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10801\Downloads\"/>
    </mc:Choice>
  </mc:AlternateContent>
  <xr:revisionPtr revIDLastSave="0" documentId="13_ncr:1_{2B7FCF0A-5823-423B-AA2F-6814B339A2B5}" xr6:coauthVersionLast="47" xr6:coauthVersionMax="47" xr10:uidLastSave="{00000000-0000-0000-0000-000000000000}"/>
  <bookViews>
    <workbookView xWindow="-120" yWindow="-120" windowWidth="30960" windowHeight="16920" xr2:uid="{B3388440-D979-4712-9318-80A7FF452638}"/>
  </bookViews>
  <sheets>
    <sheet name="請填此表~113S2" sheetId="13" r:id="rId1"/>
    <sheet name="請填此表~113統計表 " sheetId="17" r:id="rId2"/>
    <sheet name="113S1供參" sheetId="16" r:id="rId3"/>
  </sheets>
  <definedNames>
    <definedName name="_xlnm._FilterDatabase" localSheetId="2" hidden="1">'113S1供參'!$A$5:$AMK$239</definedName>
    <definedName name="_xlnm._FilterDatabase" localSheetId="0" hidden="1">'請填此表~113S2'!$A$5:$AMK$186</definedName>
    <definedName name="_xlnm.Print_Area" localSheetId="2">'113S1供參'!$A$1:$M$239</definedName>
    <definedName name="_xlnm.Print_Area" localSheetId="1">'請填此表~113統計表 '!$A$1:$AJ$66</definedName>
    <definedName name="_xlnm.Print_Titles" localSheetId="2">'113S1供參'!$1:$5</definedName>
    <definedName name="_xlnm.Print_Titles" localSheetId="0">'請填此表~113S2'!$1:$5</definedName>
    <definedName name="_xlnm.Print_Titles" localSheetId="1">'請填此表~113統計表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65" i="17" l="1"/>
  <c r="AQ65" i="17" s="1"/>
  <c r="X65" i="17"/>
  <c r="Q65" i="17"/>
  <c r="AP66" i="17" l="1"/>
  <c r="AQ66" i="17" s="1"/>
  <c r="X66" i="17"/>
  <c r="Q66" i="17"/>
  <c r="AP64" i="17"/>
  <c r="AQ64" i="17" s="1"/>
  <c r="X64" i="17"/>
  <c r="Q64" i="17"/>
  <c r="AP63" i="17"/>
  <c r="AQ63" i="17" s="1"/>
  <c r="X63" i="17"/>
  <c r="Q63" i="17"/>
  <c r="AP62" i="17"/>
  <c r="AQ62" i="17" s="1"/>
  <c r="X62" i="17"/>
  <c r="Q62" i="17"/>
  <c r="AP61" i="17"/>
  <c r="AQ61" i="17" s="1"/>
  <c r="X61" i="17"/>
  <c r="Q61" i="17"/>
  <c r="AP60" i="17"/>
  <c r="AQ60" i="17" s="1"/>
  <c r="X60" i="17"/>
  <c r="Q60" i="17"/>
  <c r="AP59" i="17"/>
  <c r="AQ59" i="17" s="1"/>
  <c r="X59" i="17"/>
  <c r="Q59" i="17"/>
  <c r="X58" i="17"/>
  <c r="Q58" i="17"/>
  <c r="X57" i="17"/>
  <c r="Q57" i="17"/>
  <c r="X56" i="17"/>
  <c r="Q56" i="17"/>
  <c r="X55" i="17"/>
  <c r="Q55" i="17"/>
  <c r="X54" i="17"/>
  <c r="Q54" i="17"/>
  <c r="X53" i="17"/>
  <c r="Q53" i="17"/>
  <c r="AO52" i="17"/>
  <c r="AN52" i="17"/>
  <c r="AL52" i="17"/>
  <c r="AJ52" i="17"/>
  <c r="AH52" i="17"/>
  <c r="AG52" i="17"/>
  <c r="AF52" i="17"/>
  <c r="AE52" i="17"/>
  <c r="AD52" i="17"/>
  <c r="AC52" i="17"/>
  <c r="AB52" i="17"/>
  <c r="AA52" i="17"/>
  <c r="Z52" i="17"/>
  <c r="Y52" i="17"/>
  <c r="W52" i="17"/>
  <c r="V52" i="17"/>
  <c r="U52" i="17"/>
  <c r="T52" i="17"/>
  <c r="S52" i="17"/>
  <c r="P52" i="17"/>
  <c r="O52" i="17"/>
  <c r="N52" i="17"/>
  <c r="M52" i="17"/>
  <c r="L52" i="17"/>
  <c r="AO51" i="17"/>
  <c r="AN51" i="17"/>
  <c r="AM51" i="17"/>
  <c r="AL51" i="17"/>
  <c r="AJ51" i="17"/>
  <c r="AD51" i="17"/>
  <c r="X51" i="17"/>
  <c r="Q51" i="17"/>
  <c r="AO50" i="17"/>
  <c r="AN50" i="17"/>
  <c r="AM50" i="17"/>
  <c r="AL50" i="17"/>
  <c r="AJ50" i="17"/>
  <c r="AD50" i="17"/>
  <c r="X50" i="17"/>
  <c r="Q50" i="17"/>
  <c r="AO49" i="17"/>
  <c r="AN49" i="17"/>
  <c r="AM49" i="17"/>
  <c r="AL49" i="17"/>
  <c r="AJ49" i="17"/>
  <c r="AD49" i="17"/>
  <c r="X49" i="17"/>
  <c r="Q49" i="17"/>
  <c r="AO48" i="17"/>
  <c r="AN48" i="17"/>
  <c r="AM48" i="17"/>
  <c r="AL48" i="17"/>
  <c r="AJ48" i="17"/>
  <c r="AD48" i="17"/>
  <c r="X48" i="17"/>
  <c r="Q48" i="17"/>
  <c r="AF47" i="17"/>
  <c r="AE47" i="17"/>
  <c r="Z47" i="17"/>
  <c r="Y47" i="17"/>
  <c r="T47" i="17"/>
  <c r="X47" i="17" s="1"/>
  <c r="M47" i="17"/>
  <c r="Q47" i="17" s="1"/>
  <c r="Q68" i="17" s="1"/>
  <c r="I47" i="17"/>
  <c r="B47" i="17"/>
  <c r="AO46" i="17"/>
  <c r="AN46" i="17"/>
  <c r="AM46" i="17"/>
  <c r="AL46" i="17"/>
  <c r="AJ46" i="17"/>
  <c r="AD46" i="17"/>
  <c r="X46" i="17"/>
  <c r="Q46" i="17"/>
  <c r="B46" i="17"/>
  <c r="AO45" i="17"/>
  <c r="AN45" i="17"/>
  <c r="AM45" i="17"/>
  <c r="AL45" i="17"/>
  <c r="AJ45" i="17"/>
  <c r="AD45" i="17"/>
  <c r="X45" i="17"/>
  <c r="Q45" i="17"/>
  <c r="B45" i="17"/>
  <c r="AO44" i="17"/>
  <c r="AN44" i="17"/>
  <c r="AM44" i="17"/>
  <c r="AL44" i="17"/>
  <c r="AJ44" i="17"/>
  <c r="AD44" i="17"/>
  <c r="X44" i="17"/>
  <c r="Q44" i="17"/>
  <c r="B44" i="17"/>
  <c r="AO43" i="17"/>
  <c r="AN43" i="17"/>
  <c r="AM43" i="17"/>
  <c r="AL43" i="17"/>
  <c r="AJ43" i="17"/>
  <c r="AD43" i="17"/>
  <c r="X43" i="17"/>
  <c r="Q43" i="17"/>
  <c r="B43" i="17"/>
  <c r="AO42" i="17"/>
  <c r="AN42" i="17"/>
  <c r="AM42" i="17"/>
  <c r="AL42" i="17"/>
  <c r="AL40" i="17" s="1"/>
  <c r="AJ42" i="17"/>
  <c r="AD42" i="17"/>
  <c r="X42" i="17"/>
  <c r="Q42" i="17"/>
  <c r="B42" i="17"/>
  <c r="AM41" i="17"/>
  <c r="AQ41" i="17" s="1"/>
  <c r="X41" i="17"/>
  <c r="Q41" i="17"/>
  <c r="B41" i="17"/>
  <c r="AI40" i="17"/>
  <c r="AH40" i="17"/>
  <c r="AG40" i="17"/>
  <c r="AF40" i="17"/>
  <c r="AE40" i="17"/>
  <c r="AC40" i="17"/>
  <c r="AB40" i="17"/>
  <c r="AA40" i="17"/>
  <c r="Z40" i="17"/>
  <c r="Y40" i="17"/>
  <c r="W40" i="17"/>
  <c r="V40" i="17"/>
  <c r="U40" i="17"/>
  <c r="T40" i="17"/>
  <c r="S40" i="17"/>
  <c r="R40" i="17"/>
  <c r="P40" i="17"/>
  <c r="O40" i="17"/>
  <c r="N40" i="17"/>
  <c r="M40" i="17"/>
  <c r="L40" i="17"/>
  <c r="I40" i="17"/>
  <c r="H40" i="17"/>
  <c r="G40" i="17"/>
  <c r="F40" i="17"/>
  <c r="E40" i="17"/>
  <c r="D40" i="17"/>
  <c r="AO39" i="17"/>
  <c r="AN39" i="17"/>
  <c r="AM39" i="17"/>
  <c r="AL39" i="17"/>
  <c r="X39" i="17"/>
  <c r="B39" i="17"/>
  <c r="AO38" i="17"/>
  <c r="AN38" i="17"/>
  <c r="AM38" i="17"/>
  <c r="AL38" i="17"/>
  <c r="X38" i="17"/>
  <c r="B38" i="17"/>
  <c r="AO37" i="17"/>
  <c r="AO36" i="17" s="1"/>
  <c r="AN37" i="17"/>
  <c r="AM37" i="17"/>
  <c r="AM36" i="17" s="1"/>
  <c r="AL37" i="17"/>
  <c r="AL36" i="17" s="1"/>
  <c r="X37" i="17"/>
  <c r="B37" i="17"/>
  <c r="B36" i="17" s="1"/>
  <c r="AJ36" i="17"/>
  <c r="AI36" i="17"/>
  <c r="AH36" i="17"/>
  <c r="AG36" i="17"/>
  <c r="AF36" i="17"/>
  <c r="AF35" i="17" s="1"/>
  <c r="AE36" i="17"/>
  <c r="AD36" i="17"/>
  <c r="AC36" i="17"/>
  <c r="AB36" i="17"/>
  <c r="AA36" i="17"/>
  <c r="Z36" i="17"/>
  <c r="Z35" i="17" s="1"/>
  <c r="Y36" i="17"/>
  <c r="Y35" i="17" s="1"/>
  <c r="W36" i="17"/>
  <c r="V36" i="17"/>
  <c r="U36" i="17"/>
  <c r="T36" i="17"/>
  <c r="S36" i="17"/>
  <c r="S35" i="17" s="1"/>
  <c r="R36" i="17"/>
  <c r="Q36" i="17"/>
  <c r="P36" i="17"/>
  <c r="O36" i="17"/>
  <c r="N36" i="17"/>
  <c r="N35" i="17" s="1"/>
  <c r="M36" i="17"/>
  <c r="L36" i="17"/>
  <c r="I36" i="17"/>
  <c r="I35" i="17" s="1"/>
  <c r="H36" i="17"/>
  <c r="G36" i="17"/>
  <c r="F36" i="17"/>
  <c r="F35" i="17" s="1"/>
  <c r="E36" i="17"/>
  <c r="D36" i="17"/>
  <c r="AO34" i="17"/>
  <c r="AN34" i="17"/>
  <c r="X34" i="17"/>
  <c r="Q34" i="17"/>
  <c r="B34" i="17"/>
  <c r="AO33" i="17"/>
  <c r="AN33" i="17"/>
  <c r="X33" i="17"/>
  <c r="Q33" i="17"/>
  <c r="B33" i="17"/>
  <c r="AO32" i="17"/>
  <c r="AN32" i="17"/>
  <c r="X32" i="17"/>
  <c r="Q32" i="17"/>
  <c r="B32" i="17"/>
  <c r="AO31" i="17"/>
  <c r="AN31" i="17"/>
  <c r="X31" i="17"/>
  <c r="Q31" i="17"/>
  <c r="B31" i="17"/>
  <c r="AM30" i="17"/>
  <c r="AL30" i="17"/>
  <c r="AJ30" i="17"/>
  <c r="AH30" i="17"/>
  <c r="AG30" i="17"/>
  <c r="AF30" i="17"/>
  <c r="AE30" i="17"/>
  <c r="AD30" i="17"/>
  <c r="AB30" i="17"/>
  <c r="AA30" i="17"/>
  <c r="Z30" i="17"/>
  <c r="Y30" i="17"/>
  <c r="V30" i="17"/>
  <c r="U30" i="17"/>
  <c r="T30" i="17"/>
  <c r="S30" i="17"/>
  <c r="O30" i="17"/>
  <c r="O29" i="17" s="1"/>
  <c r="AO29" i="17" s="1"/>
  <c r="N30" i="17"/>
  <c r="N29" i="17" s="1"/>
  <c r="M30" i="17"/>
  <c r="M29" i="17" s="1"/>
  <c r="L30" i="17"/>
  <c r="L29" i="17" s="1"/>
  <c r="F30" i="17"/>
  <c r="E30" i="17"/>
  <c r="D30" i="17"/>
  <c r="B30" i="17"/>
  <c r="P29" i="17"/>
  <c r="AP29" i="17" s="1"/>
  <c r="K29" i="17"/>
  <c r="J29" i="17"/>
  <c r="H29" i="17"/>
  <c r="AO28" i="17"/>
  <c r="AN28" i="17"/>
  <c r="X28" i="17"/>
  <c r="Q28" i="17"/>
  <c r="B28" i="17"/>
  <c r="AO27" i="17"/>
  <c r="AN27" i="17"/>
  <c r="AQ27" i="17" s="1"/>
  <c r="X27" i="17"/>
  <c r="Q27" i="17"/>
  <c r="B27" i="17"/>
  <c r="AO26" i="17"/>
  <c r="AN26" i="17"/>
  <c r="X26" i="17"/>
  <c r="Q26" i="17"/>
  <c r="B26" i="17"/>
  <c r="AO25" i="17"/>
  <c r="AN25" i="17"/>
  <c r="X25" i="17"/>
  <c r="Q25" i="17"/>
  <c r="B25" i="17"/>
  <c r="AP24" i="17"/>
  <c r="AM24" i="17"/>
  <c r="AL24" i="17"/>
  <c r="AK24" i="17"/>
  <c r="AJ24" i="17"/>
  <c r="AI24" i="17"/>
  <c r="AH24" i="17"/>
  <c r="AG24" i="17"/>
  <c r="AF24" i="17"/>
  <c r="AE24" i="17"/>
  <c r="AD24" i="17"/>
  <c r="AC24" i="17"/>
  <c r="AB24" i="17"/>
  <c r="AA24" i="17"/>
  <c r="Z24" i="17"/>
  <c r="Y24" i="17"/>
  <c r="W24" i="17"/>
  <c r="V24" i="17"/>
  <c r="U24" i="17"/>
  <c r="T24" i="17"/>
  <c r="S24" i="17"/>
  <c r="R24" i="17"/>
  <c r="P24" i="17"/>
  <c r="O24" i="17"/>
  <c r="N24" i="17"/>
  <c r="M24" i="17"/>
  <c r="L24" i="17"/>
  <c r="J24" i="17"/>
  <c r="G24" i="17"/>
  <c r="F24" i="17"/>
  <c r="E24" i="17"/>
  <c r="D24" i="17"/>
  <c r="AO23" i="17"/>
  <c r="AN23" i="17"/>
  <c r="AM23" i="17"/>
  <c r="AL23" i="17"/>
  <c r="AJ23" i="17"/>
  <c r="AD23" i="17"/>
  <c r="X23" i="17"/>
  <c r="Q23" i="17"/>
  <c r="C23" i="17"/>
  <c r="B23" i="17"/>
  <c r="AO22" i="17"/>
  <c r="AN22" i="17"/>
  <c r="AM22" i="17"/>
  <c r="AL22" i="17"/>
  <c r="AJ22" i="17"/>
  <c r="AD22" i="17"/>
  <c r="X22" i="17"/>
  <c r="Q22" i="17"/>
  <c r="C22" i="17"/>
  <c r="B22" i="17"/>
  <c r="AO21" i="17"/>
  <c r="AN21" i="17"/>
  <c r="AM21" i="17"/>
  <c r="AL21" i="17"/>
  <c r="AJ21" i="17"/>
  <c r="AD21" i="17"/>
  <c r="X21" i="17"/>
  <c r="Q21" i="17"/>
  <c r="C21" i="17"/>
  <c r="B21" i="17"/>
  <c r="AO20" i="17"/>
  <c r="AN20" i="17"/>
  <c r="AM20" i="17"/>
  <c r="AL20" i="17"/>
  <c r="AJ20" i="17"/>
  <c r="AD20" i="17"/>
  <c r="X20" i="17"/>
  <c r="Q20" i="17"/>
  <c r="C20" i="17"/>
  <c r="B20" i="17"/>
  <c r="AO19" i="17"/>
  <c r="AN19" i="17"/>
  <c r="AM19" i="17"/>
  <c r="AL19" i="17"/>
  <c r="AJ19" i="17"/>
  <c r="AD19" i="17"/>
  <c r="X19" i="17"/>
  <c r="Q19" i="17"/>
  <c r="C19" i="17"/>
  <c r="B19" i="17"/>
  <c r="AO18" i="17"/>
  <c r="AN18" i="17"/>
  <c r="AM18" i="17"/>
  <c r="AL18" i="17"/>
  <c r="AJ18" i="17"/>
  <c r="AD18" i="17"/>
  <c r="X18" i="17"/>
  <c r="Q18" i="17"/>
  <c r="C18" i="17"/>
  <c r="B18" i="17"/>
  <c r="AO17" i="17"/>
  <c r="AN17" i="17"/>
  <c r="AM17" i="17"/>
  <c r="AL17" i="17"/>
  <c r="AJ17" i="17"/>
  <c r="AD17" i="17"/>
  <c r="X17" i="17"/>
  <c r="Q17" i="17"/>
  <c r="C17" i="17"/>
  <c r="B17" i="17"/>
  <c r="AJ16" i="17"/>
  <c r="AD16" i="17"/>
  <c r="X16" i="17"/>
  <c r="Q16" i="17"/>
  <c r="C16" i="17"/>
  <c r="B16" i="17"/>
  <c r="AO15" i="17"/>
  <c r="AN15" i="17"/>
  <c r="AM15" i="17"/>
  <c r="AL15" i="17"/>
  <c r="AJ15" i="17"/>
  <c r="AD15" i="17"/>
  <c r="X15" i="17"/>
  <c r="Q15" i="17"/>
  <c r="C15" i="17"/>
  <c r="B15" i="17"/>
  <c r="AO14" i="17"/>
  <c r="AN14" i="17"/>
  <c r="AM14" i="17"/>
  <c r="AL14" i="17"/>
  <c r="AJ14" i="17"/>
  <c r="AD14" i="17"/>
  <c r="X14" i="17"/>
  <c r="Q14" i="17"/>
  <c r="C14" i="17"/>
  <c r="B14" i="17"/>
  <c r="AO13" i="17"/>
  <c r="AN13" i="17"/>
  <c r="AM13" i="17"/>
  <c r="AL13" i="17"/>
  <c r="AJ13" i="17"/>
  <c r="AD13" i="17"/>
  <c r="X13" i="17"/>
  <c r="Q13" i="17"/>
  <c r="C13" i="17"/>
  <c r="B13" i="17"/>
  <c r="AO12" i="17"/>
  <c r="AN12" i="17"/>
  <c r="AM12" i="17"/>
  <c r="AL12" i="17"/>
  <c r="AJ12" i="17"/>
  <c r="AD12" i="17"/>
  <c r="X12" i="17"/>
  <c r="Q12" i="17"/>
  <c r="D12" i="17"/>
  <c r="C12" i="17" s="1"/>
  <c r="AO11" i="17"/>
  <c r="AN11" i="17"/>
  <c r="AM11" i="17"/>
  <c r="AL11" i="17"/>
  <c r="AJ11" i="17"/>
  <c r="AD11" i="17"/>
  <c r="X11" i="17"/>
  <c r="Q11" i="17"/>
  <c r="C11" i="17"/>
  <c r="B11" i="17"/>
  <c r="AO10" i="17"/>
  <c r="AN10" i="17"/>
  <c r="AM10" i="17"/>
  <c r="AL10" i="17"/>
  <c r="AJ10" i="17"/>
  <c r="AD10" i="17"/>
  <c r="X10" i="17"/>
  <c r="Q10" i="17"/>
  <c r="C10" i="17"/>
  <c r="B10" i="17"/>
  <c r="AP9" i="17"/>
  <c r="AP8" i="17" s="1"/>
  <c r="AK9" i="17"/>
  <c r="AI9" i="17"/>
  <c r="AH9" i="17"/>
  <c r="AH8" i="17" s="1"/>
  <c r="AH7" i="17" s="1"/>
  <c r="AG9" i="17"/>
  <c r="AG8" i="17" s="1"/>
  <c r="AF9" i="17"/>
  <c r="AF8" i="17" s="1"/>
  <c r="AE9" i="17"/>
  <c r="AE8" i="17" s="1"/>
  <c r="AE7" i="17" s="1"/>
  <c r="AC9" i="17"/>
  <c r="AC8" i="17" s="1"/>
  <c r="AB9" i="17"/>
  <c r="AB8" i="17" s="1"/>
  <c r="AA9" i="17"/>
  <c r="AA8" i="17" s="1"/>
  <c r="Z9" i="17"/>
  <c r="Z8" i="17" s="1"/>
  <c r="Y9" i="17"/>
  <c r="Y8" i="17" s="1"/>
  <c r="Y7" i="17" s="1"/>
  <c r="W9" i="17"/>
  <c r="W8" i="17" s="1"/>
  <c r="W7" i="17" s="1"/>
  <c r="W6" i="17" s="1"/>
  <c r="V9" i="17"/>
  <c r="V8" i="17" s="1"/>
  <c r="U9" i="17"/>
  <c r="U8" i="17" s="1"/>
  <c r="T9" i="17"/>
  <c r="T8" i="17" s="1"/>
  <c r="S9" i="17"/>
  <c r="S8" i="17" s="1"/>
  <c r="R9" i="17"/>
  <c r="R8" i="17" s="1"/>
  <c r="R7" i="17" s="1"/>
  <c r="R6" i="17" s="1"/>
  <c r="P9" i="17"/>
  <c r="P8" i="17" s="1"/>
  <c r="P7" i="17" s="1"/>
  <c r="O9" i="17"/>
  <c r="O8" i="17" s="1"/>
  <c r="N9" i="17"/>
  <c r="N8" i="17" s="1"/>
  <c r="M9" i="17"/>
  <c r="M8" i="17" s="1"/>
  <c r="L9" i="17"/>
  <c r="L8" i="17" s="1"/>
  <c r="F9" i="17"/>
  <c r="F8" i="17" s="1"/>
  <c r="E9" i="17"/>
  <c r="E8" i="17" s="1"/>
  <c r="E7" i="17" s="1"/>
  <c r="AK8" i="17"/>
  <c r="AK7" i="17" s="1"/>
  <c r="AK6" i="17" s="1"/>
  <c r="AI8" i="17"/>
  <c r="K8" i="17"/>
  <c r="K7" i="17" s="1"/>
  <c r="K6" i="17" s="1"/>
  <c r="I7" i="17"/>
  <c r="H7" i="17"/>
  <c r="H6" i="17" s="1"/>
  <c r="G7" i="17"/>
  <c r="G6" i="17" s="1"/>
  <c r="I227" i="16"/>
  <c r="I226" i="16" s="1"/>
  <c r="I203" i="16"/>
  <c r="I177" i="16"/>
  <c r="I142" i="16"/>
  <c r="I133" i="16"/>
  <c r="I63" i="16"/>
  <c r="I61" i="16"/>
  <c r="I51" i="16"/>
  <c r="I48" i="16"/>
  <c r="I46" i="16"/>
  <c r="I26" i="16"/>
  <c r="I21" i="16"/>
  <c r="I16" i="16"/>
  <c r="I7" i="16"/>
  <c r="AP52" i="17" l="1"/>
  <c r="AO24" i="17"/>
  <c r="X30" i="17"/>
  <c r="AO30" i="17"/>
  <c r="U35" i="17"/>
  <c r="AB35" i="17"/>
  <c r="AD47" i="17"/>
  <c r="AM52" i="17"/>
  <c r="B24" i="17"/>
  <c r="AQ52" i="17"/>
  <c r="P6" i="17"/>
  <c r="AC7" i="17"/>
  <c r="AC6" i="17" s="1"/>
  <c r="AL35" i="17"/>
  <c r="AQ23" i="17"/>
  <c r="Q30" i="17"/>
  <c r="Q29" i="17" s="1"/>
  <c r="L7" i="17"/>
  <c r="L6" i="17" s="1"/>
  <c r="S7" i="17"/>
  <c r="S6" i="17" s="1"/>
  <c r="Z7" i="17"/>
  <c r="Z6" i="17" s="1"/>
  <c r="AO9" i="17"/>
  <c r="AO8" i="17" s="1"/>
  <c r="AO7" i="17" s="1"/>
  <c r="AL9" i="17"/>
  <c r="AL8" i="17" s="1"/>
  <c r="AL7" i="17" s="1"/>
  <c r="AQ15" i="17"/>
  <c r="T7" i="17"/>
  <c r="AA7" i="17"/>
  <c r="Q9" i="17"/>
  <c r="Q8" i="17" s="1"/>
  <c r="AQ12" i="17"/>
  <c r="AQ20" i="17"/>
  <c r="AQ22" i="17"/>
  <c r="Q24" i="17"/>
  <c r="B29" i="17"/>
  <c r="AI7" i="17"/>
  <c r="AB7" i="17"/>
  <c r="AB6" i="17" s="1"/>
  <c r="L35" i="17"/>
  <c r="AL47" i="17"/>
  <c r="X52" i="17"/>
  <c r="AJ40" i="17"/>
  <c r="AJ35" i="17" s="1"/>
  <c r="AN40" i="17"/>
  <c r="AN35" i="17" s="1"/>
  <c r="Q52" i="17"/>
  <c r="Q69" i="17" s="1"/>
  <c r="M35" i="17"/>
  <c r="AA35" i="17"/>
  <c r="V7" i="17"/>
  <c r="AJ9" i="17"/>
  <c r="AJ8" i="17" s="1"/>
  <c r="AJ7" i="17" s="1"/>
  <c r="AQ11" i="17"/>
  <c r="E35" i="17"/>
  <c r="E6" i="17" s="1"/>
  <c r="F7" i="17"/>
  <c r="F6" i="17" s="1"/>
  <c r="AF7" i="17"/>
  <c r="AF6" i="17" s="1"/>
  <c r="AQ32" i="17"/>
  <c r="O35" i="17"/>
  <c r="AH35" i="17"/>
  <c r="AH6" i="17" s="1"/>
  <c r="N7" i="17"/>
  <c r="N6" i="17" s="1"/>
  <c r="AN36" i="17"/>
  <c r="AQ36" i="17" s="1"/>
  <c r="X9" i="17"/>
  <c r="X8" i="17" s="1"/>
  <c r="AQ14" i="17"/>
  <c r="AQ19" i="17"/>
  <c r="AQ34" i="17"/>
  <c r="AO40" i="17"/>
  <c r="AO35" i="17" s="1"/>
  <c r="AQ45" i="17"/>
  <c r="AQ49" i="17"/>
  <c r="AD9" i="17"/>
  <c r="AD8" i="17" s="1"/>
  <c r="AD7" i="17" s="1"/>
  <c r="AE35" i="17"/>
  <c r="AE6" i="17" s="1"/>
  <c r="AQ18" i="17"/>
  <c r="AQ21" i="17"/>
  <c r="J7" i="17"/>
  <c r="J6" i="17" s="1"/>
  <c r="AQ28" i="17"/>
  <c r="AQ33" i="17"/>
  <c r="T35" i="17"/>
  <c r="D35" i="17"/>
  <c r="X40" i="17"/>
  <c r="AG35" i="17"/>
  <c r="Q40" i="17"/>
  <c r="Q35" i="17" s="1"/>
  <c r="B40" i="17"/>
  <c r="B35" i="17" s="1"/>
  <c r="AQ43" i="17"/>
  <c r="AD40" i="17"/>
  <c r="AD35" i="17" s="1"/>
  <c r="AJ47" i="17"/>
  <c r="AJ6" i="17" s="1"/>
  <c r="AQ50" i="17"/>
  <c r="M7" i="17"/>
  <c r="AG7" i="17"/>
  <c r="AG6" i="17" s="1"/>
  <c r="AQ10" i="17"/>
  <c r="C24" i="17"/>
  <c r="X24" i="17"/>
  <c r="AQ26" i="17"/>
  <c r="AQ31" i="17"/>
  <c r="V35" i="17"/>
  <c r="AQ37" i="17"/>
  <c r="AQ42" i="17"/>
  <c r="AQ48" i="17"/>
  <c r="AQ13" i="17"/>
  <c r="AQ17" i="17"/>
  <c r="AN24" i="17"/>
  <c r="AN30" i="17"/>
  <c r="AQ30" i="17" s="1"/>
  <c r="AQ39" i="17"/>
  <c r="AQ44" i="17"/>
  <c r="AQ46" i="17"/>
  <c r="AQ51" i="17"/>
  <c r="I141" i="16"/>
  <c r="P68" i="17" s="1"/>
  <c r="AK68" i="17" s="1"/>
  <c r="I6" i="16"/>
  <c r="P67" i="17" s="1"/>
  <c r="I6" i="17"/>
  <c r="P69" i="17"/>
  <c r="O7" i="17"/>
  <c r="O6" i="17" s="1"/>
  <c r="AP7" i="17"/>
  <c r="Y6" i="17"/>
  <c r="D9" i="17"/>
  <c r="AM9" i="17"/>
  <c r="AM8" i="17" s="1"/>
  <c r="AM7" i="17" s="1"/>
  <c r="U29" i="17"/>
  <c r="X29" i="17" s="1"/>
  <c r="X36" i="17"/>
  <c r="AM40" i="17"/>
  <c r="AM35" i="17" s="1"/>
  <c r="AM47" i="17"/>
  <c r="AN9" i="17"/>
  <c r="AN8" i="17" s="1"/>
  <c r="AQ25" i="17"/>
  <c r="AQ38" i="17"/>
  <c r="B12" i="17"/>
  <c r="B9" i="17" s="1"/>
  <c r="B8" i="17" s="1"/>
  <c r="B7" i="17" s="1"/>
  <c r="B6" i="17" s="1"/>
  <c r="AP6" i="17" l="1"/>
  <c r="AD6" i="17"/>
  <c r="X35" i="17"/>
  <c r="AM6" i="17"/>
  <c r="T6" i="17"/>
  <c r="AA6" i="17"/>
  <c r="AL6" i="17"/>
  <c r="AQ9" i="17"/>
  <c r="AQ8" i="17" s="1"/>
  <c r="AQ24" i="17"/>
  <c r="Q7" i="17"/>
  <c r="Q6" i="17" s="1"/>
  <c r="Q70" i="17" s="1"/>
  <c r="AQ47" i="17"/>
  <c r="V6" i="17"/>
  <c r="AK69" i="17"/>
  <c r="M6" i="17"/>
  <c r="X7" i="17"/>
  <c r="X6" i="17" s="1"/>
  <c r="AO6" i="17"/>
  <c r="AQ29" i="17"/>
  <c r="AQ7" i="17" s="1"/>
  <c r="N6" i="16"/>
  <c r="I230" i="16"/>
  <c r="P70" i="17" s="1"/>
  <c r="D8" i="17"/>
  <c r="C9" i="17"/>
  <c r="AN29" i="17"/>
  <c r="AN7" i="17" s="1"/>
  <c r="AN6" i="17" s="1"/>
  <c r="AQ40" i="17"/>
  <c r="AQ35" i="17" s="1"/>
  <c r="U7" i="17"/>
  <c r="U6" i="17" s="1"/>
  <c r="Q67" i="17" l="1"/>
  <c r="AK67" i="17" s="1"/>
  <c r="AK70" i="17"/>
  <c r="D7" i="17"/>
  <c r="C8" i="17"/>
  <c r="AQ6" i="17"/>
  <c r="C7" i="17" l="1"/>
  <c r="D6" i="17"/>
  <c r="C6" i="17" s="1"/>
  <c r="I136" i="13" l="1"/>
  <c r="I58" i="13"/>
  <c r="I61" i="13"/>
  <c r="I64" i="13"/>
  <c r="I80" i="13"/>
  <c r="I173" i="13"/>
  <c r="I170" i="13" s="1"/>
  <c r="I161" i="13"/>
  <c r="I157" i="13"/>
  <c r="I123" i="13"/>
  <c r="I113" i="13"/>
  <c r="I94" i="13"/>
  <c r="I50" i="13"/>
  <c r="I12" i="13"/>
  <c r="I7" i="13"/>
  <c r="I122" i="13" l="1"/>
  <c r="I34" i="13"/>
  <c r="I6" i="13" s="1"/>
  <c r="I177"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chwang3</author>
  </authors>
  <commentList>
    <comment ref="I39" authorId="0" shapeId="0" xr:uid="{EB160245-930E-4A2A-BB53-6171AD6C7A11}">
      <text>
        <r>
          <rPr>
            <b/>
            <sz val="9"/>
            <color indexed="81"/>
            <rFont val="Tahoma"/>
            <family val="2"/>
          </rPr>
          <t>chwang3:</t>
        </r>
        <r>
          <rPr>
            <sz val="9"/>
            <color indexed="81"/>
            <rFont val="Tahoma"/>
            <family val="2"/>
          </rPr>
          <t xml:space="preserve">
Google</t>
        </r>
        <r>
          <rPr>
            <sz val="9"/>
            <color indexed="81"/>
            <rFont val="細明體"/>
            <family val="3"/>
            <charset val="136"/>
          </rPr>
          <t>多媒體廣告聯播網20,000元+111人力銀行10,000元</t>
        </r>
      </text>
    </comment>
    <comment ref="I41" authorId="0" shapeId="0" xr:uid="{3E85A078-972F-4959-9EA1-3D0AF7D8CED9}">
      <text>
        <r>
          <rPr>
            <b/>
            <sz val="9"/>
            <color indexed="81"/>
            <rFont val="Tahoma"/>
            <family val="2"/>
          </rPr>
          <t>chwang3:</t>
        </r>
        <r>
          <rPr>
            <sz val="9"/>
            <color indexed="81"/>
            <rFont val="Tahoma"/>
            <family val="2"/>
          </rPr>
          <t xml:space="preserve">
</t>
        </r>
        <r>
          <rPr>
            <sz val="9"/>
            <color indexed="81"/>
            <rFont val="細明體"/>
            <family val="3"/>
            <charset val="136"/>
          </rPr>
          <t>日刊工業新聞</t>
        </r>
        <r>
          <rPr>
            <sz val="9"/>
            <color indexed="81"/>
            <rFont val="Tahoma"/>
            <family val="2"/>
          </rPr>
          <t xml:space="preserve"> 73,205</t>
        </r>
        <r>
          <rPr>
            <sz val="9"/>
            <color indexed="81"/>
            <rFont val="細明體"/>
            <family val="3"/>
            <charset val="136"/>
          </rPr>
          <t>元+ニュースイッチ
(NEWSWITCH)73,205元+電子デバイス產業新聞117,128元</t>
        </r>
      </text>
    </comment>
    <comment ref="I42" authorId="0" shapeId="0" xr:uid="{44620965-73FA-468E-BB2B-947B43A6D4C8}">
      <text>
        <r>
          <rPr>
            <b/>
            <sz val="9"/>
            <color indexed="81"/>
            <rFont val="Tahoma"/>
            <family val="2"/>
          </rPr>
          <t xml:space="preserve">chwang3:
</t>
        </r>
        <r>
          <rPr>
            <sz val="9"/>
            <color indexed="81"/>
            <rFont val="細明體"/>
            <family val="3"/>
            <charset val="136"/>
          </rPr>
          <t>台中市紙器商業同業公會會訊5,000元+高雄市印刷商業同業公會會刊8,000元+台南市印刷商業同業公會大會手冊8,000元+台北市印刷商業同業公會惠訊10,000元。</t>
        </r>
      </text>
    </comment>
    <comment ref="I48" authorId="0" shapeId="0" xr:uid="{DCB0E12B-1F03-467C-A200-D253AED78E80}">
      <text>
        <r>
          <rPr>
            <b/>
            <sz val="9"/>
            <color indexed="81"/>
            <rFont val="Tahoma"/>
            <family val="2"/>
          </rPr>
          <t>chwang3:</t>
        </r>
        <r>
          <rPr>
            <sz val="9"/>
            <color indexed="81"/>
            <rFont val="Tahoma"/>
            <family val="2"/>
          </rPr>
          <t xml:space="preserve">
</t>
        </r>
        <r>
          <rPr>
            <sz val="9"/>
            <color indexed="81"/>
            <rFont val="細明體"/>
            <family val="3"/>
            <charset val="136"/>
          </rPr>
          <t>刊登期間8/1-8/31共15,000元+9/1-9/30共15,000元。</t>
        </r>
      </text>
    </comment>
  </commentList>
</comments>
</file>

<file path=xl/sharedStrings.xml><?xml version="1.0" encoding="utf-8"?>
<sst xmlns="http://schemas.openxmlformats.org/spreadsheetml/2006/main" count="2574" uniqueCount="1104">
  <si>
    <t>媒體政策及業務宣導執行情形表</t>
  </si>
  <si>
    <t>單位：元</t>
  </si>
  <si>
    <t>機關名稱</t>
  </si>
  <si>
    <t>宣導項目、標題及內容</t>
  </si>
  <si>
    <t>媒體類型</t>
  </si>
  <si>
    <t>宣導期程</t>
  </si>
  <si>
    <t>執行單位</t>
  </si>
  <si>
    <t>預算來源</t>
  </si>
  <si>
    <t>預算科目</t>
  </si>
  <si>
    <t>執行金額</t>
  </si>
  <si>
    <t>受委託廠商名稱</t>
  </si>
  <si>
    <t>刊登或託播對象</t>
  </si>
  <si>
    <t>備註</t>
  </si>
  <si>
    <t>填表說明：</t>
  </si>
  <si>
    <t>1.</t>
  </si>
  <si>
    <t>本表係依預算法第62條之1規範，凡編列預算於平面媒體、廣播媒體、網路媒體(含社群媒體)及電視媒體辦理政策及業務宣導為填表範圍。</t>
  </si>
  <si>
    <t>2.</t>
  </si>
  <si>
    <t>3.</t>
  </si>
  <si>
    <t>「標案/契約名稱」請填列政府電子採購網之「標案名稱」，倘為小額採購、行政委託及補助案件等無須刊登政府電子採購網者，則以辦理媒體政策及業務宣導相關文件（如契約等）之案名填列。</t>
  </si>
  <si>
    <t>4.</t>
  </si>
  <si>
    <t>「宣導期程」請依委託製播宣導之涵蓋期程，並針對季內刊登(播出)時間或次數填列，如109.10.1-109.12.31(涵蓋期程)；109.10.1、109.12.1(播出時間)或2次(刊登次數)。</t>
  </si>
  <si>
    <t>5.</t>
  </si>
  <si>
    <t>「執行單位」係指各機關或國營事業之內部業務承辦單位。</t>
  </si>
  <si>
    <t>6.</t>
  </si>
  <si>
    <t>「預算來源」請查填總預算、○○特別預算、國營事業、非營業特種基金或財團法人預算。</t>
  </si>
  <si>
    <t>7.</t>
  </si>
  <si>
    <t>「預算科目」屬總預算、特別預算及政事型特種基金請填至業務(工作)計畫；業權型基金填至損益表（收支餘絀表）3級科目（xx成本或xx費用）；財團法人填至收支營運表3級科目（xx支出或xx費用）。</t>
  </si>
  <si>
    <t>8.</t>
  </si>
  <si>
    <t>機關如有公益或廠商回饋免費廣告等補充說明，請列入備註欄表達。</t>
  </si>
  <si>
    <t>經濟部</t>
    <phoneticPr fontId="25" type="noConversion"/>
  </si>
  <si>
    <t>合計</t>
    <phoneticPr fontId="25" type="noConversion"/>
  </si>
  <si>
    <t>「機關名稱」應包含國營事業、基金、財團法人，所稱之財團法人，係指政府捐助基金50％以上成立之財團法人。</t>
  </si>
  <si>
    <t>標案/契約
名稱</t>
    <phoneticPr fontId="25" type="noConversion"/>
  </si>
  <si>
    <t>預期效益</t>
    <phoneticPr fontId="25" type="noConversion"/>
  </si>
  <si>
    <t>參、經濟部主管政府捐助基金50%以上之財團法人</t>
    <phoneticPr fontId="31" type="noConversion"/>
  </si>
  <si>
    <t>壹、行政機關(含非營業特種基金)</t>
    <phoneticPr fontId="31" type="noConversion"/>
  </si>
  <si>
    <t>一、經濟部</t>
    <phoneticPr fontId="31" type="noConversion"/>
  </si>
  <si>
    <t>非營業特種基金預算(推廣貿易基金)</t>
    <phoneticPr fontId="25" type="noConversion"/>
  </si>
  <si>
    <t>十、經濟部(核能發電後端營運基金)</t>
    <phoneticPr fontId="31" type="noConversion"/>
  </si>
  <si>
    <t>貳、國營事業機構</t>
    <phoneticPr fontId="31" type="noConversion"/>
  </si>
  <si>
    <t>一、台灣中油股份有限公司</t>
    <phoneticPr fontId="31" type="noConversion"/>
  </si>
  <si>
    <t>中國生產力中心</t>
    <phoneticPr fontId="31" type="noConversion"/>
  </si>
  <si>
    <t>船舶暨海洋產業研發中心</t>
    <phoneticPr fontId="31" type="noConversion"/>
  </si>
  <si>
    <t>中衛發展中心</t>
    <phoneticPr fontId="31" type="noConversion"/>
  </si>
  <si>
    <t>經濟部主管</t>
    <phoneticPr fontId="25" type="noConversion"/>
  </si>
  <si>
    <t>網路媒體</t>
    <phoneticPr fontId="25" type="noConversion"/>
  </si>
  <si>
    <t>免費廣告。</t>
    <phoneticPr fontId="25" type="noConversion"/>
  </si>
  <si>
    <t>經濟部</t>
  </si>
  <si>
    <t>士奇傳播整合行銷股份有限公司</t>
    <phoneticPr fontId="25" type="noConversion"/>
  </si>
  <si>
    <t>網路媒體</t>
  </si>
  <si>
    <t>秘書室</t>
  </si>
  <si>
    <t>中小企業信用保證基金</t>
    <phoneticPr fontId="31" type="noConversion"/>
  </si>
  <si>
    <t>業務費用</t>
  </si>
  <si>
    <t>產業創新人才加值推動計畫</t>
    <phoneticPr fontId="25" type="noConversion"/>
  </si>
  <si>
    <t>產業政策組</t>
    <phoneticPr fontId="25" type="noConversion"/>
  </si>
  <si>
    <t>公務預算</t>
    <phoneticPr fontId="25" type="noConversion"/>
  </si>
  <si>
    <t>工業技術升級輔導</t>
    <phoneticPr fontId="25" type="noConversion"/>
  </si>
  <si>
    <t>財團法人工業技術研究院</t>
    <phoneticPr fontId="25" type="noConversion"/>
  </si>
  <si>
    <t>平面媒體</t>
  </si>
  <si>
    <t>公務預算</t>
  </si>
  <si>
    <t>平面媒體</t>
    <phoneticPr fontId="25" type="noConversion"/>
  </si>
  <si>
    <t>發展組</t>
    <phoneticPr fontId="25" type="noConversion"/>
  </si>
  <si>
    <t>財團法人商業發展研究院</t>
    <phoneticPr fontId="25" type="noConversion"/>
  </si>
  <si>
    <t>LINE</t>
    <phoneticPr fontId="25" type="noConversion"/>
  </si>
  <si>
    <t>貿易政策及措施</t>
    <phoneticPr fontId="25" type="noConversion"/>
  </si>
  <si>
    <t>秘書室對外溝通小組</t>
    <phoneticPr fontId="25" type="noConversion"/>
  </si>
  <si>
    <t>水利建設及保育管理-河川海岸及排水環境營造</t>
    <phoneticPr fontId="25" type="noConversion"/>
  </si>
  <si>
    <t>防汛抗旱業務宣導</t>
    <phoneticPr fontId="31" type="noConversion"/>
  </si>
  <si>
    <t>網路媒體</t>
    <phoneticPr fontId="31" type="noConversion"/>
  </si>
  <si>
    <t>以防汛抗旱知識圖卡方式，配合每月發布向Facebook民眾宣導水利防災。</t>
    <phoneticPr fontId="25" type="noConversion"/>
  </si>
  <si>
    <t>公務預算</t>
    <phoneticPr fontId="31" type="noConversion"/>
  </si>
  <si>
    <t>廣播媒體</t>
    <phoneticPr fontId="31" type="noConversion"/>
  </si>
  <si>
    <t>藉由深入地方之廣播媒體放送節水插播廣告，發揮即時、適時、機動之宣導效果，強化與民眾溝通，喚起國人節水意識、落實節水。</t>
    <phoneticPr fontId="25" type="noConversion"/>
  </si>
  <si>
    <t>Facebook十在水-看見淡水河</t>
    <phoneticPr fontId="25" type="noConversion"/>
  </si>
  <si>
    <t>前瞻基礎建設計畫特別預算</t>
    <phoneticPr fontId="25" type="noConversion"/>
  </si>
  <si>
    <t>橙石策略整合行銷有限公司</t>
    <phoneticPr fontId="25" type="noConversion"/>
  </si>
  <si>
    <t>112.02.11-112.12.15</t>
    <phoneticPr fontId="25" type="noConversion"/>
  </si>
  <si>
    <t>沙崙智慧綠能科學城委託專案服務案</t>
    <phoneticPr fontId="25" type="noConversion"/>
  </si>
  <si>
    <t>能源科技計畫</t>
    <phoneticPr fontId="25" type="noConversion"/>
  </si>
  <si>
    <t>能源議題推廣研析及因應策略規劃</t>
    <phoneticPr fontId="25" type="noConversion"/>
  </si>
  <si>
    <t>非營業特種基金預算(能源研究發展基金)</t>
    <phoneticPr fontId="25" type="noConversion"/>
  </si>
  <si>
    <t>能源研究發展工作計畫</t>
    <phoneticPr fontId="25" type="noConversion"/>
  </si>
  <si>
    <t>Facebook</t>
    <phoneticPr fontId="25" type="noConversion"/>
  </si>
  <si>
    <t>微電腦瓦斯表推廣計畫</t>
    <phoneticPr fontId="25" type="noConversion"/>
  </si>
  <si>
    <t>油氣組</t>
    <phoneticPr fontId="25" type="noConversion"/>
  </si>
  <si>
    <t>非營業特種基金預算(石油基金)</t>
    <phoneticPr fontId="25" type="noConversion"/>
  </si>
  <si>
    <t>政府儲油、石油開發及技術研究計畫</t>
    <phoneticPr fontId="25" type="noConversion"/>
  </si>
  <si>
    <t>針對提供一般民眾查詢之「合格電器承裝檢驗維護業資料查詢系統」，進行關鍵字廣告刊登</t>
    <phoneticPr fontId="25" type="noConversion"/>
  </si>
  <si>
    <t>電力工程行業管理制度及資訊系統研析計畫</t>
    <phoneticPr fontId="25" type="noConversion"/>
  </si>
  <si>
    <t>電力組</t>
  </si>
  <si>
    <t>Google</t>
    <phoneticPr fontId="25" type="noConversion"/>
  </si>
  <si>
    <t>節能組</t>
    <phoneticPr fontId="25" type="noConversion"/>
  </si>
  <si>
    <t>財團法人中衛發展中心</t>
    <phoneticPr fontId="25" type="noConversion"/>
  </si>
  <si>
    <t>電視媒體</t>
  </si>
  <si>
    <t>使用能源設備及器具效率管理政策推動與決策支援研究</t>
    <phoneticPr fontId="25" type="noConversion"/>
  </si>
  <si>
    <t>Facebook</t>
  </si>
  <si>
    <t>經濟日報</t>
    <phoneticPr fontId="25" type="noConversion"/>
  </si>
  <si>
    <t>財團法人台灣經濟研究院</t>
    <phoneticPr fontId="25" type="noConversion"/>
  </si>
  <si>
    <t>業界能專計畫推廣與資訊服務計畫</t>
    <phoneticPr fontId="25" type="noConversion"/>
  </si>
  <si>
    <t>核後端基金業務組</t>
  </si>
  <si>
    <t>Instagram</t>
    <phoneticPr fontId="25" type="noConversion"/>
  </si>
  <si>
    <t>於本季辦理經費核銷。</t>
    <phoneticPr fontId="25" type="noConversion"/>
  </si>
  <si>
    <t>經濟部</t>
    <phoneticPr fontId="31" type="noConversion"/>
  </si>
  <si>
    <t>智慧財產局</t>
    <phoneticPr fontId="31" type="noConversion"/>
  </si>
  <si>
    <t>台灣中油股份有限公司</t>
    <phoneticPr fontId="31" type="noConversion"/>
  </si>
  <si>
    <t>台灣電力股份有限公司</t>
    <phoneticPr fontId="31" type="noConversion"/>
  </si>
  <si>
    <t>台灣糖業股份有限公司</t>
    <phoneticPr fontId="31" type="noConversion"/>
  </si>
  <si>
    <t>台灣自來水股份有限公司</t>
    <phoneticPr fontId="31" type="noConversion"/>
  </si>
  <si>
    <t>平面媒體、網路媒體</t>
    <phoneticPr fontId="25" type="noConversion"/>
  </si>
  <si>
    <t>銷貨成本</t>
    <phoneticPr fontId="31" type="noConversion"/>
  </si>
  <si>
    <t>平面媒體</t>
    <phoneticPr fontId="31" type="noConversion"/>
  </si>
  <si>
    <t>公眾服務處</t>
  </si>
  <si>
    <t>提升公司企業形象。</t>
  </si>
  <si>
    <t>鑫報報業有限公司</t>
  </si>
  <si>
    <t>評論新聞報網站</t>
    <phoneticPr fontId="25" type="noConversion"/>
  </si>
  <si>
    <t>總管理處行政處</t>
  </si>
  <si>
    <t>台灣新生報業股份有限公司</t>
  </si>
  <si>
    <t>台灣新生報</t>
  </si>
  <si>
    <t>財團法人中國生產力中心</t>
    <phoneticPr fontId="25" type="noConversion"/>
  </si>
  <si>
    <t>國營事業預算</t>
    <phoneticPr fontId="25" type="noConversion"/>
  </si>
  <si>
    <t>行銷費用</t>
    <phoneticPr fontId="31" type="noConversion"/>
  </si>
  <si>
    <t>臺新傳媒有限公司</t>
  </si>
  <si>
    <t>臺灣時報社股份有限公司</t>
  </si>
  <si>
    <t>平面稿：慢飛天使篇</t>
  </si>
  <si>
    <t>總公司
公共關係處</t>
  </si>
  <si>
    <t>電視媒體</t>
    <phoneticPr fontId="25" type="noConversion"/>
  </si>
  <si>
    <t>好事聯播網</t>
    <phoneticPr fontId="25" type="noConversion"/>
  </si>
  <si>
    <t>名城事業股份有限公司</t>
  </si>
  <si>
    <t>廣播媒體</t>
  </si>
  <si>
    <t>112.04.26-113.03.31</t>
    <phoneticPr fontId="25" type="noConversion"/>
  </si>
  <si>
    <t>疫後強化經濟與社會韌性及全民共享經濟成果特別預算</t>
    <phoneticPr fontId="25" type="noConversion"/>
  </si>
  <si>
    <t>低放選址公投宣導</t>
  </si>
  <si>
    <t>非營業特種基金預算(核能發電後端營運基金)</t>
  </si>
  <si>
    <t>低放射性廢棄物最終處置計畫</t>
  </si>
  <si>
    <t>低放選址公投宣導</t>
    <phoneticPr fontId="31" type="noConversion"/>
  </si>
  <si>
    <t>核後端基金業務組</t>
    <phoneticPr fontId="31" type="noConversion"/>
  </si>
  <si>
    <t>非營業特種基金預算(核能發電後端營運基金)</t>
    <phoneticPr fontId="31" type="noConversion"/>
  </si>
  <si>
    <t>低放射性廢棄物最終處置計畫</t>
    <phoneticPr fontId="31" type="noConversion"/>
  </si>
  <si>
    <t>觸及對象4,000戶。</t>
    <phoneticPr fontId="31" type="noConversion"/>
  </si>
  <si>
    <t>財團法人中小企業信用保證基金</t>
    <phoneticPr fontId="31" type="noConversion"/>
  </si>
  <si>
    <t>經緯廣告科技股份有限公司</t>
    <phoneticPr fontId="25" type="noConversion"/>
  </si>
  <si>
    <t>推動產業及中小企業升級轉型</t>
    <phoneticPr fontId="25" type="noConversion"/>
  </si>
  <si>
    <t>財團法人金屬工業研究發展中心</t>
    <phoneticPr fontId="25" type="noConversion"/>
  </si>
  <si>
    <t>財團法人中華民國對外貿易發展協會</t>
  </si>
  <si>
    <t>宣傳「MEET TAIWAN Open Arms」年度形象</t>
    <phoneticPr fontId="25" type="noConversion"/>
  </si>
  <si>
    <t>台北市進出口商業同業公會</t>
  </si>
  <si>
    <t>經濟部標準檢驗局</t>
    <phoneticPr fontId="31" type="noConversion"/>
  </si>
  <si>
    <t>經濟部智慧財產局</t>
    <phoneticPr fontId="25" type="noConversion"/>
  </si>
  <si>
    <t>經濟部水利署</t>
    <phoneticPr fontId="25" type="noConversion"/>
  </si>
  <si>
    <t>北台灣新聞網</t>
    <phoneticPr fontId="31" type="noConversion"/>
  </si>
  <si>
    <t>水利建設及保育管理-河川海岸及排水環境營造</t>
  </si>
  <si>
    <t>伍聚攝影創意文化有限公司</t>
    <phoneticPr fontId="25" type="noConversion"/>
  </si>
  <si>
    <t>水利建設及保育管理-水資源企劃及保育</t>
    <phoneticPr fontId="31" type="noConversion"/>
  </si>
  <si>
    <t>經濟部水利署</t>
  </si>
  <si>
    <t>水患自主防災社區及防汛護水志工</t>
    <phoneticPr fontId="25" type="noConversion"/>
  </si>
  <si>
    <t>112年全民防災靭性能力提升輔導及推動計畫</t>
    <phoneticPr fontId="25" type="noConversion"/>
  </si>
  <si>
    <t>國立臺灣大學</t>
    <phoneticPr fontId="31" type="noConversion"/>
  </si>
  <si>
    <t>112年度水利業務數位推廣服務及彰化縣一級海岸防護計畫績效追蹤計畫</t>
  </si>
  <si>
    <t>Facebook設立愛戀濁水粉絲專頁</t>
  </si>
  <si>
    <t>民眾傳播事業有限公司</t>
  </si>
  <si>
    <t>疫後強化經濟與社會韌性及全民共享經濟成果特別預算</t>
  </si>
  <si>
    <t>推動產業及中小企業升級轉型</t>
  </si>
  <si>
    <t>健康日報社</t>
  </si>
  <si>
    <t>經濟日報</t>
  </si>
  <si>
    <t>民眾日報</t>
  </si>
  <si>
    <t>能源研究發展工作計畫</t>
  </si>
  <si>
    <t>財團法人工業技術研究院</t>
  </si>
  <si>
    <t>馬達動力機械效率管理政策執行與基準訂定研究</t>
    <phoneticPr fontId="25" type="noConversion"/>
  </si>
  <si>
    <t>透過Facebook不定時更新資訊，提供微電腦瓦斯表相關介紹，讓民眾更瞭解微電腦瓦斯表。</t>
    <phoneticPr fontId="25" type="noConversion"/>
  </si>
  <si>
    <t>能源研究發展工作計畫</t>
    <phoneticPr fontId="40" type="noConversion"/>
  </si>
  <si>
    <t>廠商回饋。</t>
    <phoneticPr fontId="25" type="noConversion"/>
  </si>
  <si>
    <t>能源議題推廣研析及因應策略規劃</t>
  </si>
  <si>
    <t>一、中小企業信用保證基金</t>
    <phoneticPr fontId="31" type="noConversion"/>
  </si>
  <si>
    <r>
      <rPr>
        <b/>
        <sz val="14"/>
        <rFont val="標楷體"/>
        <family val="4"/>
        <charset val="136"/>
      </rPr>
      <t>二、台灣電力股份有限公司</t>
    </r>
    <phoneticPr fontId="31" type="noConversion"/>
  </si>
  <si>
    <r>
      <rPr>
        <b/>
        <sz val="14"/>
        <rFont val="標楷體"/>
        <family val="4"/>
        <charset val="136"/>
      </rPr>
      <t>三、台灣糖業股份有限公司</t>
    </r>
    <phoneticPr fontId="31" type="noConversion"/>
  </si>
  <si>
    <r>
      <rPr>
        <b/>
        <sz val="14"/>
        <rFont val="標楷體"/>
        <family val="4"/>
        <charset val="136"/>
      </rPr>
      <t>四、台灣自來水股份有限公司</t>
    </r>
    <phoneticPr fontId="31" type="noConversion"/>
  </si>
  <si>
    <t>五、經濟部標準檢驗局</t>
    <phoneticPr fontId="31" type="noConversion"/>
  </si>
  <si>
    <t>六、經濟部智慧財產局</t>
    <phoneticPr fontId="31" type="noConversion"/>
  </si>
  <si>
    <t>七、經濟部水利署</t>
    <phoneticPr fontId="31" type="noConversion"/>
  </si>
  <si>
    <t>四大媒體政策及業務宣導統計表</t>
    <phoneticPr fontId="31" type="noConversion"/>
  </si>
  <si>
    <t>單位(基金)名稱</t>
    <phoneticPr fontId="31" type="noConversion"/>
  </si>
  <si>
    <t>委辦費
(元)</t>
    <phoneticPr fontId="25" type="noConversion"/>
  </si>
  <si>
    <t>一般事務費
(元)</t>
    <phoneticPr fontId="25" type="noConversion"/>
  </si>
  <si>
    <t>對國內團體之捐助
(元)</t>
    <phoneticPr fontId="25" type="noConversion"/>
  </si>
  <si>
    <t>第1季經費(元)</t>
    <phoneticPr fontId="31" type="noConversion"/>
  </si>
  <si>
    <t>第2季經費(元)</t>
    <phoneticPr fontId="31" type="noConversion"/>
  </si>
  <si>
    <t>S4經費(元)</t>
    <phoneticPr fontId="31" type="noConversion"/>
  </si>
  <si>
    <t>全年經費(元)</t>
    <phoneticPr fontId="31" type="noConversion"/>
  </si>
  <si>
    <t>公務</t>
    <phoneticPr fontId="31" type="noConversion"/>
  </si>
  <si>
    <t xml:space="preserve">基金 </t>
    <phoneticPr fontId="31" type="noConversion"/>
  </si>
  <si>
    <t>疫後</t>
  </si>
  <si>
    <t>前瞻</t>
    <phoneticPr fontId="31" type="noConversion"/>
  </si>
  <si>
    <t>財團法人</t>
  </si>
  <si>
    <t>小計</t>
    <phoneticPr fontId="31" type="noConversion"/>
  </si>
  <si>
    <t>紓困</t>
    <phoneticPr fontId="31" type="noConversion"/>
  </si>
  <si>
    <t>合計</t>
    <phoneticPr fontId="31" type="noConversion"/>
  </si>
  <si>
    <t>一、行政單位(小計)</t>
    <phoneticPr fontId="31" type="noConversion"/>
  </si>
  <si>
    <t>談判辦公室</t>
  </si>
  <si>
    <t>商業發展署(商業司)</t>
    <phoneticPr fontId="31" type="noConversion"/>
  </si>
  <si>
    <t>產業發展署(工業局)</t>
    <phoneticPr fontId="31" type="noConversion"/>
  </si>
  <si>
    <t>國際貿易署</t>
    <phoneticPr fontId="31" type="noConversion"/>
  </si>
  <si>
    <t>標準檢驗局及所屬</t>
    <phoneticPr fontId="31" type="noConversion"/>
  </si>
  <si>
    <t>水利署及所屬</t>
    <phoneticPr fontId="31" type="noConversion"/>
  </si>
  <si>
    <t>中小及新創企業署(中小企業處)</t>
    <phoneticPr fontId="31" type="noConversion"/>
  </si>
  <si>
    <t>能源署(能源局)</t>
    <phoneticPr fontId="31" type="noConversion"/>
  </si>
  <si>
    <t>疫後特別預算</t>
    <phoneticPr fontId="31" type="noConversion"/>
  </si>
  <si>
    <t>商業發展署</t>
    <phoneticPr fontId="31" type="noConversion"/>
  </si>
  <si>
    <t>商業發展署(中部辦公室)</t>
    <phoneticPr fontId="31" type="noConversion"/>
  </si>
  <si>
    <t>二、非營業基金(小計)</t>
    <phoneticPr fontId="31" type="noConversion"/>
  </si>
  <si>
    <t>經濟作業基金</t>
  </si>
  <si>
    <t>科技產業園區作業基金</t>
    <phoneticPr fontId="31" type="noConversion"/>
  </si>
  <si>
    <t>產業園區開發管理基金</t>
    <phoneticPr fontId="31" type="noConversion"/>
  </si>
  <si>
    <t>水資源作業基金</t>
    <phoneticPr fontId="31" type="noConversion"/>
  </si>
  <si>
    <t>經濟特別收入基金</t>
    <phoneticPr fontId="31" type="noConversion"/>
  </si>
  <si>
    <t>推廣貿易基金</t>
    <phoneticPr fontId="31" type="noConversion"/>
  </si>
  <si>
    <t>能源研究發展基金</t>
  </si>
  <si>
    <t>石油基金</t>
    <phoneticPr fontId="31" type="noConversion"/>
  </si>
  <si>
    <t>再生能源發展基金</t>
    <phoneticPr fontId="31" type="noConversion"/>
  </si>
  <si>
    <t>中小企業發展基金</t>
    <phoneticPr fontId="31" type="noConversion"/>
  </si>
  <si>
    <t>核能發電後端營運基金</t>
    <phoneticPr fontId="31" type="noConversion"/>
  </si>
  <si>
    <t>三、營業基金(小計)</t>
    <phoneticPr fontId="31" type="noConversion"/>
  </si>
  <si>
    <t>四、經濟部主管政府捐助基金50%以上之財團法人</t>
    <phoneticPr fontId="31" type="noConversion"/>
  </si>
  <si>
    <t>工業技術研究院</t>
    <phoneticPr fontId="31" type="noConversion"/>
  </si>
  <si>
    <t>金屬工業研究發展中心</t>
    <phoneticPr fontId="31" type="noConversion"/>
  </si>
  <si>
    <t>紡織產業綜合研究所</t>
    <phoneticPr fontId="31" type="noConversion"/>
  </si>
  <si>
    <t>中興工程顧問社</t>
    <phoneticPr fontId="31" type="noConversion"/>
  </si>
  <si>
    <t>中興工程科技研究發展基金會</t>
    <phoneticPr fontId="31" type="noConversion"/>
  </si>
  <si>
    <t>台灣商品檢測驗證中心</t>
    <phoneticPr fontId="31" type="noConversion"/>
  </si>
  <si>
    <t>印刷創新科技研究發展中心</t>
    <phoneticPr fontId="31" type="noConversion"/>
  </si>
  <si>
    <t>自行車暨健康科技研究發展中心</t>
    <phoneticPr fontId="31" type="noConversion"/>
  </si>
  <si>
    <t>石材暨資源產業研究發展中心</t>
    <phoneticPr fontId="31" type="noConversion"/>
  </si>
  <si>
    <t>產業園區管理局(加工出口區管理處及所屬)</t>
    <phoneticPr fontId="31" type="noConversion"/>
  </si>
  <si>
    <t>前瞻議題-水利建設</t>
    <phoneticPr fontId="25" type="noConversion"/>
  </si>
  <si>
    <t>中華民國全國商業總會</t>
    <phoneticPr fontId="25" type="noConversion"/>
  </si>
  <si>
    <t>電視媒體、網路媒體</t>
    <phoneticPr fontId="25" type="noConversion"/>
  </si>
  <si>
    <t>經濟日報</t>
    <phoneticPr fontId="31" type="noConversion"/>
  </si>
  <si>
    <t>提升企業形象。</t>
  </si>
  <si>
    <t>財團法人欣然氣體燃料事業研究服務社</t>
  </si>
  <si>
    <t>臺灣時報</t>
  </si>
  <si>
    <t>正聲廣播電台</t>
  </si>
  <si>
    <t>微電腦瓦斯表宣導</t>
    <phoneticPr fontId="25" type="noConversion"/>
  </si>
  <si>
    <t>社團法人中華民國管理科學學會</t>
  </si>
  <si>
    <t>財團法人中華民國紡織業拓展會</t>
  </si>
  <si>
    <t>前瞻組</t>
    <phoneticPr fontId="25" type="noConversion"/>
  </si>
  <si>
    <t>財團法人中衛發展中心</t>
  </si>
  <si>
    <t>太陽光電設置環境建構與整合資源計畫</t>
    <phoneticPr fontId="25" type="noConversion"/>
  </si>
  <si>
    <t>推廣組</t>
    <phoneticPr fontId="25" type="noConversion"/>
  </si>
  <si>
    <t>113年經濟部及所屬單位(含基金、紓困振興特別預算)</t>
    <phoneticPr fontId="31" type="noConversion"/>
  </si>
  <si>
    <t>113年度法定預算(元)</t>
    <phoneticPr fontId="31" type="noConversion"/>
  </si>
  <si>
    <t>前瞻4期特別預算</t>
    <phoneticPr fontId="31" type="noConversion"/>
  </si>
  <si>
    <t>特別預算以前年度執行數</t>
    <phoneticPr fontId="31" type="noConversion"/>
  </si>
  <si>
    <t>S3經費(元)</t>
    <phoneticPr fontId="31" type="noConversion"/>
  </si>
  <si>
    <t>委託辦理媒體政策及業務宣導</t>
    <phoneticPr fontId="25" type="noConversion"/>
  </si>
  <si>
    <t>媒體政策及業務宣導費</t>
    <phoneticPr fontId="25" type="noConversion"/>
  </si>
  <si>
    <t>對國內團體辦理媒體政策及業務宣導之捐助</t>
    <phoneticPr fontId="25" type="noConversion"/>
  </si>
  <si>
    <t>公務
(保留款)</t>
    <phoneticPr fontId="25" type="noConversion"/>
  </si>
  <si>
    <t xml:space="preserve">綜合規劃司 </t>
  </si>
  <si>
    <t>產業技術司</t>
    <phoneticPr fontId="31" type="noConversion"/>
  </si>
  <si>
    <t>投資促進司</t>
    <phoneticPr fontId="31" type="noConversion"/>
  </si>
  <si>
    <t>產業發展署</t>
    <phoneticPr fontId="31" type="noConversion"/>
  </si>
  <si>
    <t>中小及新創企業署</t>
    <phoneticPr fontId="31" type="noConversion"/>
  </si>
  <si>
    <t>產業園區管理局</t>
    <phoneticPr fontId="31" type="noConversion"/>
  </si>
  <si>
    <t>地質調查及礦業管理中心</t>
    <phoneticPr fontId="31" type="noConversion"/>
  </si>
  <si>
    <t>能源署</t>
    <phoneticPr fontId="31" type="noConversion"/>
  </si>
  <si>
    <t>前瞻4期特別預算(112~113年度總經費)</t>
    <phoneticPr fontId="31" type="noConversion"/>
  </si>
  <si>
    <t>疫後特別預算(112~114年度總經費)</t>
    <phoneticPr fontId="31" type="noConversion"/>
  </si>
  <si>
    <t>第九區管理處總務室</t>
  </si>
  <si>
    <t>天下雜誌股份有限公司</t>
  </si>
  <si>
    <t>遠見天下文化出版股份有限公司</t>
  </si>
  <si>
    <t>提升台水公司企業形象。</t>
    <phoneticPr fontId="25" type="noConversion"/>
  </si>
  <si>
    <t>火力發電費用</t>
  </si>
  <si>
    <t>大林發電廠</t>
  </si>
  <si>
    <t>金門區營業處</t>
  </si>
  <si>
    <t>太武之春廣播電台股份有限公司</t>
  </si>
  <si>
    <t>台東區營業處</t>
  </si>
  <si>
    <t>宜蘭區營業處</t>
  </si>
  <si>
    <t>高雄區營業處</t>
  </si>
  <si>
    <t>台南區營業處</t>
  </si>
  <si>
    <t>雲林區營業處</t>
  </si>
  <si>
    <t>苗栗區營業處</t>
  </si>
  <si>
    <t>基隆區營業處</t>
  </si>
  <si>
    <t>節能減碳</t>
  </si>
  <si>
    <t>「微笑台灣創意教案2023響應合作計畫」</t>
  </si>
  <si>
    <t>再生能源、節能</t>
  </si>
  <si>
    <t>太乙廣告行銷股份有限公司</t>
  </si>
  <si>
    <t>電力凈零、再生能源、生活用電等</t>
  </si>
  <si>
    <t>屏東區營業處</t>
  </si>
  <si>
    <t>內政部警政署警察廣播電臺</t>
  </si>
  <si>
    <t>鳳山區營業處</t>
  </si>
  <si>
    <t>興達發電廠</t>
  </si>
  <si>
    <t>花蓮區營業處</t>
  </si>
  <si>
    <t>石化事業部
公共關係組</t>
  </si>
  <si>
    <t>113.01.01-113.12.31</t>
    <phoneticPr fontId="31" type="noConversion"/>
  </si>
  <si>
    <t>惑星製作工作室</t>
  </si>
  <si>
    <t>鳳信有線電視股份有限公司</t>
  </si>
  <si>
    <t>華視主頻</t>
  </si>
  <si>
    <t>中華電視股份有限公司</t>
  </si>
  <si>
    <t>臺灣電視事業股份有限公司</t>
  </si>
  <si>
    <t>112.12.13-112.12.19</t>
    <phoneticPr fontId="31" type="noConversion"/>
  </si>
  <si>
    <t>麗水策略整合行銷有限公司</t>
  </si>
  <si>
    <t>112年度社群媒體行銷案</t>
  </si>
  <si>
    <t>FB宣傳公司業務</t>
  </si>
  <si>
    <t>中國時報文化事業股份有限公司</t>
  </si>
  <si>
    <t>三立電視股份有限公司</t>
  </si>
  <si>
    <t>唐潮文創設計事業有限公司</t>
  </si>
  <si>
    <t>銷貨成本</t>
  </si>
  <si>
    <t>瓦斯季刊</t>
  </si>
  <si>
    <t>111-113年瓦斯季刊廣告</t>
  </si>
  <si>
    <t>人民傳媒有限公司</t>
  </si>
  <si>
    <t>好報資訊有限公司</t>
  </si>
  <si>
    <t>全勝整合設計行銷有限公司</t>
    <phoneticPr fontId="31" type="noConversion"/>
  </si>
  <si>
    <t>水滴工作室</t>
    <phoneticPr fontId="31" type="noConversion"/>
  </si>
  <si>
    <t>碩輝印刷有限公司</t>
  </si>
  <si>
    <t>住宅能效提升計畫</t>
    <phoneticPr fontId="25" type="noConversion"/>
  </si>
  <si>
    <t>家電節電撇步介紹</t>
    <phoneticPr fontId="25" type="noConversion"/>
  </si>
  <si>
    <t>能源政策發展宣傳</t>
    <phoneticPr fontId="25" type="noConversion"/>
  </si>
  <si>
    <t xml:space="preserve">能源發展成果資訊宣傳
</t>
    <phoneticPr fontId="25" type="noConversion"/>
  </si>
  <si>
    <t>能源發展成果宣傳</t>
    <phoneticPr fontId="25" type="noConversion"/>
  </si>
  <si>
    <t>焦點時報社</t>
  </si>
  <si>
    <t>雜誌總發行量：每期 60,000 冊，粉絲專頁每月不重複總觸及40萬人。</t>
    <phoneticPr fontId="25" type="noConversion"/>
  </si>
  <si>
    <t>多圓廣告行銷有限公司</t>
    <phoneticPr fontId="25" type="noConversion"/>
  </si>
  <si>
    <t>非營業特種基金預算(水資源作業基金)</t>
  </si>
  <si>
    <t>113.01.05-113.12.31</t>
    <phoneticPr fontId="25" type="noConversion"/>
  </si>
  <si>
    <t>媒體刊登</t>
    <phoneticPr fontId="25" type="noConversion"/>
  </si>
  <si>
    <t>穩定南部供水、提升供水韌性業務宣導</t>
    <phoneticPr fontId="25" type="noConversion"/>
  </si>
  <si>
    <t>水環境建設計畫及中央管流域整體改善與調適計畫之推動及成果效益</t>
    <phoneticPr fontId="25" type="noConversion"/>
  </si>
  <si>
    <t>廣播媒體、網路媒體</t>
  </si>
  <si>
    <t>推動保護智慧財產權</t>
  </si>
  <si>
    <t>專利行政企劃組</t>
  </si>
  <si>
    <t>飛力思國際股份有限公司</t>
  </si>
  <si>
    <t>著作權組</t>
  </si>
  <si>
    <t>經濟部產業發展署</t>
    <phoneticPr fontId="25" type="noConversion"/>
  </si>
  <si>
    <t>貿易署Facebook、LINE</t>
    <phoneticPr fontId="25" type="noConversion"/>
  </si>
  <si>
    <t>貿易推廣工作計畫</t>
    <phoneticPr fontId="31" type="noConversion"/>
  </si>
  <si>
    <t>經濟日報電子報</t>
    <phoneticPr fontId="25" type="noConversion"/>
  </si>
  <si>
    <t>金屬機電產業組</t>
    <phoneticPr fontId="25" type="noConversion"/>
  </si>
  <si>
    <t>國際經貿議題-兩岸貿易、投資台灣、出口成果相關議題</t>
    <phoneticPr fontId="25" type="noConversion"/>
  </si>
  <si>
    <t>能源轉型-漁電/農電共生、太陽光電、再生能源、淨零碳排議題</t>
    <phoneticPr fontId="25" type="noConversion"/>
  </si>
  <si>
    <t>二、經濟部商業發展署</t>
    <phoneticPr fontId="31" type="noConversion"/>
  </si>
  <si>
    <t>三、經濟部產業發展署</t>
    <phoneticPr fontId="31" type="noConversion"/>
  </si>
  <si>
    <t>四、經濟部國際貿易署</t>
    <phoneticPr fontId="31" type="noConversion"/>
  </si>
  <si>
    <t>八、經濟部中小及新創企業署</t>
    <phoneticPr fontId="31" type="noConversion"/>
  </si>
  <si>
    <t>九、經濟部能源署</t>
    <phoneticPr fontId="31" type="noConversion"/>
  </si>
  <si>
    <t>中華民國113年第1季</t>
    <phoneticPr fontId="25" type="noConversion"/>
  </si>
  <si>
    <t>113年經濟部整體政策宣導行銷案</t>
    <phoneticPr fontId="25" type="noConversion"/>
  </si>
  <si>
    <t>113.01.14-113.01.16</t>
    <phoneticPr fontId="25" type="noConversion"/>
  </si>
  <si>
    <t>綜規司</t>
    <phoneticPr fontId="25" type="noConversion"/>
  </si>
  <si>
    <t>公務預算
(經濟部)
公務預算
(經濟部)
公務預算
(產業發展署)
公務預算
(中小及新創企業署)
非營業特種基金預算(推廣貿易基金)
非營業特種基金預算(能源研究發展基金)</t>
    <phoneticPr fontId="25" type="noConversion"/>
  </si>
  <si>
    <t>一般行政
科技專案
工業技術升級輔導
中小企業科技應用
貿易推廣工作計畫
能源研究發展工作計畫</t>
    <phoneticPr fontId="25" type="noConversion"/>
  </si>
  <si>
    <t>1.約991,647觸及/曝光/觀看/互動。
2.「光電辦桌」開箱從光電案場中養殖出來新鮮又甘甜的海鮮，眼見為憑一起用吃，破解不實的謠言！</t>
    <phoneticPr fontId="25" type="noConversion"/>
  </si>
  <si>
    <t>Facebook、Youtube、OTT聯播網廣告</t>
    <phoneticPr fontId="25" type="noConversion"/>
  </si>
  <si>
    <t>左列6項宣導項目係屬「113年經濟部整體政策宣導行銷案契約」之執行項目，該採購案預算來源如列示。</t>
    <phoneticPr fontId="25" type="noConversion"/>
  </si>
  <si>
    <t>1.約292,518觸及/曝光/點擊互動。
2.石門水庫清淤量再破紀錄，全國水庫清淤量是歷史第二高，未來還要繼續強化基礎建設的韌性，加強水庫清淤，讓蓄水量更大。</t>
    <phoneticPr fontId="25" type="noConversion"/>
  </si>
  <si>
    <t>Facebook廣告</t>
    <phoneticPr fontId="25" type="noConversion"/>
  </si>
  <si>
    <t>113.01.15-113.01.17</t>
    <phoneticPr fontId="25" type="noConversion"/>
  </si>
  <si>
    <t>1.約1,225,719觸及/曝光/觀看/互動。
2.臺灣全球佈局分散風險的成果已經顯現，連續三年出口突破4,300億美元，經濟部要做好應對準備，也已經盤點政策工具幫助產業升級與分散市場，管理與避免經濟矛盾的風險。</t>
    <phoneticPr fontId="25" type="noConversion"/>
  </si>
  <si>
    <t>Facebook、Youtube、Instagram廣告</t>
    <phoneticPr fontId="25" type="noConversion"/>
  </si>
  <si>
    <t>能源民生議題-住宅租屋電費查詢專區</t>
  </si>
  <si>
    <t>113年經濟部整體政策宣導行銷案</t>
  </si>
  <si>
    <t>113.02.01-113.02.07</t>
    <phoneticPr fontId="25" type="noConversion"/>
  </si>
  <si>
    <t>士奇傳播整合行銷股份有限公司</t>
  </si>
  <si>
    <t>1.約1,109,192觸及/曝光/互動。
2.宣導自113年1月31日起於台電官網開設「住宅租屋電費查詢專區」，想知道租屋處的電費資訊跟個人的用電情形，可向台電申請認證後進行查詢。</t>
    <phoneticPr fontId="25" type="noConversion"/>
  </si>
  <si>
    <t>Facebook、Instagram廣告</t>
  </si>
  <si>
    <t>台糖豬肉產品檢驗均安全無虞</t>
  </si>
  <si>
    <t>113.02.05-113.02.19</t>
    <phoneticPr fontId="25" type="noConversion"/>
  </si>
  <si>
    <t>1.約874,677觸及/曝光/觀看/互動。
2.宣導台糖豬肉產品經歷官方及民間各單位多次檢驗，檢驗結果全部都是未檢出瘦肉精的合格商品，請消費者安心。</t>
    <phoneticPr fontId="25" type="noConversion"/>
  </si>
  <si>
    <t>Facebook、Youtube廣告</t>
  </si>
  <si>
    <t>台糖豬肉產品檢驗安全無虞</t>
  </si>
  <si>
    <t>113.03.01-113.03.31</t>
    <phoneticPr fontId="25" type="noConversion"/>
  </si>
  <si>
    <t>1.約發行31,000本/份。
2.台糖豬肉產品經歷多次檢驗，檢驗結果全部都是未檢出瘦肉精的合格商品，請消費者安心。</t>
  </si>
  <si>
    <t>民誌月刊廣告</t>
  </si>
  <si>
    <t>行政院經貿談判辦公室概述台灣貿易策略</t>
    <phoneticPr fontId="25" type="noConversion"/>
  </si>
  <si>
    <t>國際經貿局勢及美台21世紀貿易倡議勞務採購案</t>
    <phoneticPr fontId="25" type="noConversion"/>
  </si>
  <si>
    <t>113.03.01-
113.03.31</t>
    <phoneticPr fontId="25" type="noConversion"/>
  </si>
  <si>
    <t>行政院經貿談判辦公室</t>
    <phoneticPr fontId="25" type="noConversion"/>
  </si>
  <si>
    <t>一般行政</t>
    <phoneticPr fontId="25" type="noConversion"/>
  </si>
  <si>
    <t>台灣美國商會</t>
    <phoneticPr fontId="25" type="noConversion"/>
  </si>
  <si>
    <t>台灣美國商會目前有約1,000位個人會員，代表超過500家企業，每個月出版的TOPICS工商雜誌實體發送會員且可於網路上免費閱讀，讀者多為企業人士，有助美商企業了解台美倡議重要性並支持台美持續深化經貿連結。</t>
    <phoneticPr fontId="25" type="noConversion"/>
  </si>
  <si>
    <t>TOPICS工商雜誌</t>
    <phoneticPr fontId="25" type="noConversion"/>
  </si>
  <si>
    <t>行政院經貿談判辦公室預算編列於經濟部項下。</t>
  </si>
  <si>
    <t>智慧減碳，政府補助最高150萬元，簡單三步驟申請不困難</t>
    <phoneticPr fontId="25" type="noConversion"/>
  </si>
  <si>
    <t>疫後商業服務業振興服務升級計畫</t>
    <phoneticPr fontId="25" type="noConversion"/>
  </si>
  <si>
    <t>113.02.24-113.03.09</t>
    <phoneticPr fontId="25" type="noConversion"/>
  </si>
  <si>
    <t>商業發展署</t>
    <phoneticPr fontId="25" type="noConversion"/>
  </si>
  <si>
    <t>台北市電腦商業同業公會</t>
    <phoneticPr fontId="25" type="noConversion"/>
  </si>
  <si>
    <t>於自立晚報官網首頁圖片廣告，宣導補助計畫申請網站資訊，刊登期間點擊次數達1萬次、總曝光數達500萬次。</t>
    <phoneticPr fontId="25" type="noConversion"/>
  </si>
  <si>
    <t>自立晚報官網首頁圖片廣告</t>
    <phoneticPr fontId="25" type="noConversion"/>
  </si>
  <si>
    <t>經濟部商業發展署本項特別預算編列於經濟部項下。</t>
  </si>
  <si>
    <t>經濟部商業發展署</t>
    <phoneticPr fontId="25" type="noConversion"/>
  </si>
  <si>
    <t>3/22經營實學講堂屏東場熱烈招生中</t>
    <phoneticPr fontId="25" type="noConversion"/>
  </si>
  <si>
    <t>113年度「南部商業服務業經營精進計畫」</t>
    <phoneticPr fontId="25" type="noConversion"/>
  </si>
  <si>
    <t>113.03.22-113.04.23</t>
    <phoneticPr fontId="25" type="noConversion"/>
  </si>
  <si>
    <t>服務發展組</t>
    <phoneticPr fontId="25" type="noConversion"/>
  </si>
  <si>
    <t>推動商業服務業轉型成長</t>
    <phoneticPr fontId="31" type="noConversion"/>
  </si>
  <si>
    <t>截至113年3月31日止，累計好友數達2,992位，觸及達343,066人次。</t>
    <phoneticPr fontId="25" type="noConversion"/>
  </si>
  <si>
    <t>Line@商業發展研究院南部院區官方帳號好友</t>
    <phoneticPr fontId="25" type="noConversion"/>
  </si>
  <si>
    <t>將於後續月份撥付。</t>
    <phoneticPr fontId="25" type="noConversion"/>
  </si>
  <si>
    <t>「糕餅業創新永續發展計畫」臺灣糕餅業深度輔導，歡迎申請！</t>
    <phoneticPr fontId="25" type="noConversion"/>
  </si>
  <si>
    <t>糕餅業創新永續發展計畫</t>
    <phoneticPr fontId="25" type="noConversion"/>
  </si>
  <si>
    <t>113.03.12-113.04.10</t>
    <phoneticPr fontId="25" type="noConversion"/>
  </si>
  <si>
    <t>廣宣糕餅業申請生態系環境改造、品牌提升、包裝設計等輔導。</t>
    <phoneticPr fontId="25" type="noConversion"/>
  </si>
  <si>
    <t>臺灣餅Facebook粉絲團</t>
    <phoneticPr fontId="25" type="noConversion"/>
  </si>
  <si>
    <t>「糕餅業創新永續發展計畫」臺灣餅甄選起跑</t>
    <phoneticPr fontId="25" type="noConversion"/>
  </si>
  <si>
    <t>113.03.18-113.05.10</t>
    <phoneticPr fontId="25" type="noConversion"/>
  </si>
  <si>
    <t>廣宣糕餅業者參加2024臺灣餅甄選活動。</t>
    <phoneticPr fontId="25" type="noConversion"/>
  </si>
  <si>
    <t>經濟部商業發展署 「113年度餐飲計畫說明會」</t>
    <phoneticPr fontId="25" type="noConversion"/>
  </si>
  <si>
    <t>推動餐飲服務業優質成長暨國際推廣計畫</t>
    <phoneticPr fontId="25" type="noConversion"/>
  </si>
  <si>
    <t>113.03.16-113.03.25</t>
    <phoneticPr fontId="25" type="noConversion"/>
  </si>
  <si>
    <t>促進商業科技發展</t>
    <phoneticPr fontId="31" type="noConversion"/>
  </si>
  <si>
    <t>廣告貼文共吸引1,900次互動次數，於113年3月19日、21日及26日說明會成功吸引現場335位業者、線上300位業者參與。</t>
    <phoneticPr fontId="25" type="noConversion"/>
  </si>
  <si>
    <t>臺灣美食Facebook</t>
    <phoneticPr fontId="25" type="noConversion"/>
  </si>
  <si>
    <t>重型運輸產業溫室氣體盤查人培再充電課程</t>
    <phoneticPr fontId="25" type="noConversion"/>
  </si>
  <si>
    <t>推動機電產業智慧製造計畫</t>
    <phoneticPr fontId="25" type="noConversion"/>
  </si>
  <si>
    <t>113.03.06-113.07.06</t>
    <phoneticPr fontId="25" type="noConversion"/>
  </si>
  <si>
    <t>規劃開設重型運輸產業培訓再充電課程，並透過媒體廣宣，增加課程資訊曝光度，促進航太及船舶等重型運輸產業參與培訓。</t>
    <phoneticPr fontId="25" type="noConversion"/>
  </si>
  <si>
    <t>1111進修網</t>
    <phoneticPr fontId="25" type="noConversion"/>
  </si>
  <si>
    <t>推動機電產業智慧製造計劃人培再充電課程</t>
    <phoneticPr fontId="25" type="noConversion"/>
  </si>
  <si>
    <t>113.03.25-113.06.30</t>
    <phoneticPr fontId="25" type="noConversion"/>
  </si>
  <si>
    <t>規劃2024【重機電產業低碳化及智慧化升級轉型】活動企劃書，推廣重機電產業低碳化及智慧化升級轉型推動成效，帶動114年其他業者效法，建置公司內低碳化或智慧化能力與認知。</t>
    <phoneticPr fontId="25" type="noConversion"/>
  </si>
  <si>
    <t>TMTS 2024 - 綠色轉型論壇 (2024 AI智慧大工廠-工具機產業)</t>
    <phoneticPr fontId="25" type="noConversion"/>
  </si>
  <si>
    <t>工具機產業同規共軌暨品質長效數位化計畫</t>
    <phoneticPr fontId="25" type="noConversion"/>
  </si>
  <si>
    <t>113.01.31-113.03.31</t>
    <phoneticPr fontId="25" type="noConversion"/>
  </si>
  <si>
    <t>產業數位轉型</t>
    <phoneticPr fontId="25" type="noConversion"/>
  </si>
  <si>
    <t xml:space="preserve">財團法人精密機械研究發展中心 </t>
    <phoneticPr fontId="25" type="noConversion"/>
  </si>
  <si>
    <t>於2024台灣國際工具機展期間辦理綠色轉型論壇，擬藉由網路媒體加強廣宣增加活動曝光度。本次活動將透過相關議題分享，讓參與廠商可以快速瞭解目前最熱門的碳權發展、碳管理策略以及標竿廠商綠色轉型經驗，提升工具機廠商綠色轉型思維。</t>
    <phoneticPr fontId="25" type="noConversion"/>
  </si>
  <si>
    <t>TechOrange科技報橘</t>
    <phoneticPr fontId="25" type="noConversion"/>
  </si>
  <si>
    <t>經濟部產業人才鑑定企業認同</t>
    <phoneticPr fontId="25" type="noConversion"/>
  </si>
  <si>
    <t>推廣企業認同經濟部人才能力鑑定，以觸及人力銀行會員廠商。</t>
    <phoneticPr fontId="25" type="noConversion"/>
  </si>
  <si>
    <t>111人力銀行電子報</t>
    <phoneticPr fontId="25" type="noConversion"/>
  </si>
  <si>
    <t>經濟部國際貿易署</t>
    <phoneticPr fontId="25" type="noConversion"/>
  </si>
  <si>
    <t>113年度貿易政策溝通推廣計畫</t>
  </si>
  <si>
    <t>113.01.01-113.03.31</t>
    <phoneticPr fontId="25" type="noConversion"/>
  </si>
  <si>
    <t>群策公關顧問有限公司</t>
  </si>
  <si>
    <t>為宣傳貿易政策及措施相關訊息，113年1至3月發布FB貼文25篇，LINE貼文23則，至3月底FB追蹤數171,477人，LINE好友數17,049人。</t>
    <phoneticPr fontId="25" type="noConversion"/>
  </si>
  <si>
    <t>首爾台貿中心業務宣傳廣告</t>
    <phoneticPr fontId="25" type="noConversion"/>
  </si>
  <si>
    <t>經濟部113年度推廣貿易工作計畫委辦合約</t>
    <phoneticPr fontId="25" type="noConversion"/>
  </si>
  <si>
    <t>113.01.01-113.02.10</t>
    <phoneticPr fontId="25" type="noConversion"/>
  </si>
  <si>
    <t>於韓國食品界最具影響力電子報，刊登首爾台貿中心搬遷新址及業務服務廣告，113年1月1日至2月10日期間，點擊數為1,765次。</t>
    <phoneticPr fontId="25" type="noConversion"/>
  </si>
  <si>
    <t>The Buyer電子報</t>
    <phoneticPr fontId="25" type="noConversion"/>
  </si>
  <si>
    <t>113.01.01-113.01.10</t>
    <phoneticPr fontId="25" type="noConversion"/>
  </si>
  <si>
    <t>於韓國朝鮮日報(三大報之一)之下的IT專業媒體，刊登首爾台貿中心搬遷新址及業務服務廣告，113年1月1日至1月10日期間，點擊數為1,112次。</t>
    <phoneticPr fontId="25" type="noConversion"/>
  </si>
  <si>
    <t>IT Chosun電子報</t>
    <phoneticPr fontId="25" type="noConversion"/>
  </si>
  <si>
    <t>113.01.01-113.03.05</t>
    <phoneticPr fontId="25" type="noConversion"/>
  </si>
  <si>
    <t>於韓國機械產業專業雜誌，刊登首爾台貿中心搬遷新址及業務服務廣告，113年1月1日至3月5日期間，點擊數為3,121次。</t>
    <phoneticPr fontId="25" type="noConversion"/>
  </si>
  <si>
    <t>Daara電子報</t>
    <phoneticPr fontId="25" type="noConversion"/>
  </si>
  <si>
    <t>美國政府採購市場規範與商機說明會</t>
    <phoneticPr fontId="25" type="noConversion"/>
  </si>
  <si>
    <t>113.01.15-113.01.24</t>
    <phoneticPr fontId="25" type="noConversion"/>
  </si>
  <si>
    <t>截至113年1月24日止，網站橫幅曝光數共39萬次，電子郵件行銷(EDM)發送會員44,590封，開啟郵件7,172封；DIGITIMES(電子時報)紙本發行量5萬份。</t>
    <phoneticPr fontId="25" type="noConversion"/>
  </si>
  <si>
    <t>DIGITIMES(電子時報)產業網及電子報橫幅、電子郵件行銷(EDM)；
DIGITIMES(電子時報)紙本外報頭廣告</t>
    <phoneticPr fontId="25" type="noConversion"/>
  </si>
  <si>
    <t>2024印尼臺灣形象展宣傳廣告</t>
    <phoneticPr fontId="25" type="noConversion"/>
  </si>
  <si>
    <t>113.02.16</t>
    <phoneticPr fontId="25" type="noConversion"/>
  </si>
  <si>
    <t>派送印尼臺灣形象展EDM給DIGITIMES會員，於113年2月16日成功發送共計45,565封，開啟郵件共7,125封。</t>
    <phoneticPr fontId="25" type="noConversion"/>
  </si>
  <si>
    <t>DIGITIMES派送電子郵件行銷(EDM)</t>
    <phoneticPr fontId="25" type="noConversion"/>
  </si>
  <si>
    <t>2024年國電動車商機貿易訪問團-採洽會買主報名廣告</t>
    <phoneticPr fontId="25" type="noConversion"/>
  </si>
  <si>
    <t>113.01.05-113.01.31</t>
    <phoneticPr fontId="25" type="noConversion"/>
  </si>
  <si>
    <t>加強接觸泰國電動車產業潛在買主，廣告曝光次數1,339,445，觸及541,798人次。</t>
    <phoneticPr fontId="25" type="noConversion"/>
  </si>
  <si>
    <t>Facebook網站連結廣告</t>
    <phoneticPr fontId="25" type="noConversion"/>
  </si>
  <si>
    <t>臺灣產業低碳永續形象影片-EP01 工具機產業形象影片</t>
    <phoneticPr fontId="25" type="noConversion"/>
  </si>
  <si>
    <t>113.02.01-113.03.31</t>
    <phoneticPr fontId="25" type="noConversion"/>
  </si>
  <si>
    <t>於英文YouTube頻道播放，截至113年3月31日止，達成觀看人數106,332次，觀看時數2,669小時。</t>
    <phoneticPr fontId="25" type="noConversion"/>
  </si>
  <si>
    <t>Youtube-TAITRA GLOBAL</t>
    <phoneticPr fontId="25" type="noConversion"/>
  </si>
  <si>
    <t>台灣經貿網O2O整合行銷-米蘭眼鏡MIDO展活動頁面</t>
    <phoneticPr fontId="25" type="noConversion"/>
  </si>
  <si>
    <t>113.01.22-113.02.22</t>
    <phoneticPr fontId="25" type="noConversion"/>
  </si>
  <si>
    <t>鎖定米蘭以加強接觸潛在展覽期間會到訪的買主，廣告曝光次數739,306。</t>
    <phoneticPr fontId="25" type="noConversion"/>
  </si>
  <si>
    <t>Facebook名單型及網站連結廣告</t>
    <phoneticPr fontId="25" type="noConversion"/>
  </si>
  <si>
    <t>三大範疇、五大主題、四大資源-經濟部國際貿易署協助臺灣業者拓銷新南向市場</t>
    <phoneticPr fontId="25" type="noConversion"/>
  </si>
  <si>
    <t>113年新南向市場創新行銷計畫</t>
    <phoneticPr fontId="25" type="noConversion"/>
  </si>
  <si>
    <t>113.03.04</t>
    <phoneticPr fontId="25" type="noConversion"/>
  </si>
  <si>
    <t>1.為推廣本計畫輔導資源，透過網路媒體發布新南向市場相關商情資訊，徵集更多業者參與計畫或運用計畫相關資源。
2.工商時報網約有5萬人訂閱，至少曝光5,000次。</t>
    <phoneticPr fontId="25" type="noConversion"/>
  </si>
  <si>
    <t>工商時報電子報</t>
    <phoneticPr fontId="25" type="noConversion"/>
  </si>
  <si>
    <t>經濟部提供四大資源助新南向拓銷</t>
    <phoneticPr fontId="25" type="noConversion"/>
  </si>
  <si>
    <t>台灣出口企業的數位轉型怎麼做？</t>
    <phoneticPr fontId="25" type="noConversion"/>
  </si>
  <si>
    <t>113.03.22</t>
    <phoneticPr fontId="25" type="noConversion"/>
  </si>
  <si>
    <t>1.為推廣本計畫輔導資源，透過網路媒體發布新南向市場相關商情資訊，徵集更多業者參與計畫或運用計畫相關資源。
2.經濟日報網站，每日約有20萬瀏覽人次，至少曝光2,000次。</t>
    <phoneticPr fontId="25" type="noConversion"/>
  </si>
  <si>
    <t>113年MEET TAIWAN社群平臺營運執行</t>
    <phoneticPr fontId="25" type="noConversion"/>
  </si>
  <si>
    <t>113年推動臺灣會展產業發展計畫</t>
    <phoneticPr fontId="25" type="noConversion"/>
  </si>
  <si>
    <t>宣傳「MEET TAIWAN」 Facebook粉絲專頁及貼文，達成Facebook貼文總觸及數610,403人次。</t>
    <phoneticPr fontId="25" type="noConversion"/>
  </si>
  <si>
    <t>宣傳「MEET TAIWAN」Instagram 粉絲專頁及貼文，達成Instagram貼文總觸及數349,272人次。</t>
    <phoneticPr fontId="25" type="noConversion"/>
  </si>
  <si>
    <t>導流網路受眾至「MEET TAIWAN」 Facebook粉絲專頁，Facebook粉專追蹤人數166,036人。</t>
    <phoneticPr fontId="25" type="noConversion"/>
  </si>
  <si>
    <t>Google聯播網
Yahoo原生廣告</t>
    <phoneticPr fontId="25" type="noConversion"/>
  </si>
  <si>
    <t>113年推動臺灣會展產業發展計畫</t>
  </si>
  <si>
    <t>宣傳「MEET TAIWAN」臺灣會展網，提升臺灣會展國際曝光度，點擊數近360,000次。</t>
  </si>
  <si>
    <t>Google多媒體廣告、
Google多媒體聯播網廣告、Facebook</t>
    <phoneticPr fontId="25" type="noConversion"/>
  </si>
  <si>
    <t>推廣臺灣棉紗業者永續紗線布料產品</t>
    <phoneticPr fontId="25" type="noConversion"/>
  </si>
  <si>
    <t>113年度「紡織品整合行銷與商機開發計畫」</t>
  </si>
  <si>
    <t>113.03.18-113.03.31</t>
    <phoneticPr fontId="25" type="noConversion"/>
  </si>
  <si>
    <t>於越南最大VINATEX紡織成衣集團雜誌刊登廣告宣傳，推廣臺灣棉紗業者永續紡織品，並邀請買主至越南SaigonTex展臺灣紡織品精選專區參觀。廣告刊物將觸及超過1,500個相關產業廠商，包含VINATEX的會員及紡織相關大廠，VINATEX亦將雜誌連結至相關協會、學校及組織網站進行推廣。</t>
    <phoneticPr fontId="25" type="noConversion"/>
  </si>
  <si>
    <t>越南VINATEX集團月刊雜誌</t>
    <phoneticPr fontId="25" type="noConversion"/>
  </si>
  <si>
    <t>個別廠商113年度海外參展補助-說明會、課程等資訊宣傳</t>
    <phoneticPr fontId="25" type="noConversion"/>
  </si>
  <si>
    <t>113年委託辦理「補助公司或商號參加海外國際展覽業務計畫」</t>
  </si>
  <si>
    <t>為宣傳113年度個別廠商赴海外參展補助計畫，於補助計畫 LINE生活圈推播相關訊息，目標增加250位好友。</t>
    <phoneticPr fontId="25" type="noConversion"/>
  </si>
  <si>
    <t>「經濟部國際貿易署補助業界開發國際市場計畫」廣告宣傳</t>
    <phoneticPr fontId="25" type="noConversion"/>
  </si>
  <si>
    <t>113年度委託辦理「補助業界開發國際市場計畫」</t>
    <phoneticPr fontId="25" type="noConversion"/>
  </si>
  <si>
    <t>配合計畫公告進行廣告宣導，於宣導期間發布至少5則訊息，總則數合計至少600則，以達強化廣宣，進而觸擊計畫網站之網頁瀏覽量達1,000人次。</t>
    <phoneticPr fontId="25" type="noConversion"/>
  </si>
  <si>
    <t>運用Feversocial 發燒互動平台舉辦小安心臉書粉絲團活動，推廣商品安全等業務</t>
    <phoneticPr fontId="31" type="noConversion"/>
  </si>
  <si>
    <t>Feversocial 發燒互動平台續約年費</t>
    <phoneticPr fontId="31" type="noConversion"/>
  </si>
  <si>
    <t>113.01.01-113.12.31</t>
    <phoneticPr fontId="25" type="noConversion"/>
  </si>
  <si>
    <t>臺南分局市場監督科</t>
    <phoneticPr fontId="25" type="noConversion"/>
  </si>
  <si>
    <t>標準檢驗及度政管理</t>
    <phoneticPr fontId="25" type="noConversion"/>
  </si>
  <si>
    <t>一起資訊有限公司</t>
    <phoneticPr fontId="25" type="noConversion"/>
  </si>
  <si>
    <t>推廣商品安全及廉政等業務，並維持粉絲互動數及粉絲人數。</t>
    <phoneticPr fontId="25" type="noConversion"/>
  </si>
  <si>
    <t>Feversocial 發燒互動平台</t>
    <phoneticPr fontId="25" type="noConversion"/>
  </si>
  <si>
    <t>社群網站著作權宣導內容企劃維運、宣導短片製作、網路宣傳行銷</t>
  </si>
  <si>
    <t>113年度著作權推廣暨宣導短影片製作案</t>
  </si>
  <si>
    <t>113.03.27-113.12.16</t>
  </si>
  <si>
    <t>透過淺顯易懂的圖文、影片，向大眾宣導著作權知識，同時透過KOL等網路媒體加強行銷，增加宣導文宣曝光度，有效推廣正確法制觀念，避免民眾誤觸法網。</t>
  </si>
  <si>
    <t>「著作權x原創我挺你」Facebook粉絲專頁、本案KOL之IG等社群平台、智慧財產局Youtube、Yahoo聯播網及網路新聞平台</t>
    <phoneticPr fontId="25" type="noConversion"/>
  </si>
  <si>
    <t>智慧財產培訓學院--智慧財產多元課程</t>
  </si>
  <si>
    <t>113年度智慧財產專業人員培訓計畫</t>
  </si>
  <si>
    <t>113.02.01-113.06.30</t>
  </si>
  <si>
    <t>國立臺灣大學</t>
  </si>
  <si>
    <t>周知民眾本局辦理113年智慧財產課程訊息，歡迎民眾踴躍參加。</t>
    <phoneticPr fontId="25" type="noConversion"/>
  </si>
  <si>
    <t>1111進修網</t>
  </si>
  <si>
    <t>由執行廠商自籌經費支應。</t>
    <phoneticPr fontId="25" type="noConversion"/>
  </si>
  <si>
    <t xml:space="preserve">第四河川分署規劃科
</t>
    <phoneticPr fontId="25" type="noConversion"/>
  </si>
  <si>
    <t>發布96篇圖文訊息，觸及700,000人次。</t>
    <phoneticPr fontId="25" type="noConversion"/>
  </si>
  <si>
    <t>於本季辦理經費核銷。(112年度保留款)</t>
    <phoneticPr fontId="25" type="noConversion"/>
  </si>
  <si>
    <t>水利防災組</t>
    <phoneticPr fontId="25" type="noConversion"/>
  </si>
  <si>
    <t>於Facebook露出社區及志工運作成果；另以年輕人參與為影片主軸，探討年輕人對於長輩在地方進行防汛工作的看法，並以自身為例說明參加的原因，同時鼓勵更多年輕人參與，推廣全民防汛。</t>
    <phoneticPr fontId="31" type="noConversion"/>
  </si>
  <si>
    <t>Facebook、Youtube</t>
    <phoneticPr fontId="25" type="noConversion"/>
  </si>
  <si>
    <t>已於112年第4季辦理經費核銷。</t>
    <phoneticPr fontId="25" type="noConversion"/>
  </si>
  <si>
    <t>中央管流域整體改善與調適計畫之推動及成效宣導</t>
  </si>
  <si>
    <t>113年度社群共學文案編輯及圖片設計勞務服務</t>
  </si>
  <si>
    <t>第十河川分署秘書室</t>
  </si>
  <si>
    <t>英宇工程顧問有限公司</t>
  </si>
  <si>
    <t>於Facebook露出，將十河分署業務及活動成果融入民眾關切之相關話題內容予以刊載，爭取民眾對政策的認同與支持。</t>
    <phoneticPr fontId="25" type="noConversion"/>
  </si>
  <si>
    <t>將於後續月份撥付。</t>
  </si>
  <si>
    <t>經濟部水利署</t>
    <phoneticPr fontId="31" type="noConversion"/>
  </si>
  <si>
    <t>113年水利防災知識深耕與增能培訓計畫</t>
    <phoneticPr fontId="25" type="noConversion"/>
  </si>
  <si>
    <t>113.02.24-113.12.20</t>
    <phoneticPr fontId="25" type="noConversion"/>
  </si>
  <si>
    <t>國立成功大學</t>
    <phoneticPr fontId="25" type="noConversion"/>
  </si>
  <si>
    <t xml:space="preserve">南區水資源分署工務科
</t>
    <phoneticPr fontId="25" type="noConversion"/>
  </si>
  <si>
    <t>行遍天下雜誌、行遍天下Facebook、行遍天下官方網站</t>
    <phoneticPr fontId="25" type="noConversion"/>
  </si>
  <si>
    <t>執行數已於112年第4季填列(112年度認列應付費用
130,000元，已於1月辦理核銷轉正)。</t>
    <phoneticPr fontId="25" type="noConversion"/>
  </si>
  <si>
    <t>水利職人</t>
  </si>
  <si>
    <t>第4屆「全國水利工班職人大賞影片製作與協助活動執行」</t>
    <phoneticPr fontId="31" type="noConversion"/>
  </si>
  <si>
    <t>113.03.27-113.12.31</t>
    <phoneticPr fontId="31" type="noConversion"/>
  </si>
  <si>
    <t>工程事務組</t>
    <phoneticPr fontId="31" type="noConversion"/>
  </si>
  <si>
    <t>以拍攝宣傳影片、三部職人影片及成果影片，配合競賽活動向民眾宣傳工班職人之精神，以榮耀共享的方式，讓工班師傅們獲得應有的尊敬。</t>
  </si>
  <si>
    <t>節約用水</t>
    <phoneticPr fontId="31" type="noConversion"/>
  </si>
  <si>
    <t>節約用水宣導</t>
    <phoneticPr fontId="31" type="noConversion"/>
  </si>
  <si>
    <t>113.03.25-113.05.31</t>
    <phoneticPr fontId="31" type="noConversion"/>
  </si>
  <si>
    <t>秘書室</t>
    <phoneticPr fontId="31" type="noConversion"/>
  </si>
  <si>
    <t xml:space="preserve">全景社區廣播電台股份有限公司  </t>
    <phoneticPr fontId="25" type="noConversion"/>
  </si>
  <si>
    <t>快樂聯播網全國聯網七大分台(臺北全景社區、臺中望春風、嘉義嘉樂、高雄快樂、花蓮歡樂、澎湖風聲、澎湖廣播電台)</t>
    <phoneticPr fontId="25" type="noConversion"/>
  </si>
  <si>
    <t>113年度水利施政推動整合服務計畫</t>
    <phoneticPr fontId="31" type="noConversion"/>
  </si>
  <si>
    <t>113.03.28-113.04.03</t>
    <phoneticPr fontId="31" type="noConversion"/>
  </si>
  <si>
    <t>民視文化事業股份有限公司</t>
    <phoneticPr fontId="31" type="noConversion"/>
  </si>
  <si>
    <t>觸及約2,278,000人次。</t>
  </si>
  <si>
    <t>好事聯播網、寶島聯播網</t>
  </si>
  <si>
    <t>中央管流域整體改善與調適計畫之推動及成效宣導</t>
    <phoneticPr fontId="31" type="noConversion"/>
  </si>
  <si>
    <t>各項業務推動及河川治理等成效宣導</t>
    <phoneticPr fontId="31" type="noConversion"/>
  </si>
  <si>
    <t>113.03.01-113.12.31</t>
    <phoneticPr fontId="31" type="noConversion"/>
  </si>
  <si>
    <t>第一河川分署秘書室</t>
    <phoneticPr fontId="31" type="noConversion"/>
  </si>
  <si>
    <t>藉由增加官網觸及率讓民眾更加了解一河分署業務及活動成果，以爭取民眾對政策的認同與支持。</t>
    <phoneticPr fontId="31" type="noConversion"/>
  </si>
  <si>
    <t>經濟部中小及新創企業署</t>
  </si>
  <si>
    <t>疫後振興貸款業務推廣</t>
  </si>
  <si>
    <t>疫後振興計畫結案影片暨多媒體操作規劃</t>
    <phoneticPr fontId="25" type="noConversion"/>
  </si>
  <si>
    <t>113.03.01-113.04.30</t>
    <phoneticPr fontId="25" type="noConversion"/>
  </si>
  <si>
    <t>財務發展組</t>
    <phoneticPr fontId="25" type="noConversion"/>
  </si>
  <si>
    <t>震豪網路媒體股份有限公司</t>
  </si>
  <si>
    <t>113年3至4月推廣疫後振興兩項貸款(疫後振興、低碳智慧)訊息，達成單篇觸及10,000人次，總觸及200,000次，並投放產業園區電梯廣告觸及達120,000人次。</t>
    <phoneticPr fontId="25" type="noConversion"/>
  </si>
  <si>
    <t>Facebook貼文、廣告、產業園區電梯廣告</t>
    <phoneticPr fontId="25" type="noConversion"/>
  </si>
  <si>
    <t>經濟部能源署</t>
    <phoneticPr fontId="25" type="noConversion"/>
  </si>
  <si>
    <t>針對提供一般民眾查詢之「合格電器承裝檢驗維護業資料查詢系統」，進行關鍵字廣告刊登。</t>
    <phoneticPr fontId="25" type="noConversion"/>
  </si>
  <si>
    <t>113.01.01-113.01.31</t>
    <phoneticPr fontId="25" type="noConversion"/>
  </si>
  <si>
    <t>資拓宏宇國際股份有限公司</t>
    <phoneticPr fontId="25" type="noConversion"/>
  </si>
  <si>
    <t>提高查詢系統曝光率，俾民眾透過系統洽詢合格電器承裝業者，有助於確保用戶用電設備工程之施工品質。</t>
    <phoneticPr fontId="25" type="noConversion"/>
  </si>
  <si>
    <t>搭配「元旦」，能源署新年新希望</t>
    <phoneticPr fontId="25" type="noConversion"/>
  </si>
  <si>
    <t>113.01.01</t>
    <phoneticPr fontId="25" type="noConversion"/>
  </si>
  <si>
    <t>集思創意顧問股份有限公司</t>
  </si>
  <si>
    <t>2024年第一天，祝大家新年快樂，也立下能源署未來的願景，期待與民眾攜手向淨零目標邁進。</t>
    <phoneticPr fontId="25" type="noConversion"/>
  </si>
  <si>
    <t xml:space="preserve">民眾／企業可申請的年度補助計畫資訊宣傳
</t>
    <phoneticPr fontId="25" type="noConversion"/>
  </si>
  <si>
    <t>113.01.02</t>
  </si>
  <si>
    <t>宣傳經濟部「住宅家電汰舊換新節能補助」延長一年，不僅可申請節能補助，還能申請財政部的貨物稅退稅，讓有需要的民眾了解申請管道，也解決民眾近日對申請期限的疑問。</t>
    <phoneticPr fontId="25" type="noConversion"/>
  </si>
  <si>
    <t xml:space="preserve">產業應用綠能相關實例
</t>
    <phoneticPr fontId="25" type="noConversion"/>
  </si>
  <si>
    <t>113.01.05</t>
  </si>
  <si>
    <t>介紹我國去年8月成立碳權交易所，並於12月啟動「國際碳權交易平台」，協助產業符合國際供應鏈、產品碳中和及ESG等要求，共有45家公司參與購買，首日成交8萬8520公噸碳權，成交金額80多萬美元，讓民眾了解企業也努力地朝著淨零目標前進，為地球盡一份心力。</t>
    <phoneticPr fontId="25" type="noConversion"/>
  </si>
  <si>
    <t>能源相關推動政策宣傳</t>
    <phoneticPr fontId="25" type="noConversion"/>
  </si>
  <si>
    <t>113.01.09</t>
  </si>
  <si>
    <t>宣傳離岸風電進入區塊開發3至2期階段，並於去年12月公告「3至2國產化規則」，在24項產業關聯方案中，開發商可自主選擇與承諾在地化，總分120分，最低門檻70分，讓民眾了解能源政策制定的規則性及嚴謹性。</t>
    <phoneticPr fontId="25" type="noConversion"/>
  </si>
  <si>
    <t>綠能設施建設介紹</t>
    <phoneticPr fontId="25" type="noConversion"/>
  </si>
  <si>
    <t>113.01.10</t>
  </si>
  <si>
    <t>介紹台水公司位於雲林斗六的湖山淨水場，配合政府2050淨零碳排政策，在場內推動2期太陽光電裝置，招商投入小水力發電，成為跨太陽能、小水力、生態復育及環境教育場域，並獲23屆公共工程金質獎肯定，讓民眾了解綠能設施的建設現況與貢獻。</t>
    <phoneticPr fontId="25" type="noConversion"/>
  </si>
  <si>
    <t>能源應用成果資訊宣傳</t>
    <phoneticPr fontId="25" type="noConversion"/>
  </si>
  <si>
    <t>113.01.12</t>
    <phoneticPr fontId="25" type="noConversion"/>
  </si>
  <si>
    <t>宣傳我國至2023年底完成283座離岸風機，累計設置量來到2.25GW，達成原定2023年2.03至2.43GW目標，不僅領先亞太地區民主國家，更是世界上少數離岸風電突破2GW的國家，讓民眾了解我國的離岸風電發展現況及成果。</t>
    <phoneticPr fontId="25" type="noConversion"/>
  </si>
  <si>
    <t>能源政策發展成果宣傳</t>
    <phoneticPr fontId="25" type="noConversion"/>
  </si>
  <si>
    <t>113.01.16</t>
    <phoneticPr fontId="25" type="noConversion"/>
  </si>
  <si>
    <t>介紹農田水利署的南投管理處，利用能高大圳東幹線近50公尺水位落差，透過水輪機與發電機等裝置，將水流動能轉換為電能，預計113年底可完工運轉輸出電力，年發電量約400萬度，可供應約1,000戶家庭用電，是全台首件小水力專案融資案，讓民眾了解如何地盡其利，還能不影響原有灌溉輸水功能，讓電力順利供應。</t>
    <phoneticPr fontId="25" type="noConversion"/>
  </si>
  <si>
    <t>113.01.17</t>
    <phoneticPr fontId="25" type="noConversion"/>
  </si>
  <si>
    <t>宣傳我國推動綠電自由化，再生能源業者除透過台電電網轉售，也可直接賣給企業用戶，台電自2020年開始受理轉直供案件，累計轉直供度數約37.6億度，2023綠電轉直供度數約17億度，較2022年的11.26億度，成長超過五成，讓民眾了解為滿足企業需求，政府積極推動綠電自由市場。</t>
    <phoneticPr fontId="25" type="noConversion"/>
  </si>
  <si>
    <t>能源政策實行宣傳</t>
    <phoneticPr fontId="25" type="noConversion"/>
  </si>
  <si>
    <t>113.01.19</t>
    <phoneticPr fontId="25" type="noConversion"/>
  </si>
  <si>
    <t>介紹國有財產署與中興大學合作，113年首次辦理碳匯（權）產業招商，提供民間進行新植造林使用，未來碳匯可轉換成為「碳權」，供市場交易運用，讓民眾了解我國邁向淨零排放目標採行的措施。</t>
    <phoneticPr fontId="25" type="noConversion"/>
  </si>
  <si>
    <t>113.01.22</t>
    <phoneticPr fontId="25" type="noConversion"/>
  </si>
  <si>
    <t>宣傳根據根據經濟部統計，近年備轉容量率從2016年1.64%低點，逐步拉回穩定情況，以2023年電力供應來說，夜尖峰備轉容量率都能維持6%以上，日間則經常有10%以上，讓民眾了解電力調度已逐年穩定提升，同時破除缺電論的說法。</t>
    <phoneticPr fontId="25" type="noConversion"/>
  </si>
  <si>
    <t xml:space="preserve">家電節能減碳資訊介紹
</t>
    <phoneticPr fontId="25" type="noConversion"/>
  </si>
  <si>
    <t>113.01.23</t>
    <phoneticPr fontId="25" type="noConversion"/>
  </si>
  <si>
    <t>因應寒流來襲，介紹使用電暖器注意事項，如冷暖氣空調可達到暖房效果，且1級能效耗電量相對低；移動式電暖器的瓦數高，避免使用延長線，不要靠近床邊或可燃物，及選擇能源效率1、2級的新產品等，讓民眾認識如何兼顧安全及節能減碳。</t>
    <phoneticPr fontId="25" type="noConversion"/>
  </si>
  <si>
    <t>能源發展應用成果介紹</t>
    <phoneticPr fontId="25" type="noConversion"/>
  </si>
  <si>
    <t>113.01.26</t>
    <phoneticPr fontId="25" type="noConversion"/>
  </si>
  <si>
    <t xml:space="preserve">介紹銀合歡在宜蘭危害面積約100多公頃，近期縣府與台泥公司簽署備忘錄，未來境內所有砍除的銀合歡樹及廢樹幹枝條，將利用先進的水泥窯協同處理技術，轉化為水泥製程的生質燃料，讓民眾認識如何可促進環境生態復育，還能達到減碳的效益。
</t>
    <phoneticPr fontId="25" type="noConversion"/>
  </si>
  <si>
    <t xml:space="preserve">綠能相關產業成果宣傳
</t>
    <phoneticPr fontId="25" type="noConversion"/>
  </si>
  <si>
    <t>113.01.30</t>
    <phoneticPr fontId="25" type="noConversion"/>
  </si>
  <si>
    <t>介紹位於南投淺山地區的中寮永福社區，近年因乾旱嚴重，野生動物被迫往人口密集的野溪下游喝水，增加了遭路殺、犬殺的風險。社區為解決山區果園缺水問題，利用太陽光電驅動抽水馬達，不僅可儲存灌溉用水，還能保護野生動物棲地，達成生產、生活、生態共好。</t>
  </si>
  <si>
    <t>沙崙智慧綠能科學城新建設，南市助推下階段發展！</t>
    <phoneticPr fontId="25" type="noConversion"/>
  </si>
  <si>
    <t>113.02.07</t>
    <phoneticPr fontId="25" type="noConversion"/>
  </si>
  <si>
    <t>臺南市政府經濟發展局</t>
    <phoneticPr fontId="25" type="noConversion"/>
  </si>
  <si>
    <t>透過網路媒體，宣傳沙崙智慧綠能科學城各項二期、三期工程，均在進行規劃或施工，未來將持續整合中央與地方的資源，協助研發團隊將技術示範落地，並持續協助各單位進行二期、三期工程的推動。</t>
    <phoneticPr fontId="25" type="noConversion"/>
  </si>
  <si>
    <t>中央通訊社訊息平台</t>
    <phoneticPr fontId="25" type="noConversion"/>
  </si>
  <si>
    <t>臺南市府推續擘畫沙崙科學城 大型購物商場進駐</t>
    <phoneticPr fontId="25" type="noConversion"/>
  </si>
  <si>
    <t>透過網路媒體，宣傳沙崙智慧綠能科學城一期已順利營運，總進駐就業人數超過1,800人成果。</t>
    <phoneticPr fontId="25" type="noConversion"/>
  </si>
  <si>
    <t>工商時報網</t>
    <phoneticPr fontId="25" type="noConversion"/>
  </si>
  <si>
    <t>沙崙科學城持續發展 市府全力助二期工程推動</t>
  </si>
  <si>
    <t>經濟日報網</t>
    <phoneticPr fontId="25" type="noConversion"/>
  </si>
  <si>
    <t>113.02.01-113.02.29</t>
    <phoneticPr fontId="25" type="noConversion"/>
  </si>
  <si>
    <t>能源效率選第一 選購貼有「節能標章」或「能源效率分級標示1或2級」的家電產品</t>
    <phoneticPr fontId="25" type="noConversion"/>
  </si>
  <si>
    <t>113.02.21</t>
  </si>
  <si>
    <t>鼓勵民眾選購貼有節能標章或能源效率分級標示1或2級的家電、燃氣產品產品，期促使住宅能效提升。</t>
    <phoneticPr fontId="25" type="noConversion"/>
  </si>
  <si>
    <t>工商時報2024產經趨勢總覽</t>
    <phoneticPr fontId="25" type="noConversion"/>
  </si>
  <si>
    <t>經濟部能源署</t>
  </si>
  <si>
    <t xml:space="preserve">能源管理人員訓練班 報名開跑 </t>
    <phoneticPr fontId="25" type="noConversion"/>
  </si>
  <si>
    <t>能源管理專業人才培訓推廣</t>
    <phoneticPr fontId="25" type="noConversion"/>
  </si>
  <si>
    <t>113.02.26</t>
  </si>
  <si>
    <t>推廣能管員訓練班課程訊息，協助用戶培訓合格之能源管理人員，以依法完成能源管理人員之設置登記，期促使有需求之能源用戶派員參與訓練。</t>
    <phoneticPr fontId="25" type="noConversion"/>
  </si>
  <si>
    <t>113.02.26-113.03.04</t>
  </si>
  <si>
    <t>案場推動成果宣傳</t>
    <phoneticPr fontId="25" type="noConversion"/>
  </si>
  <si>
    <t>113.02.01</t>
    <phoneticPr fontId="25" type="noConversion"/>
  </si>
  <si>
    <t>介紹臺灣目前已有6個地熱案場併網發電，合計裝置容量共7.29MW，有9處24個地熱案場正在推動，總裝置容量約61.75MW，努力朝2050年3至6.2GW目標邁進，讓民眾了解政府與企業合作發展的成果。</t>
  </si>
  <si>
    <t xml:space="preserve">「搭配春節大掃除」-室內電氣檢查注意事項介紹
</t>
    <phoneticPr fontId="25" type="noConversion"/>
  </si>
  <si>
    <t>113.02.02</t>
  </si>
  <si>
    <t>因應農曆新年大掃除，介紹清理家電時，別遺漏的事項，如搭配政府節能補助，趁機汰換老舊家電、延長線檢查是否有老化現象及清理冰箱過期食材等，讓民眾意識節電的重要時，也能留意家電使用安全。</t>
    <phoneticPr fontId="25" type="noConversion"/>
  </si>
  <si>
    <t>能源發電成果宣傳</t>
    <phoneticPr fontId="25" type="noConversion"/>
  </si>
  <si>
    <t>113.02.03</t>
  </si>
  <si>
    <t>介紹113年1月21日風力瞬時發電量達到203.7萬瓩，首度突破2GW新紀錄，相當於1小時約可發200萬度電，供應近20萬戶一天用電，讓民眾了解風力資源的重要性，其效果有助於供電網的電力調度、減少空污，還可扶持本土風電產業發展。</t>
    <phoneticPr fontId="25" type="noConversion"/>
  </si>
  <si>
    <t>「搭配農曆春節」-交通安排撇步介紹</t>
    <phoneticPr fontId="25" type="noConversion"/>
  </si>
  <si>
    <t>113.02.05</t>
    <phoneticPr fontId="25" type="noConversion"/>
  </si>
  <si>
    <t>因應春節返鄉出遊，請民眾多利用大眾交通工具、共乘方式，在景區遊玩時，可騎腳踏車運動一下，除了響應減碳，還能增進親友間的感情，深入感受景點氛圍。</t>
    <phoneticPr fontId="25" type="noConversion"/>
  </si>
  <si>
    <t>「搭配農曆春節連假」- 能源結合旅遊的景點介紹</t>
    <phoneticPr fontId="25" type="noConversion"/>
  </si>
  <si>
    <t>113.02.08</t>
    <phoneticPr fontId="25" type="noConversion"/>
  </si>
  <si>
    <t>介紹位於宜蘭太平山國家森林遊樂區內的鳩之澤溫泉，由於地熱資源豐富，台電和中油合建仁澤地熱發電廠，去年10月商轉啟用，裝置容量0.84MW，每年可發電470萬度，提供民眾更多走春的景點選項，同時認識我國地熱的新里程碑。</t>
    <phoneticPr fontId="25" type="noConversion"/>
  </si>
  <si>
    <t>「搭配除夕圍爐」- 節能小撇步介紹</t>
    <phoneticPr fontId="25" type="noConversion"/>
  </si>
  <si>
    <t>113.02.09</t>
    <phoneticPr fontId="25" type="noConversion"/>
  </si>
  <si>
    <t>介紹除夕圍爐時，使用電鍋同時煮飯和蒸菜、以涼拌或悶燒的料理方式，並把握「當季、在地、蔬食」原則，讓民眾圍爐時，也能與家人一同響應節能減碳。</t>
    <phoneticPr fontId="25" type="noConversion"/>
  </si>
  <si>
    <t>「搭配農曆春節」- 能源署新年祝福</t>
    <phoneticPr fontId="25" type="noConversion"/>
  </si>
  <si>
    <t>113.02.10</t>
    <phoneticPr fontId="25" type="noConversion"/>
  </si>
  <si>
    <t>能源署向民眾拜年，祝福大家新的一年都能充滿幸福及好運，拉近與民眾間的距離。</t>
    <phoneticPr fontId="25" type="noConversion"/>
  </si>
  <si>
    <t>「搭配農曆春節」- 初三新年祝福</t>
    <phoneticPr fontId="25" type="noConversion"/>
  </si>
  <si>
    <t>113.02.12</t>
    <phoneticPr fontId="25" type="noConversion"/>
  </si>
  <si>
    <t>能源署向民眾拜年，叮嚀在新的一年也要持續養成節能環保的習慣。</t>
    <phoneticPr fontId="25" type="noConversion"/>
  </si>
  <si>
    <t>113.02.13</t>
    <phoneticPr fontId="25" type="noConversion"/>
  </si>
  <si>
    <t>介紹花蓮吉安鄉首座大型光電溫室，以有機方式栽種草莓、小黃瓜、萵苣等20多種作物，且光電設施每年約有90萬度的發電量，可解決農地休耕、農村老化等困境，讓民眾走訪熱門觀光景點時，也能認識綠能發展。</t>
    <phoneticPr fontId="25" type="noConversion"/>
  </si>
  <si>
    <t>綠色消費原則介紹</t>
    <phoneticPr fontId="25" type="noConversion"/>
  </si>
  <si>
    <t>113.02.14</t>
    <phoneticPr fontId="25" type="noConversion"/>
  </si>
  <si>
    <t>介紹綠色消費3R3E原則，如消費減量、重複使用、回收循環及講究經濟等，讓民眾體認如何在日常生活中落實「綠色消費」觀念。</t>
    <phoneticPr fontId="25" type="noConversion"/>
  </si>
  <si>
    <t xml:space="preserve">能源政策發展資訊宣傳
</t>
    <phoneticPr fontId="25" type="noConversion"/>
  </si>
  <si>
    <t>113.02.15</t>
    <phoneticPr fontId="25" type="noConversion"/>
  </si>
  <si>
    <t>介紹新北市政府與民間合作，已有15校完成建置太陽能光電運動場，可改善校園室內運動空間不足問題，還可產生綠電、落實減碳，售電的回饋金還能充實教學設備，讓民眾了解政策可兼顧減碳，又能升級學校設備。</t>
    <phoneticPr fontId="25" type="noConversion"/>
  </si>
  <si>
    <t>能源署能源政策合作推廣成果</t>
    <phoneticPr fontId="25" type="noConversion"/>
  </si>
  <si>
    <t>113.02.20</t>
    <phoneticPr fontId="25" type="noConversion"/>
  </si>
  <si>
    <t>介紹能源署結合大專院校，成立中小能源用戶節能診斷服務中心，投入企業節能診斷服務，協助進行廠內能耗熱點的評估，並提供具體改善建議，累計至2023年底，已輔導企業節電9,529萬度，讓民眾了解成立該中心，建構全民齊力節能減碳之氛圍，協助業者透過節能診斷與量測服務，落實節能減碳工作，提升能源使用效率。</t>
    <phoneticPr fontId="25" type="noConversion"/>
  </si>
  <si>
    <t>「搭配元宵節」-綠能燈區介紹</t>
    <phoneticPr fontId="25" type="noConversion"/>
  </si>
  <si>
    <t>113.02.21</t>
    <phoneticPr fontId="25" type="noConversion"/>
  </si>
  <si>
    <t>因應元宵節，介紹在臺南舉辦的臺灣燈會，其中高22公尺的主燈「龍來臺灣」，運用太陽光儲系統減少能耗，堪稱史上最節能的主燈，沙崙綠能科技示範場域也有綠能燈區，讓民眾體認識科技與自然融合的魅力。</t>
  </si>
  <si>
    <t>能源政策成果宣傳資訊</t>
  </si>
  <si>
    <t>113.02.24</t>
    <phoneticPr fontId="25" type="noConversion"/>
  </si>
  <si>
    <t>介紹臺北市率全國之先，發行社會責任債券用來建設捷運，減少私人運具碳排；流動廁所車、水質檢測、烏賊車稽查等，要全面運用綠能系統達到發電自給自足，並將興建廚餘生質能源處理廠，積極朝創能儲能的方向邁進，讓民眾了解地方政府也持續為2050淨零碳排目標邁進。</t>
  </si>
  <si>
    <t xml:space="preserve">搭配「228連假」-能源結合旅遊的景點介紹
</t>
    <phoneticPr fontId="25" type="noConversion"/>
  </si>
  <si>
    <t>113.02.27</t>
    <phoneticPr fontId="25" type="noConversion"/>
  </si>
  <si>
    <t>介紹遊苗栗竹南龍鳳漁港及彰化芳苑，不僅能遠眺壯觀的台電一期示範風廠，還可以搭乘阿公、阿嬤駕駛的牛車，體驗「海牛採蚵」的百年文化，是一趟兼具綠能意識與文化的知性之旅。</t>
    <phoneticPr fontId="25" type="noConversion"/>
  </si>
  <si>
    <t>113.02.28</t>
    <phoneticPr fontId="25" type="noConversion"/>
  </si>
  <si>
    <t>介紹臺灣位處環太平洋火山帶，以深度3至6公里、溫度150度以上的地熱資源來說，初估蘊藏量上看40GW，目前有24處案場陸續運轉或開發中，總裝置容量約61.75MW，讓民眾了解地熱發展趨勢逐增，有望成為臺灣再生能源第三大產業。</t>
  </si>
  <si>
    <t>太陽光電單一服務窗口網站</t>
    <phoneticPr fontId="25" type="noConversion"/>
  </si>
  <si>
    <t>持續營運太陽光電單一服務窗口網站，不定期更新政府公告、補助案、活動等資訊，俾利政策內容傳達，提升大眾對太陽光電的正面印象與支持，以幻燈片輪播導引，方便民眾及廠商即時瀏覽。</t>
    <phoneticPr fontId="25" type="noConversion"/>
  </si>
  <si>
    <t>113.03.11</t>
    <phoneticPr fontId="25" type="noConversion"/>
  </si>
  <si>
    <t>透過網路媒體宣傳沙崙智慧綠能科學城辦理「2024 綠能轉換 永續未來」智慧科技應用創意競賽，鼓勵學生、市民及企業團隊參與。</t>
    <phoneticPr fontId="25" type="noConversion"/>
  </si>
  <si>
    <t>透過網路媒體宣傳沙崙智慧綠能科學城於2024高雄智慧城市展-經濟部能源署淨零專區設攤，希望藉由網路媒體宣傳，鼓勵市民朋友與廠商到攤位進行互動。</t>
    <phoneticPr fontId="25" type="noConversion"/>
  </si>
  <si>
    <t>各國官員來訪台南 沙崙科學城展示韌性城市方案</t>
    <phoneticPr fontId="25" type="noConversion"/>
  </si>
  <si>
    <t>113.03.15</t>
    <phoneticPr fontId="25" type="noConversion"/>
  </si>
  <si>
    <t>透過網路媒體宣傳沙崙智慧綠能科學城內有許多研發成果，已經可以大量應用在緊急危難的情境，例如無人載具、儲能系統與微型電網、智慧醫療設備等，均已有實測的經驗。</t>
    <phoneticPr fontId="25" type="noConversion"/>
  </si>
  <si>
    <t>儲能系統在能源轉型扮演不可或缺角色</t>
    <phoneticPr fontId="25" type="noConversion"/>
  </si>
  <si>
    <t>電力政策發展規劃與電業管理</t>
    <phoneticPr fontId="25" type="noConversion"/>
  </si>
  <si>
    <t>113.03.04-113.03.31</t>
    <phoneticPr fontId="25" type="noConversion"/>
  </si>
  <si>
    <t>以圖文方式，讓大眾了解儲能系統特性，並透過儲存電力於用電高峰時使用，以有效平衡電力供需。</t>
    <phoneticPr fontId="25" type="noConversion"/>
  </si>
  <si>
    <t>馬達健檢省荷包 113年度工業區馬達健檢開跑</t>
  </si>
  <si>
    <t>113.03.22</t>
  </si>
  <si>
    <t>宣傳工業區馬達健檢，期鼓勵用戶進行工廠能源效率檢測，提升馬達系統效率。</t>
    <phoneticPr fontId="25" type="noConversion"/>
  </si>
  <si>
    <t>工商時報電子新聞</t>
    <phoneticPr fontId="25" type="noConversion"/>
  </si>
  <si>
    <t>節能標章與能源效率分級標示政策宣導與相關知識傳播</t>
  </si>
  <si>
    <t>113.03.25-113.06.24</t>
  </si>
  <si>
    <t>透過季刊宣導設備器具相關節能知識，期提高閱讀者對節能標章與能源效率分級標示的了解，並鼓勵民眾購買高效率節能設備器具及教導民眾如何在家庭生活中落實節能減碳的方法，進而改變其購買行為，倡導綠色消費，以助我國淨零目標之達成。</t>
    <phoneticPr fontId="25" type="noConversion"/>
  </si>
  <si>
    <t>節能標章與能源效率分級標示第1季季刊</t>
    <phoneticPr fontId="25" type="noConversion"/>
  </si>
  <si>
    <t>113.03.01</t>
    <phoneticPr fontId="25" type="noConversion"/>
  </si>
  <si>
    <t>介紹台中市日前有一項100MW儲能設備規劃案通過申請，預估總儲電量將達10萬度，可滿足1萬戶家庭一整天用電，市府並針對設備安全、土管法規及地方民意等，訂定嚴謹的審查機制，確保供電安全穩定，讓民眾了解如何達到調節供電、補足用電缺口的效益，同時又能活化土地開發利用。</t>
    <phoneticPr fontId="25" type="noConversion"/>
  </si>
  <si>
    <t>能源相關應用實例</t>
    <phoneticPr fontId="25" type="noConversion"/>
  </si>
  <si>
    <t>113.03.05</t>
    <phoneticPr fontId="25" type="noConversion"/>
  </si>
  <si>
    <t>介紹Discovery頻道日前播出(建築巨擘：環海翡翠輪)節目，介紹2023年開始投入任務的環海翡翠輪，是臺灣第一艘世界級大型浮吊船，規格亞洲最大、全球第二大，由台船攜手國際海事工程大廠建造，是加速離岸風場建設的生力軍，讓民眾認識我國海事工程的驕傲。</t>
    <phoneticPr fontId="25" type="noConversion"/>
  </si>
  <si>
    <t>能源再利用知識介紹</t>
    <phoneticPr fontId="25" type="noConversion"/>
  </si>
  <si>
    <t>113.03.06</t>
    <phoneticPr fontId="25" type="noConversion"/>
  </si>
  <si>
    <t>介紹林業署與中興大學合作，將帶有芳香的廢棄木材，以蒸餾方式萃取裡面的精油成分，蒸餾後的廢木再投入氣化爐加溫，產生可燃氣，做為發電用的燃料，讓民眾了解透過廢木再生利用創造循環經濟，並達到最大產值。</t>
    <phoneticPr fontId="25" type="noConversion"/>
  </si>
  <si>
    <t>未來綠能應用發展資訊宣傳</t>
    <phoneticPr fontId="25" type="noConversion"/>
  </si>
  <si>
    <t>113.03.09</t>
    <phoneticPr fontId="25" type="noConversion"/>
  </si>
  <si>
    <t>苗栗公館福基村113年將建置一座公民電廠，利用灌溉水源穿龍圳的高低差動能，在圳路設置在槽式小水力發電機組，不僅不會破壞原有自然生態，未來增加的綠能收益，還能優先運用在環境維護上，讓民眾認識村社區自主發起「公民電廠」計畫，感受地方創生的美事。</t>
    <phoneticPr fontId="25" type="noConversion"/>
  </si>
  <si>
    <t>113.03.13</t>
    <phoneticPr fontId="25" type="noConversion"/>
  </si>
  <si>
    <t xml:space="preserve">宣傳經濟部針對商業服務業汰換節能設備，113年再祭出10億元補助，增加瓦斯爐、冰箱、冷凍櫃及大型熱泵熱水器等補助品項，原則補助購置金額50%，每一業者最高可申請50萬元補助，讓民眾了解政府對於汰舊換新的支持，以及政策的優化。
</t>
    <phoneticPr fontId="25" type="noConversion"/>
  </si>
  <si>
    <t>場域結合能源應用成果宣傳</t>
    <phoneticPr fontId="25" type="noConversion"/>
  </si>
  <si>
    <t>113.03.14</t>
    <phoneticPr fontId="25" type="noConversion"/>
  </si>
  <si>
    <t>介紹經濟部推動「薯光計畫」，利用台糖嘉義大林糖廠的閒置土地，建置臺灣首座地面型農電共生示範案場，透過架高太陽能板保有可耕作空間以利農機操作。2022年底完成併聯發電，總裝置容量約2.05MW，達到土地複合式利用，也讓民眾認識農電共生如何讓產業與能源同步發展，創造土地價值。</t>
    <phoneticPr fontId="25" type="noConversion"/>
  </si>
  <si>
    <t>綠電成長發展現況宣傳</t>
    <phoneticPr fontId="25" type="noConversion"/>
  </si>
  <si>
    <t>113.03.16</t>
    <phoneticPr fontId="25" type="noConversion"/>
  </si>
  <si>
    <t>宣傳2023年太陽光電併網量2.5GW，達成量創新高，相較於2016年成長近10倍，大幅增加產業的國際競爭力，有助於護國群山產業發展，讓民眾了解綠電發展漸趨成長，已漸漸滿足國際需求。</t>
    <phoneticPr fontId="25" type="noConversion"/>
  </si>
  <si>
    <t>3月行銷活動宣傳</t>
    <phoneticPr fontId="25" type="noConversion"/>
  </si>
  <si>
    <t>113.03.19</t>
    <phoneticPr fontId="25" type="noConversion"/>
  </si>
  <si>
    <t>推廣3月粉專行銷活動，邀請民眾參加填字遊戲，也藉此讓民眾了解各陳述句所代表的專有名詞，加深綠能相關的詞語印象外，亦可增加民眾對粉絲專頁之關注。</t>
    <phoneticPr fontId="25" type="noConversion"/>
  </si>
  <si>
    <t>綠能發電成果資訊宣傳</t>
    <phoneticPr fontId="25" type="noConversion"/>
  </si>
  <si>
    <t>113.03.20</t>
    <phoneticPr fontId="25" type="noConversion"/>
  </si>
  <si>
    <t>宣傳從113年春節開始，不僅太陽光電首度突破800萬瓩，風電和光電也創下突破1,000萬瓩紀錄，113年3月12日又迎來歷史新高，太陽光電來到855.8萬瓩，風電和光電更達1,053.5萬瓩，讓民眾了解風光聯手，為臺灣綠能締造新里程。</t>
    <phoneticPr fontId="25" type="noConversion"/>
  </si>
  <si>
    <t>搭配「關燈一小時」活動_節能減碳意識響應</t>
    <phoneticPr fontId="25" type="noConversion"/>
  </si>
  <si>
    <t>介紹「關燈一小時」此全球性的公益減碳行動，提倡每年3月最後一個週六晚上8點半，一起把「不必要的電燈」關閉，臺灣從2011年開始響應，去年節電成績高達15萬瓩，讓民眾認識此全球性的節電活動，也邀請民眾響應。</t>
    <phoneticPr fontId="25" type="noConversion"/>
  </si>
  <si>
    <t>產業應用綠能之成果宣傳</t>
    <phoneticPr fontId="25" type="noConversion"/>
  </si>
  <si>
    <t>113.03.26</t>
    <phoneticPr fontId="25" type="noConversion"/>
  </si>
  <si>
    <t xml:space="preserve">介紹雲林的口湖漁類生產合作社，是全臺灣生產及外銷台灣鯛最大的基地，利用「科技智能養殖」技術，將池水不斷循環再利用，且養殖池上方裝設太陽能板，可降低溫度5至7℃，大幅提升魚隻的存活率，年產量甚至比過去多了20倍，讓民眾了解其他產業應用綠能之成果效益。
</t>
    <phoneticPr fontId="25" type="noConversion"/>
  </si>
  <si>
    <t>能源結合旅遊的景點介紹</t>
    <phoneticPr fontId="25" type="noConversion"/>
  </si>
  <si>
    <t>113.03.27</t>
    <phoneticPr fontId="25" type="noConversion"/>
  </si>
  <si>
    <t xml:space="preserve">介紹位於台北南港的山水綠生態公園，從圾掩埋場蛻變為大自然寶地，園內建置的創能及儲能示範場域，運用太陽能和風力發電，結合氫能燃料電池及能源管理系統，達到自給自足，讓民眾認識綠能相關景點，也喚起環境保護的意識。
</t>
    <phoneticPr fontId="25" type="noConversion"/>
  </si>
  <si>
    <t>3月行銷活動得獎名單公告</t>
    <phoneticPr fontId="25" type="noConversion"/>
  </si>
  <si>
    <t>113.03.28</t>
    <phoneticPr fontId="25" type="noConversion"/>
  </si>
  <si>
    <t>公告3月粉專行銷活動得獎名單，提醒民眾記得於期限內私訊小編填寫寄件資料，也藉由活動提高粉專曝光度，提升民眾對綠能的認識。</t>
    <phoneticPr fontId="25" type="noConversion"/>
  </si>
  <si>
    <t>113.03.29</t>
    <phoneticPr fontId="25" type="noConversion"/>
  </si>
  <si>
    <t>介紹使用空氣清淨機和除濕機時，最好每隔2至3週定期清洗濾網，根據統計，定期清洗濾網每年可省約5%至8%用電，讓民眾認識提升效能又能省電的撇步。</t>
    <phoneticPr fontId="25" type="noConversion"/>
  </si>
  <si>
    <t>經濟部能源署業界能專計畫推廣活動</t>
    <phoneticPr fontId="25" type="noConversion"/>
  </si>
  <si>
    <t>113.03.25</t>
    <phoneticPr fontId="25" type="noConversion"/>
  </si>
  <si>
    <t>透過平面媒體刊登計畫推廣說明會資訊，吸引150家業者參與業界能專計畫推廣說明會。</t>
    <phoneticPr fontId="25" type="noConversion"/>
  </si>
  <si>
    <t>113.01.01-113.02.29</t>
    <phoneticPr fontId="25" type="noConversion"/>
  </si>
  <si>
    <t>透過平面媒體廣宣，吸引業者參與以「智慧能源，淨零永續」為主軸之「2024智慧城市展」，本計畫於智慧能源專區辦理業界能專計畫推廣活動。</t>
    <phoneticPr fontId="25" type="noConversion"/>
  </si>
  <si>
    <t>燃氣器具及家電汰舊換新補助宣導</t>
  </si>
  <si>
    <t>113.03.08、 
113.03.18</t>
    <phoneticPr fontId="25" type="noConversion"/>
  </si>
  <si>
    <t>透過新聞媒體發布燃氣器具與家電汰舊換新補助資訊，期擴大補助資訊曝光，鼓勵民眾響應政府政策，申請燃氣器具及家電汰舊換新補助。</t>
    <phoneticPr fontId="25" type="noConversion"/>
  </si>
  <si>
    <t>工商時報、工商時報官網</t>
    <phoneticPr fontId="25" type="noConversion"/>
  </si>
  <si>
    <t>光鐸獎平面設計製作</t>
    <phoneticPr fontId="25" type="noConversion"/>
  </si>
  <si>
    <t>透過辦理光鐸獎，擴散國內優良系統設置經驗，促進系統發展，並鼓勵各界觀摩學習。</t>
    <phoneticPr fontId="25" type="noConversion"/>
  </si>
  <si>
    <t>太陽光電單一窗口網站</t>
    <phoneticPr fontId="25" type="noConversion"/>
  </si>
  <si>
    <t>金岳部落推廣再生能源村民說明會及水力發電科普等解說及宣導</t>
    <phoneticPr fontId="25" type="noConversion"/>
  </si>
  <si>
    <t>合作社及社區公開募集設置再生能源公民電廠示範獎勵</t>
  </si>
  <si>
    <t>112.09.01-113.03.31</t>
    <phoneticPr fontId="25" type="noConversion"/>
  </si>
  <si>
    <t>非營業特種基金預算(再生能源發展基金)</t>
    <phoneticPr fontId="25" type="noConversion"/>
  </si>
  <si>
    <t>再生能源推廣計畫</t>
    <phoneticPr fontId="25" type="noConversion"/>
  </si>
  <si>
    <t>九浩股份有限公司</t>
    <phoneticPr fontId="25" type="noConversion"/>
  </si>
  <si>
    <t>透過影片拍攝及在網路上播放，讓社區民眾瞭解公民電廠理念及潛力案場盤點結果，增進其對設置再生能源電廠的想像，提升民眾對案場設置的認知及投資信心，影片成果亦將轉貼給有意願投資者進行資訊揭露。</t>
    <phoneticPr fontId="25" type="noConversion"/>
  </si>
  <si>
    <t>Youtube、雪隧新聞網、正聲廣播電臺</t>
    <phoneticPr fontId="25" type="noConversion"/>
  </si>
  <si>
    <t xml:space="preserve">1.推動海洋溫差發電公民電廠
2.公民電廠成果觀摩達仁鄉台坂公民電廠示範宣導與綠島能源
3.海洋能OTEC綠能教育中文版 </t>
    <phoneticPr fontId="25" type="noConversion"/>
  </si>
  <si>
    <t>庫地窯公民電廠股份有限公司</t>
    <phoneticPr fontId="25" type="noConversion"/>
  </si>
  <si>
    <t>Youtube、雪隧新聞網、東台有線電視</t>
    <phoneticPr fontId="25" type="noConversion"/>
  </si>
  <si>
    <t>「核電廠除役通訊-第17期」印製及夾報</t>
    <phoneticPr fontId="31" type="noConversion"/>
  </si>
  <si>
    <t>113.01.01-113.03.31</t>
    <phoneticPr fontId="31" type="noConversion"/>
  </si>
  <si>
    <t>三芝、石門、金山、萬里等北海四區報紙夾報</t>
    <phoneticPr fontId="31" type="noConversion"/>
  </si>
  <si>
    <t>辦理112年社群影片製作之相關費用</t>
    <phoneticPr fontId="31" type="noConversion"/>
  </si>
  <si>
    <t>113.01.01-113.01.31</t>
    <phoneticPr fontId="31" type="noConversion"/>
  </si>
  <si>
    <t>拍攝直式短影片剪輯共13支，每支影片預期觀看次數1,000次，共13,000次。</t>
  </si>
  <si>
    <t>給核廢一個家Facebook及Instagram</t>
    <phoneticPr fontId="31" type="noConversion"/>
  </si>
  <si>
    <t>《給核廢一個家》除役及低放選址溝通宣導113年台電三角桌曆網路推廣活動</t>
    <phoneticPr fontId="31" type="noConversion"/>
  </si>
  <si>
    <t>112.11.21-112.12.31</t>
    <phoneticPr fontId="31" type="noConversion"/>
  </si>
  <si>
    <t>威可國際廣告股份有限公司</t>
    <phoneticPr fontId="31" type="noConversion"/>
  </si>
  <si>
    <t>預期單篇貼文保證觸及10,000次，影片推廣保證觀看數50,000次。</t>
    <phoneticPr fontId="31" type="noConversion"/>
  </si>
  <si>
    <t>113年給核廢一個家臉書及IG低放溝通行銷活動春聯設計費</t>
    <phoneticPr fontId="31" type="noConversion"/>
  </si>
  <si>
    <t>113.01.15-113.01.29</t>
    <phoneticPr fontId="31" type="noConversion"/>
  </si>
  <si>
    <t>預期增加「給核廢一個家」臉書及Instagram粉絲數400人。</t>
    <phoneticPr fontId="31" type="noConversion"/>
  </si>
  <si>
    <t>113年金門除役及選址臉書及IG宣導用三角桌曆印製及寄送費用</t>
    <phoneticPr fontId="31" type="noConversion"/>
  </si>
  <si>
    <t>112.12.06-
113.02.01</t>
    <phoneticPr fontId="31" type="noConversion"/>
  </si>
  <si>
    <t>碩輝設計印刷有限公司</t>
  </si>
  <si>
    <t>預期增加「給核廢一個家」臉書及Instagram粉絲數600人。</t>
    <phoneticPr fontId="31" type="noConversion"/>
  </si>
  <si>
    <t>給核廢一個家Facebook及Instagram</t>
    <phoneticPr fontId="25" type="noConversion"/>
  </si>
  <si>
    <t>113年北海除役及選址臉書及IG宣導用三角桌曆印製及寄送費用</t>
    <phoneticPr fontId="31" type="noConversion"/>
  </si>
  <si>
    <t>十一百造股份有限公司</t>
  </si>
  <si>
    <t>113年南北展館360度虛擬展場線上導覽服務</t>
    <phoneticPr fontId="31" type="noConversion"/>
  </si>
  <si>
    <t>愛實境股份有限公司</t>
    <phoneticPr fontId="31" type="noConversion"/>
  </si>
  <si>
    <t>預期增加核能後端營運專屬網站瀏覽人數達1,000人。</t>
    <phoneticPr fontId="31" type="noConversion"/>
  </si>
  <si>
    <t>核能後端營運專屬網站</t>
    <phoneticPr fontId="31" type="noConversion"/>
  </si>
  <si>
    <t>流浪動物之家雜誌廣告案</t>
  </si>
  <si>
    <t>社團法人中華民國保護動物協會</t>
  </si>
  <si>
    <t>流浪動物之家雜誌11月號、12月號</t>
  </si>
  <si>
    <t>於本季辦理核銷。</t>
  </si>
  <si>
    <t>台灣中油推動能源產業數位轉型 5G AIoT智慧應用逐步開花結果</t>
  </si>
  <si>
    <t>112年哈佛商業評論數位廣編行銷案</t>
  </si>
  <si>
    <t>112.12.12-112.12.31</t>
    <phoneticPr fontId="25" type="noConversion"/>
  </si>
  <si>
    <t>哈佛商業評論官網、台灣中油Facebook粉絲專頁</t>
    <phoneticPr fontId="25" type="noConversion"/>
  </si>
  <si>
    <t>平面稿：配合國家新能源政策，中油公司天然氣相關輸儲設備規劃宣導</t>
    <phoneticPr fontId="25" type="noConversion"/>
  </si>
  <si>
    <t>天然氣事業部
行銷室</t>
  </si>
  <si>
    <t>「張老師月刊」廣告案</t>
  </si>
  <si>
    <t>張老師文化事業股份有限公司</t>
  </si>
  <si>
    <t>張老師月刊 2月號No.554</t>
  </si>
  <si>
    <t>平面稿：農曆新年篇</t>
    <phoneticPr fontId="31" type="noConversion"/>
  </si>
  <si>
    <t>113年民誌月刊廣告案</t>
  </si>
  <si>
    <t>民誌月刊</t>
  </si>
  <si>
    <t>平面稿：好運龍來、中油78　從0到無限、齊心協力　歡慶雙十、環保篇、看見妳(你)的真本事</t>
    <phoneticPr fontId="31" type="noConversion"/>
  </si>
  <si>
    <t>2024年台灣中油業務宣導平面稿設計採購案</t>
  </si>
  <si>
    <t>112.12.15-113.01.16</t>
    <phoneticPr fontId="25" type="noConversion"/>
  </si>
  <si>
    <t>ETENEWS網站、快通新聞網、華夏新聞報網站</t>
    <phoneticPr fontId="25" type="noConversion"/>
  </si>
  <si>
    <t>2024高雄跨年晚會宣傳專案</t>
  </si>
  <si>
    <t>112.12.31-112.12.31</t>
    <phoneticPr fontId="25" type="noConversion"/>
  </si>
  <si>
    <t>民間全民電視股份有限公司</t>
  </si>
  <si>
    <t>民視無線台、民視第一台</t>
    <phoneticPr fontId="31" type="noConversion"/>
  </si>
  <si>
    <t>平面稿：幸福是棵樹、安全是沃土</t>
    <phoneticPr fontId="31" type="noConversion"/>
  </si>
  <si>
    <t>評論新聞報廣宣案</t>
  </si>
  <si>
    <t>評論新聞報</t>
  </si>
  <si>
    <t>評論新聞報網站</t>
    <phoneticPr fontId="31" type="noConversion"/>
  </si>
  <si>
    <t>平面稿：優油、潔能、減碳</t>
    <phoneticPr fontId="31" type="noConversion"/>
  </si>
  <si>
    <t>健康環保形象廣告案</t>
  </si>
  <si>
    <t>健康日報網站</t>
    <phoneticPr fontId="31" type="noConversion"/>
  </si>
  <si>
    <t>平面稿：追求永續、努力持續</t>
    <phoneticPr fontId="31" type="noConversion"/>
  </si>
  <si>
    <t>中時龍年新春特刊業務宣導案</t>
  </si>
  <si>
    <t>旺旺福來報</t>
    <phoneticPr fontId="31" type="noConversion"/>
  </si>
  <si>
    <t>淨灘影片宣傳</t>
  </si>
  <si>
    <t>淨灘影片後製(30秒+1分鐘精華版)</t>
  </si>
  <si>
    <t>113.02.02-113.02.23</t>
    <phoneticPr fontId="25" type="noConversion"/>
  </si>
  <si>
    <t>新高雄有線電視</t>
    <phoneticPr fontId="31" type="noConversion"/>
  </si>
  <si>
    <t>平面稿：好運龍來</t>
    <phoneticPr fontId="31" type="noConversion"/>
  </si>
  <si>
    <t>評論新聞報刊登廣告</t>
  </si>
  <si>
    <t>113.01.24</t>
    <phoneticPr fontId="25" type="noConversion"/>
  </si>
  <si>
    <t>大林煉油廠  行政組公關課</t>
    <phoneticPr fontId="31" type="noConversion"/>
  </si>
  <si>
    <t>評論新聞報</t>
    <phoneticPr fontId="31" type="noConversion"/>
  </si>
  <si>
    <t>ETENEWS刊登廣告</t>
  </si>
  <si>
    <t>113.01.18</t>
    <phoneticPr fontId="25" type="noConversion"/>
  </si>
  <si>
    <t>ETENEWS</t>
  </si>
  <si>
    <t>ETENEWS網站</t>
    <phoneticPr fontId="31" type="noConversion"/>
  </si>
  <si>
    <t>快通新聞刊登廣告</t>
  </si>
  <si>
    <t>快通新聞</t>
  </si>
  <si>
    <t>快通新聞網</t>
    <phoneticPr fontId="31" type="noConversion"/>
  </si>
  <si>
    <t>平面稿：奉茶篇、農曆新年篇、慢飛天使篇</t>
  </si>
  <si>
    <t>113年印刻文學生活誌廣告案</t>
  </si>
  <si>
    <t>112.11.15-113.12.31</t>
  </si>
  <si>
    <t>印刻文學生活雜誌出版股份有限公司</t>
  </si>
  <si>
    <t>印刻文學生活誌</t>
  </si>
  <si>
    <t>影片：慢飛天使</t>
    <phoneticPr fontId="31" type="noConversion"/>
  </si>
  <si>
    <t>2024麗寶跨年演唱會行銷案</t>
  </si>
  <si>
    <t>112.12.31-113.01.11</t>
  </si>
  <si>
    <t>2024花蓮太平洋觀光節跨年演唱會行銷案</t>
  </si>
  <si>
    <t>112.12.27-113.01.01</t>
  </si>
  <si>
    <t>MTV電視台</t>
    <phoneticPr fontId="25" type="noConversion"/>
  </si>
  <si>
    <t>112年台灣中油新北市歡樂耶誕城演唱會媒體宣傳案</t>
  </si>
  <si>
    <t>112.12.05-112.12.30</t>
  </si>
  <si>
    <t>聯利媒體股份有限公司</t>
  </si>
  <si>
    <t>TVBS HD 56台、
TVBS歡樂台</t>
    <phoneticPr fontId="25" type="noConversion"/>
  </si>
  <si>
    <t>2024大新竹跨年晚會行銷案</t>
  </si>
  <si>
    <t>112.12.22-113.02.27</t>
  </si>
  <si>
    <t>中國電視事業股份有限公司</t>
  </si>
  <si>
    <t>中視綜合台、中視新聞台、中視經典台</t>
  </si>
  <si>
    <t>2024超級巨星紅白藝能大賞行銷案</t>
  </si>
  <si>
    <t>113.01.25-113.02.17</t>
  </si>
  <si>
    <t>臺灣電視台、台視新聞台、台視財經台、台視綜合台</t>
  </si>
  <si>
    <t>112.10.30-
113.01.28</t>
    <phoneticPr fontId="31" type="noConversion"/>
  </si>
  <si>
    <t>台灣中油Facebook粉絲專頁</t>
    <phoneticPr fontId="31" type="noConversion"/>
  </si>
  <si>
    <t>平面稿：永續海洋 油你油我</t>
  </si>
  <si>
    <t>健康日報社刊登廣告</t>
  </si>
  <si>
    <t>113.02.16</t>
  </si>
  <si>
    <t>大林煉油廠
行政組公關課</t>
    <phoneticPr fontId="31" type="noConversion"/>
  </si>
  <si>
    <t>鑫報報業有限公司刊登廣告</t>
  </si>
  <si>
    <t>鑫報網站</t>
    <phoneticPr fontId="31" type="noConversion"/>
  </si>
  <si>
    <t>臺灣時報社股份有限公司刊登廣告</t>
  </si>
  <si>
    <t>好報資訊有限公司刊登廣告</t>
  </si>
  <si>
    <t>113.02.19</t>
  </si>
  <si>
    <t>好報網站</t>
    <phoneticPr fontId="31" type="noConversion"/>
  </si>
  <si>
    <t>平面稿：好運龍來</t>
  </si>
  <si>
    <t>華夏新聞報社刊登廣告</t>
  </si>
  <si>
    <t>113.02.28</t>
  </si>
  <si>
    <t>華夏新聞報社</t>
  </si>
  <si>
    <t>華夏新聞報網站</t>
    <phoneticPr fontId="31" type="noConversion"/>
  </si>
  <si>
    <t>焦點時報社刊登廣告</t>
  </si>
  <si>
    <t>113.02.29</t>
  </si>
  <si>
    <t>焦點時報網站</t>
    <phoneticPr fontId="31" type="noConversion"/>
  </si>
  <si>
    <t>大成行銷事業股份有限公司刊登廣告</t>
  </si>
  <si>
    <t>大成行銷事業股份有限公司</t>
  </si>
  <si>
    <t>大成報網站</t>
    <phoneticPr fontId="31" type="noConversion"/>
  </si>
  <si>
    <t>平面稿：看見妳(你)的真本事</t>
  </si>
  <si>
    <t>113.03.15</t>
  </si>
  <si>
    <t>平面稿：安全是成功的基石</t>
  </si>
  <si>
    <t>113年新新聞報春季廣告案</t>
  </si>
  <si>
    <t>113.02.27</t>
  </si>
  <si>
    <t>新新聞報</t>
    <phoneticPr fontId="31" type="noConversion"/>
  </si>
  <si>
    <t>平面稿：安全是沃土 幸福是棵樹</t>
  </si>
  <si>
    <t>113年News
586業務宣導費</t>
    <phoneticPr fontId="25" type="noConversion"/>
  </si>
  <si>
    <t>113.02.21-113.03.01</t>
  </si>
  <si>
    <t>石化事業部
公共關係組</t>
    <phoneticPr fontId="31" type="noConversion"/>
  </si>
  <si>
    <t>焦點傳媒社</t>
  </si>
  <si>
    <t>News586焦點傳媒網</t>
    <phoneticPr fontId="31" type="noConversion"/>
  </si>
  <si>
    <t>平面稿：2024優油、減碳、潔能</t>
  </si>
  <si>
    <t>113年勁報形象廣告案</t>
  </si>
  <si>
    <t>勁報網站</t>
    <phoneticPr fontId="31" type="noConversion"/>
  </si>
  <si>
    <t>淨灘活動影片</t>
  </si>
  <si>
    <t>新高雄有線電視形象宣導案</t>
  </si>
  <si>
    <t>113.02.24-113.02.27</t>
  </si>
  <si>
    <t>新高雄有線電視股份有限公司</t>
  </si>
  <si>
    <t>平面稿：綠能永續  讓愛延續</t>
  </si>
  <si>
    <t>大成報廣告刊登</t>
  </si>
  <si>
    <t>113.02.22-113.02.29</t>
  </si>
  <si>
    <t>桃園煉油廠
行政組公共關係課</t>
    <phoneticPr fontId="31" type="noConversion"/>
  </si>
  <si>
    <t>二、台灣電力股份有限公司</t>
  </si>
  <si>
    <t>用電安全、節約用電、節能減碳、台灣電力APP、反詐騙及電子帳單申辦</t>
  </si>
  <si>
    <t>業務政令宣導廣告音檔託播</t>
  </si>
  <si>
    <t>112.12.30-113.01.01</t>
  </si>
  <si>
    <t xml:space="preserve">花蓮區營業處 </t>
  </si>
  <si>
    <t>連花廣播電台股份有限公司</t>
  </si>
  <si>
    <t>連花廣播電台（好事聯播網）</t>
  </si>
  <si>
    <t>節能宣導</t>
  </si>
  <si>
    <t>台電基隆區處廣播採購案</t>
  </si>
  <si>
    <t>113.02.08-113.02.14</t>
  </si>
  <si>
    <t>北部調頻廣播股份有限公司</t>
  </si>
  <si>
    <t>宣導節約用電。</t>
  </si>
  <si>
    <t>北部調頻廣播電台FM88.9</t>
  </si>
  <si>
    <t>基隆廣播股份有限公司</t>
  </si>
  <si>
    <t>基隆廣播電台AM792</t>
  </si>
  <si>
    <t>基隆輕鬆廣播股份有限公司</t>
  </si>
  <si>
    <t>基隆輕鬆廣播電台FM96.9</t>
  </si>
  <si>
    <t>台電APP、電子帳單、用電安全</t>
  </si>
  <si>
    <t>委播宣導主題「節能減碳及用電安全」廣播</t>
  </si>
  <si>
    <t>112.12.30-113.01.01、113.02.08-113.02.14</t>
    <phoneticPr fontId="25" type="noConversion"/>
  </si>
  <si>
    <t>大苗栗廣播股份有限公司</t>
  </si>
  <si>
    <t>宣導台電APP、電子帳單、用電安全。</t>
  </si>
  <si>
    <t>大苗栗廣播FM98.3、城市廣播網</t>
  </si>
  <si>
    <t>台南知音廣播電台節能減碳委播宣導</t>
  </si>
  <si>
    <t>台南知音廣播股份有限公司</t>
  </si>
  <si>
    <t>節能減碳及提升公司企業形象。</t>
  </si>
  <si>
    <t>台南知音廣播電台、城市廣播網</t>
    <phoneticPr fontId="25" type="noConversion"/>
  </si>
  <si>
    <t>節電、用電安全</t>
  </si>
  <si>
    <t>有線電視託播案</t>
  </si>
  <si>
    <t>113.01.01-113.01.07</t>
  </si>
  <si>
    <t>增進民眾節電及用電安全知能。</t>
  </si>
  <si>
    <t>鳳信有線電視台</t>
  </si>
  <si>
    <t>台電APP、節電、電子帳單</t>
  </si>
  <si>
    <t>Hit FM90.1高屏電台委播宣導台灣電力APP及節電觀念</t>
  </si>
  <si>
    <t>高屏廣播電台有限公司</t>
  </si>
  <si>
    <t>宣導台電APP、節能減碳。</t>
  </si>
  <si>
    <t>Hit FM聯播網高屏廣播電台</t>
  </si>
  <si>
    <t>台灣電力APP、節約用電、電子帳單</t>
  </si>
  <si>
    <t>節電宣導委託太武之春春節假期託播</t>
  </si>
  <si>
    <t>台灣電力APP、節約用電、電子帳單宣導。</t>
  </si>
  <si>
    <t>太武之春廣播電台、金馬之聲廣播電台</t>
  </si>
  <si>
    <t>節電宣導委託名城春節假期託播</t>
  </si>
  <si>
    <t>名城有線電視台</t>
  </si>
  <si>
    <t>獎學金</t>
  </si>
  <si>
    <t>獎學金相關報導</t>
  </si>
  <si>
    <t>113.02.01-113.03.31</t>
  </si>
  <si>
    <t>南部發電廠</t>
  </si>
  <si>
    <t>提升公司正面形象。</t>
  </si>
  <si>
    <t>瓩設計獎 kW Design Award─第 24 屆創意競賽</t>
  </si>
  <si>
    <t>113.01.01-113.03.29</t>
    <phoneticPr fontId="25" type="noConversion"/>
  </si>
  <si>
    <t>競賽活動網站等</t>
    <phoneticPr fontId="25" type="noConversion"/>
  </si>
  <si>
    <t>企業形象</t>
  </si>
  <si>
    <t>112年桃園跨年晚會廣宣採購案</t>
  </si>
  <si>
    <t>年代網際事業股份有限公司</t>
  </si>
  <si>
    <t>年代MUCH、年代新聞、壹新聞、壹新聞MOD、壹綜合MOD</t>
    <phoneticPr fontId="25" type="noConversion"/>
  </si>
  <si>
    <t>穩定供電、再生能源等政府能源政策、公司實際作為、電力知識及省電宣導等</t>
  </si>
  <si>
    <t>112年Facebook廣告投放代操服務第二期</t>
  </si>
  <si>
    <t>112.10.16-113.02.15</t>
  </si>
  <si>
    <t>徽摩立科技股份有限公司</t>
  </si>
  <si>
    <t>電力知識、企業形象。</t>
  </si>
  <si>
    <t>台電Facebook</t>
    <phoneticPr fontId="25" type="noConversion"/>
  </si>
  <si>
    <t>112.06.14-112.12.31</t>
  </si>
  <si>
    <t>有助於業務宣導及提升企業形象。</t>
  </si>
  <si>
    <t>微笑台灣創意教案官網</t>
  </si>
  <si>
    <t>用電安全、節約用電、新時間帶</t>
  </si>
  <si>
    <t>正港廣播電台託播案</t>
  </si>
  <si>
    <t>112.12.30-113.02.14</t>
  </si>
  <si>
    <t>正港廣播電台股份有限公司</t>
  </si>
  <si>
    <t>宣導用電安全、節約用電、新時間帶。</t>
  </si>
  <si>
    <t>正港廣播電台</t>
  </si>
  <si>
    <t>節電宣導及用電安全</t>
  </si>
  <si>
    <t>節電宣導託播</t>
  </si>
  <si>
    <t>台北之音廣播股份有限公司</t>
  </si>
  <si>
    <t>使民眾瞭解節能減碳及用電安全。</t>
  </si>
  <si>
    <t>Hit Fm聯播網</t>
  </si>
  <si>
    <t>台灣電力APP、電子帳單、節約用電</t>
  </si>
  <si>
    <t>委託廣播電台播放各項節約用電及用電安全採購案</t>
  </si>
  <si>
    <t>中原廣播公司</t>
  </si>
  <si>
    <t>宣導台灣電力APP、電子帳單、節約用電。</t>
  </si>
  <si>
    <t>中原廣播電台</t>
  </si>
  <si>
    <t>東方廣播公司</t>
  </si>
  <si>
    <t>東方廣播電台</t>
  </si>
  <si>
    <t>冬山河廣播公司</t>
  </si>
  <si>
    <t>冬山河廣播電台</t>
  </si>
  <si>
    <t>好事聯播網</t>
  </si>
  <si>
    <t>節約用電</t>
  </si>
  <si>
    <t>台灣新聞雲報社</t>
  </si>
  <si>
    <t>113.02.05-113.02.25</t>
  </si>
  <si>
    <t>節約用電宣導。</t>
  </si>
  <si>
    <t>台灣新聞雲報網站</t>
  </si>
  <si>
    <t>生態電廠</t>
  </si>
  <si>
    <t>刊登電力建設宣導廣告</t>
  </si>
  <si>
    <t>113.02.15-113.02.29</t>
  </si>
  <si>
    <t>優力美科技實業股份有限公司</t>
  </si>
  <si>
    <t>獲得社會大眾及地方鄉親對電力營運的支持、電力建設的認同，並提升公司企業形象。</t>
  </si>
  <si>
    <t>Steelnet華文專業鋼鐵網</t>
  </si>
  <si>
    <t>大林蒲運動公園綠美化</t>
  </si>
  <si>
    <t>健康日報社廣告採購案</t>
  </si>
  <si>
    <t>113.01.10-113.02.25</t>
  </si>
  <si>
    <t>提升公司重視地方發展及宣導綠色環保形象。</t>
    <phoneticPr fontId="25" type="noConversion"/>
  </si>
  <si>
    <t>健康日報社網站</t>
  </si>
  <si>
    <t>三、台灣自來水股份有限公司</t>
    <phoneticPr fontId="31" type="noConversion"/>
  </si>
  <si>
    <t>公司113年元旦電子賀卡精進設計</t>
  </si>
  <si>
    <t>思想力群創股份有限公司</t>
  </si>
  <si>
    <t>台水公司臉書粉專</t>
  </si>
  <si>
    <t>宣導台水公司五十週年廣告</t>
  </si>
  <si>
    <t>台水公司五十週年廣告</t>
  </si>
  <si>
    <t>113.01.01-113.01.21</t>
  </si>
  <si>
    <t>山海屯青少年之聲廣播股份有限公司</t>
  </si>
  <si>
    <t>113.01.01-113.01.25</t>
  </si>
  <si>
    <t>台灣廣播公司</t>
  </si>
  <si>
    <t>台灣廣播電台</t>
    <phoneticPr fontId="25" type="noConversion"/>
  </si>
  <si>
    <t>113.01.01-113.01.26</t>
  </si>
  <si>
    <t>全國廣播股份有限公司</t>
  </si>
  <si>
    <t>全國廣播</t>
    <phoneticPr fontId="25" type="noConversion"/>
  </si>
  <si>
    <t>113.01.01-113.01.26</t>
    <phoneticPr fontId="25" type="noConversion"/>
  </si>
  <si>
    <t>好家庭廣播股份有限公司</t>
  </si>
  <si>
    <t>古典音樂台</t>
  </si>
  <si>
    <t>台中廣播</t>
  </si>
  <si>
    <t>中國廣播公司</t>
  </si>
  <si>
    <t>警廣臺中分臺</t>
  </si>
  <si>
    <t>配合市府113年度災害防救演習製作分區供水調度影片費用</t>
  </si>
  <si>
    <t>113.02.01</t>
  </si>
  <si>
    <t>第六區管理處操作課</t>
  </si>
  <si>
    <t>星祥傳播科技</t>
  </si>
  <si>
    <t>台水公司Facebook</t>
    <phoneticPr fontId="25" type="noConversion"/>
  </si>
  <si>
    <t>113年台水公司春節節水宣導影片錄製</t>
  </si>
  <si>
    <t>113.02.09-113.02.18</t>
    <phoneticPr fontId="25" type="noConversion"/>
  </si>
  <si>
    <t>洄瀾有線電視有限公司</t>
  </si>
  <si>
    <t>洄瀾有線電視</t>
  </si>
  <si>
    <t>台水五十週年工程紀錄片</t>
  </si>
  <si>
    <t>113.02.06</t>
  </si>
  <si>
    <t>中區工程處第一工務所</t>
  </si>
  <si>
    <t>太乙媒體</t>
  </si>
  <si>
    <t>守護台灣南部地區供水簡報後製影片</t>
    <phoneticPr fontId="25" type="noConversion"/>
  </si>
  <si>
    <t>守護台灣南部地區供水簡報後製影片</t>
  </si>
  <si>
    <t>113.02.07</t>
  </si>
  <si>
    <t>南區工程處第一課</t>
  </si>
  <si>
    <t>律藝數位企業社水聯網</t>
  </si>
  <si>
    <t>台水五十週年慶祝大會活動錄製及後製</t>
  </si>
  <si>
    <t>113.03.05-113.12.31</t>
  </si>
  <si>
    <t>飛越影音工作室</t>
  </si>
  <si>
    <t>宣導台水公司五十週年活動，提升企業形象。</t>
    <phoneticPr fontId="25" type="noConversion"/>
  </si>
  <si>
    <t>台水公司Facebook及Youtube</t>
    <phoneticPr fontId="25" type="noConversion"/>
  </si>
  <si>
    <t>台水五十週年宣導海報</t>
  </si>
  <si>
    <t>113.03.20-113.12.31</t>
  </si>
  <si>
    <t>總管理處行政處</t>
    <phoneticPr fontId="25" type="noConversion"/>
  </si>
  <si>
    <t>松耀印刷企業有限公司</t>
  </si>
  <si>
    <t>台水五十週年宣導</t>
  </si>
  <si>
    <t>113.01.01-
113.01.26</t>
  </si>
  <si>
    <t>正聲廣播股份有限公司臺中廣播電台</t>
  </si>
  <si>
    <t>自行車騎士協會台水公司50週年「淨水場巡禮-自行車接力」活動</t>
  </si>
  <si>
    <t>自行車騎士協會台水公司50週年「淨水場巡禮-自行車接力」活動攝影服務</t>
  </si>
  <si>
    <t>113.01.26-113.12.31</t>
  </si>
  <si>
    <t>總管理處供水處</t>
  </si>
  <si>
    <t>中華民國自行車騎士協會</t>
  </si>
  <si>
    <t>五十週年淨水場巡禮-自行車接力影片製作</t>
  </si>
  <si>
    <t>113.03.21-113.12.31</t>
  </si>
  <si>
    <t>康創意廣告有限公司</t>
  </si>
  <si>
    <t>「台水公司五十週年慶祝大會-搶修達達人競賽」活動成果紀錄片</t>
  </si>
  <si>
    <t>總管理處漏防處</t>
  </si>
  <si>
    <t>黑本艾美影像設計有限公司</t>
  </si>
  <si>
    <t>113.03.27</t>
  </si>
  <si>
    <t>台水公司Facebook及佈告欄</t>
    <phoneticPr fontId="25" type="noConversion"/>
  </si>
  <si>
    <t>宣導節約用水</t>
  </si>
  <si>
    <t>第二區管理處總務室</t>
  </si>
  <si>
    <t>宣導台水公司第二區處節約用水。</t>
    <phoneticPr fontId="25" type="noConversion"/>
  </si>
  <si>
    <t>刊登節水、電子帳單及行動支付廣告</t>
  </si>
  <si>
    <t>113.03.08</t>
  </si>
  <si>
    <t>更生日報社股份有限公司</t>
  </si>
  <si>
    <t>台水公司宣導節水、電子帳單及行動支付。</t>
    <phoneticPr fontId="25" type="noConversion"/>
  </si>
  <si>
    <t>更生日報</t>
  </si>
  <si>
    <t>刊登宣導電子帳單及台水客服專線1910</t>
  </si>
  <si>
    <t>刊登宣導電子帳單及台水客服專線1911</t>
  </si>
  <si>
    <t>113.03.18</t>
  </si>
  <si>
    <t>第十二區管理處總務室</t>
  </si>
  <si>
    <t>台水公司宣導電子帳單及台水客服專線1910。</t>
    <phoneticPr fontId="25" type="noConversion"/>
  </si>
  <si>
    <t>各項信用保證措施及相關訊息等業務推廣</t>
  </si>
  <si>
    <t xml:space="preserve">LINE＠加值服務費
</t>
  </si>
  <si>
    <t>財團法人預算</t>
    <phoneticPr fontId="31" type="noConversion"/>
  </si>
  <si>
    <t>業務費用</t>
    <phoneticPr fontId="31" type="noConversion"/>
  </si>
  <si>
    <t>113年1至3月發送訊息予LINE好友18,000人次，讓中小企業能即時瞭解最新信用保證措施相關訊息。</t>
    <phoneticPr fontId="25" type="noConversion"/>
  </si>
  <si>
    <t>LINE </t>
    <phoneticPr fontId="25" type="noConversion"/>
  </si>
  <si>
    <t>2024中小企業信用保證融資業務績優金融機構及授信經理人頒獎典禮</t>
    <phoneticPr fontId="31" type="noConversion"/>
  </si>
  <si>
    <t>2024績優金融機構及授信經理人頒獎典禮-報紙媒體報導(半版)</t>
    <phoneticPr fontId="25" type="noConversion"/>
  </si>
  <si>
    <t>113.03.20</t>
    <phoneticPr fontId="31" type="noConversion"/>
  </si>
  <si>
    <t>聯合報股份有限公司經濟日報事業處</t>
    <phoneticPr fontId="31" type="noConversion"/>
  </si>
  <si>
    <t>強化廣宣送保績優金融機構頒獎典禮，鼓勵金融機構善用信用保證機制，提供中小企業融資服務。</t>
    <phoneticPr fontId="31" type="noConversion"/>
  </si>
  <si>
    <t>財團法人中小企業信用保證基金</t>
  </si>
  <si>
    <t>112.01.01-112.03.31</t>
  </si>
  <si>
    <t>中小企業信用保證基金</t>
  </si>
  <si>
    <t>聖洋科技台北總公司</t>
  </si>
  <si>
    <t>LINE Taiwan_台灣連線股份有限公司</t>
  </si>
  <si>
    <t>113年1-3月發送訊息予LINE好友600人次，讓中小企業能即時瞭解最新信用保證措施相關訊息。</t>
    <phoneticPr fontId="25" type="noConversion"/>
  </si>
  <si>
    <r>
      <rPr>
        <b/>
        <sz val="16"/>
        <color rgb="FFFF0000"/>
        <rFont val="標楷體"/>
        <family val="4"/>
        <charset val="136"/>
      </rPr>
      <t>(範例)</t>
    </r>
    <r>
      <rPr>
        <b/>
        <sz val="16"/>
        <rFont val="標楷體"/>
        <family val="4"/>
        <charset val="136"/>
      </rPr>
      <t>一、中小</t>
    </r>
    <r>
      <rPr>
        <b/>
        <sz val="16"/>
        <color theme="1"/>
        <rFont val="標楷體"/>
        <family val="4"/>
        <charset val="136"/>
      </rPr>
      <t>企業信用保證基金</t>
    </r>
    <phoneticPr fontId="25" type="noConversion"/>
  </si>
  <si>
    <t>(請自行增列法人名稱)</t>
    <phoneticPr fontId="31" type="noConversion"/>
  </si>
  <si>
    <t>一、(請自行增列法人名稱)</t>
    <phoneticPr fontId="31" type="noConversion"/>
  </si>
  <si>
    <t>中華民國113年第2季</t>
    <phoneticPr fontId="25" type="noConversion"/>
  </si>
  <si>
    <t>財團法人石材暨資源產業研究發展中心</t>
    <phoneticPr fontId="25" type="noConversion"/>
  </si>
  <si>
    <t>113.06.28</t>
    <phoneticPr fontId="25" type="noConversion"/>
  </si>
  <si>
    <t>財團法人預算</t>
    <phoneticPr fontId="25" type="noConversion"/>
  </si>
  <si>
    <t>業務費用</t>
    <phoneticPr fontId="25" type="noConversion"/>
  </si>
  <si>
    <t>更生日報社股份有限公司</t>
    <phoneticPr fontId="25" type="noConversion"/>
  </si>
  <si>
    <t>影音新聞製作</t>
    <phoneticPr fontId="25" type="noConversion"/>
  </si>
  <si>
    <t>更生日報</t>
    <phoneticPr fontId="25" type="noConversion"/>
  </si>
  <si>
    <t>藉由報導讓民眾與產業了解中心因政府政策推動產業輔導成果與協助在地產業發展政策。</t>
    <phoneticPr fontId="25" type="noConversion"/>
  </si>
  <si>
    <t>6/28東產中心15年 助力產業智慧創新</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</si>
</sst>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0.00_-;\-&quot;$&quot;* #,##0.00_-;_-&quot;$&quot;* &quot;-&quot;??_-;_-@_-"/>
    <numFmt numFmtId="43" formatCode="_-* #,##0.00_-;\-* #,##0.00_-;_-* &quot;-&quot;??_-;_-@_-"/>
    <numFmt numFmtId="176" formatCode="#,##0_);[Red]\(#,##0\)"/>
    <numFmt numFmtId="177" formatCode="#,##0_ "/>
    <numFmt numFmtId="178" formatCode="_-* #,##0.00_-;\-* #,##0.00_-;_-* \-??_-;_-@_-"/>
    <numFmt numFmtId="179" formatCode="#,##0&quot; &quot;;[Red]&quot;(&quot;#,##0&quot;)&quot;"/>
  </numFmts>
  <fonts count="68">
    <font>
      <sz val="12"/>
      <color rgb="FF000000"/>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sz val="14"/>
      <color rgb="FF000000"/>
      <name val="標楷體"/>
      <family val="4"/>
      <charset val="136"/>
    </font>
    <font>
      <sz val="9"/>
      <name val="新細明體"/>
      <family val="1"/>
      <charset val="136"/>
    </font>
    <font>
      <sz val="12"/>
      <name val="新細明體"/>
      <family val="1"/>
      <charset val="136"/>
    </font>
    <font>
      <sz val="12"/>
      <name val="標楷體"/>
      <family val="4"/>
      <charset val="136"/>
    </font>
    <font>
      <b/>
      <sz val="16"/>
      <name val="標楷體"/>
      <family val="4"/>
      <charset val="136"/>
    </font>
    <font>
      <sz val="12"/>
      <color theme="1"/>
      <name val="新細明體"/>
      <family val="1"/>
      <charset val="136"/>
      <scheme val="minor"/>
    </font>
    <font>
      <sz val="14"/>
      <name val="標楷體"/>
      <family val="4"/>
      <charset val="136"/>
    </font>
    <font>
      <sz val="9"/>
      <name val="新細明體"/>
      <family val="2"/>
      <charset val="136"/>
      <scheme val="minor"/>
    </font>
    <font>
      <b/>
      <sz val="14"/>
      <name val="標楷體"/>
      <family val="4"/>
      <charset val="136"/>
    </font>
    <font>
      <sz val="12"/>
      <name val="Times New Roman"/>
      <family val="1"/>
    </font>
    <font>
      <b/>
      <sz val="12"/>
      <name val="標楷體"/>
      <family val="4"/>
      <charset val="136"/>
    </font>
    <font>
      <b/>
      <sz val="9"/>
      <color indexed="81"/>
      <name val="Tahoma"/>
      <family val="2"/>
    </font>
    <font>
      <sz val="9"/>
      <color indexed="81"/>
      <name val="Tahoma"/>
      <family val="2"/>
    </font>
    <font>
      <sz val="16"/>
      <name val="標楷體"/>
      <family val="4"/>
      <charset val="136"/>
    </font>
    <font>
      <b/>
      <sz val="14"/>
      <name val="Times New Roman"/>
      <family val="1"/>
    </font>
    <font>
      <b/>
      <sz val="12"/>
      <name val="Times New Roman"/>
      <family val="1"/>
    </font>
    <font>
      <sz val="9"/>
      <name val="新細明體"/>
      <family val="3"/>
      <charset val="136"/>
      <scheme val="minor"/>
    </font>
    <font>
      <sz val="10"/>
      <color indexed="8"/>
      <name val="Century Gothic"/>
      <family val="2"/>
    </font>
    <font>
      <sz val="9"/>
      <color indexed="81"/>
      <name val="細明體"/>
      <family val="3"/>
      <charset val="136"/>
    </font>
    <font>
      <sz val="24"/>
      <color rgb="FF000000"/>
      <name val="標楷體"/>
      <family val="4"/>
      <charset val="136"/>
    </font>
    <font>
      <sz val="12"/>
      <color rgb="FF000000"/>
      <name val="標楷體"/>
      <family val="4"/>
      <charset val="136"/>
    </font>
    <font>
      <sz val="16"/>
      <color rgb="FF000000"/>
      <name val="標楷體"/>
      <family val="4"/>
      <charset val="136"/>
    </font>
    <font>
      <b/>
      <sz val="22"/>
      <color rgb="FF000000"/>
      <name val="標楷體"/>
      <family val="4"/>
      <charset val="136"/>
    </font>
    <font>
      <sz val="20"/>
      <color rgb="FF000000"/>
      <name val="標楷體"/>
      <family val="4"/>
      <charset val="136"/>
    </font>
    <font>
      <b/>
      <sz val="16"/>
      <color rgb="FF0070C0"/>
      <name val="標楷體"/>
      <family val="4"/>
      <charset val="136"/>
    </font>
    <font>
      <b/>
      <sz val="16"/>
      <color rgb="FF000000"/>
      <name val="標楷體"/>
      <family val="4"/>
      <charset val="136"/>
    </font>
    <font>
      <b/>
      <sz val="14"/>
      <color rgb="FF000000"/>
      <name val="標楷體"/>
      <family val="4"/>
      <charset val="136"/>
    </font>
    <font>
      <sz val="12"/>
      <name val="新細明體"/>
      <family val="2"/>
      <charset val="136"/>
      <scheme val="minor"/>
    </font>
    <font>
      <sz val="12"/>
      <color indexed="8"/>
      <name val="標楷體"/>
      <family val="4"/>
      <charset val="136"/>
    </font>
    <font>
      <sz val="12"/>
      <color theme="1"/>
      <name val="標楷體"/>
      <family val="4"/>
      <charset val="136"/>
    </font>
    <font>
      <sz val="10"/>
      <name val="標楷體"/>
      <family val="4"/>
      <charset val="136"/>
    </font>
    <font>
      <sz val="14"/>
      <name val="新細明體"/>
      <family val="1"/>
      <charset val="136"/>
    </font>
    <font>
      <sz val="12"/>
      <color rgb="FF0070C0"/>
      <name val="標楷體"/>
      <family val="4"/>
      <charset val="136"/>
    </font>
    <font>
      <sz val="14"/>
      <color rgb="FF0070C0"/>
      <name val="標楷體"/>
      <family val="4"/>
      <charset val="136"/>
    </font>
    <font>
      <sz val="14"/>
      <color rgb="FF0070C0"/>
      <name val="新細明體"/>
      <family val="1"/>
      <charset val="136"/>
    </font>
    <font>
      <sz val="12"/>
      <color rgb="FF0070C0"/>
      <name val="新細明體"/>
      <family val="1"/>
      <charset val="136"/>
    </font>
    <font>
      <sz val="12"/>
      <color rgb="FF000000"/>
      <name val="PMingLiu"/>
      <family val="1"/>
      <charset val="136"/>
    </font>
    <font>
      <b/>
      <sz val="12"/>
      <color rgb="FF000000"/>
      <name val="標楷體"/>
      <family val="4"/>
      <charset val="136"/>
    </font>
    <font>
      <sz val="24"/>
      <name val="標楷體"/>
      <family val="4"/>
      <charset val="136"/>
    </font>
    <font>
      <b/>
      <sz val="22"/>
      <name val="標楷體"/>
      <family val="4"/>
      <charset val="136"/>
    </font>
    <font>
      <sz val="20"/>
      <name val="標楷體"/>
      <family val="4"/>
      <charset val="136"/>
    </font>
    <font>
      <b/>
      <sz val="16"/>
      <color theme="1"/>
      <name val="標楷體"/>
      <family val="4"/>
      <charset val="136"/>
    </font>
    <font>
      <b/>
      <sz val="16"/>
      <color rgb="FFFF0000"/>
      <name val="標楷體"/>
      <family val="4"/>
      <charset val="136"/>
    </font>
    <font>
      <b/>
      <sz val="12"/>
      <color theme="1"/>
      <name val="標楷體"/>
      <family val="4"/>
      <charset val="136"/>
    </font>
  </fonts>
  <fills count="18">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CD5B4"/>
        <bgColor indexed="64"/>
      </patternFill>
    </fill>
    <fill>
      <patternFill patternType="solid">
        <fgColor theme="3" tint="0.79998168889431442"/>
        <bgColor indexed="64"/>
      </patternFill>
    </fill>
    <fill>
      <patternFill patternType="solid">
        <fgColor rgb="FF92D050"/>
        <bgColor indexed="64"/>
      </patternFill>
    </fill>
  </fills>
  <borders count="68">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auto="1"/>
      </right>
      <top/>
      <bottom style="thin">
        <color auto="1"/>
      </bottom>
      <diagonal/>
    </border>
    <border>
      <left style="thin">
        <color rgb="FF000000"/>
      </left>
      <right style="thin">
        <color rgb="FF000000"/>
      </right>
      <top style="thin">
        <color rgb="FF000000"/>
      </top>
      <bottom style="thin">
        <color indexed="64"/>
      </bottom>
      <diagonal/>
    </border>
    <border>
      <left/>
      <right/>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thin">
        <color rgb="FF000000"/>
      </left>
      <right/>
      <top/>
      <bottom style="thin">
        <color rgb="FF000000"/>
      </bottom>
      <diagonal/>
    </border>
    <border>
      <left style="thin">
        <color indexed="64"/>
      </left>
      <right/>
      <top style="thin">
        <color rgb="FF000000"/>
      </top>
      <bottom style="thin">
        <color indexed="64"/>
      </bottom>
      <diagonal/>
    </border>
    <border>
      <left style="thin">
        <color rgb="FF000000"/>
      </left>
      <right/>
      <top/>
      <bottom/>
      <diagonal/>
    </border>
    <border>
      <left style="thin">
        <color rgb="FF000000"/>
      </left>
      <right style="thin">
        <color indexed="64"/>
      </right>
      <top style="thin">
        <color indexed="64"/>
      </top>
      <bottom style="thin">
        <color indexed="64"/>
      </bottom>
      <diagonal/>
    </border>
  </borders>
  <cellStyleXfs count="93">
    <xf numFmtId="0" fontId="0" fillId="0" borderId="0">
      <alignment vertical="center"/>
    </xf>
    <xf numFmtId="0" fontId="13" fillId="0" borderId="0" applyNumberFormat="0" applyBorder="0" applyProtection="0">
      <alignment vertical="center"/>
    </xf>
    <xf numFmtId="0" fontId="14" fillId="2" borderId="0" applyNumberFormat="0" applyBorder="0" applyProtection="0">
      <alignment vertical="center"/>
    </xf>
    <xf numFmtId="0" fontId="14" fillId="3" borderId="0" applyNumberFormat="0" applyBorder="0" applyProtection="0">
      <alignment vertical="center"/>
    </xf>
    <xf numFmtId="0" fontId="13" fillId="4" borderId="0" applyNumberFormat="0" applyBorder="0" applyProtection="0">
      <alignment vertical="center"/>
    </xf>
    <xf numFmtId="0" fontId="15" fillId="5" borderId="0" applyNumberFormat="0" applyBorder="0" applyProtection="0">
      <alignment vertical="center"/>
    </xf>
    <xf numFmtId="0" fontId="16" fillId="6" borderId="0" applyNumberFormat="0" applyBorder="0" applyProtection="0">
      <alignment vertical="center"/>
    </xf>
    <xf numFmtId="0" fontId="17" fillId="0" borderId="0" applyNumberFormat="0" applyBorder="0" applyProtection="0">
      <alignment vertical="center"/>
    </xf>
    <xf numFmtId="0" fontId="18" fillId="7" borderId="0" applyNumberFormat="0" applyBorder="0" applyProtection="0">
      <alignment vertical="center"/>
    </xf>
    <xf numFmtId="0" fontId="19" fillId="0" borderId="0" applyNumberFormat="0" applyBorder="0" applyProtection="0">
      <alignment vertical="center"/>
    </xf>
    <xf numFmtId="0" fontId="20" fillId="0" borderId="0" applyNumberFormat="0" applyBorder="0" applyProtection="0">
      <alignment vertical="center"/>
    </xf>
    <xf numFmtId="0" fontId="12" fillId="0" borderId="0" applyNumberFormat="0" applyFont="0" applyBorder="0" applyProtection="0">
      <alignment vertical="center"/>
    </xf>
    <xf numFmtId="0" fontId="21" fillId="0" borderId="0" applyNumberFormat="0" applyBorder="0" applyProtection="0">
      <alignment vertical="center"/>
    </xf>
    <xf numFmtId="0" fontId="22" fillId="8" borderId="0" applyNumberFormat="0" applyBorder="0" applyProtection="0">
      <alignment vertical="center"/>
    </xf>
    <xf numFmtId="0" fontId="23" fillId="8" borderId="1" applyNumberFormat="0" applyProtection="0">
      <alignment vertical="center"/>
    </xf>
    <xf numFmtId="0" fontId="12" fillId="0" borderId="0" applyNumberFormat="0" applyFont="0" applyBorder="0" applyProtection="0">
      <alignment vertical="center"/>
    </xf>
    <xf numFmtId="0" fontId="12" fillId="0" borderId="0" applyNumberFormat="0" applyFont="0" applyBorder="0" applyProtection="0">
      <alignment vertical="center"/>
    </xf>
    <xf numFmtId="0" fontId="15" fillId="0" borderId="0" applyNumberFormat="0" applyBorder="0" applyProtection="0">
      <alignment vertical="center"/>
    </xf>
    <xf numFmtId="0" fontId="26" fillId="0" borderId="0">
      <alignment vertical="center"/>
    </xf>
    <xf numFmtId="0" fontId="12" fillId="0" borderId="0">
      <alignment vertical="center"/>
    </xf>
    <xf numFmtId="0" fontId="12" fillId="0" borderId="0">
      <alignment vertical="center"/>
    </xf>
    <xf numFmtId="0" fontId="29" fillId="0" borderId="0">
      <alignment vertical="center"/>
    </xf>
    <xf numFmtId="0" fontId="11" fillId="0" borderId="0">
      <alignment vertical="center"/>
    </xf>
    <xf numFmtId="43" fontId="26" fillId="0" borderId="0" applyFont="0" applyFill="0" applyBorder="0" applyAlignment="0" applyProtection="0">
      <alignment vertical="center"/>
    </xf>
    <xf numFmtId="0" fontId="26" fillId="0" borderId="0"/>
    <xf numFmtId="43" fontId="11" fillId="0" borderId="0" applyFont="0" applyFill="0" applyBorder="0" applyAlignment="0" applyProtection="0">
      <alignment vertical="center"/>
    </xf>
    <xf numFmtId="0" fontId="29" fillId="0" borderId="0"/>
    <xf numFmtId="178" fontId="12" fillId="0" borderId="0" applyBorder="0" applyProtection="0">
      <alignment vertical="center"/>
    </xf>
    <xf numFmtId="43" fontId="12" fillId="0" borderId="0" applyFont="0" applyFill="0" applyBorder="0" applyAlignment="0" applyProtection="0">
      <alignment vertical="center"/>
    </xf>
    <xf numFmtId="0" fontId="12" fillId="0" borderId="0" applyBorder="0" applyProtection="0">
      <alignment vertical="center"/>
    </xf>
    <xf numFmtId="0" fontId="10" fillId="0" borderId="0">
      <alignment vertical="center"/>
    </xf>
    <xf numFmtId="0" fontId="12" fillId="0" borderId="0" applyNumberFormat="0" applyFont="0" applyBorder="0" applyProtection="0"/>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2" fillId="0" borderId="0" applyNumberFormat="0" applyFont="0" applyBorder="0" applyProtection="0">
      <alignment vertical="center"/>
    </xf>
    <xf numFmtId="0" fontId="9" fillId="0" borderId="0">
      <alignment vertical="center"/>
    </xf>
    <xf numFmtId="0" fontId="12" fillId="0" borderId="0" applyNumberFormat="0" applyFont="0" applyBorder="0" applyProtection="0">
      <alignment vertical="center"/>
    </xf>
    <xf numFmtId="0" fontId="41" fillId="0" borderId="0" applyNumberFormat="0" applyFill="0" applyBorder="0" applyProtection="0"/>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7" fillId="0" borderId="0">
      <alignment vertical="center"/>
    </xf>
    <xf numFmtId="0" fontId="26"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60" fillId="0" borderId="0"/>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12" fillId="0" borderId="0">
      <alignment vertical="center"/>
    </xf>
    <xf numFmtId="0" fontId="2" fillId="0" borderId="0">
      <alignment vertical="center"/>
    </xf>
    <xf numFmtId="43" fontId="2" fillId="0" borderId="0" applyFont="0" applyFill="0" applyBorder="0" applyAlignment="0" applyProtection="0">
      <alignment vertical="center"/>
    </xf>
    <xf numFmtId="43" fontId="12" fillId="0" borderId="0" applyFont="0" applyFill="0" applyBorder="0" applyAlignment="0" applyProtection="0">
      <alignment vertical="center"/>
    </xf>
    <xf numFmtId="0" fontId="12" fillId="0" borderId="0" applyNumberFormat="0" applyFont="0" applyBorder="0" applyProtection="0">
      <alignment vertical="center"/>
    </xf>
    <xf numFmtId="44" fontId="12" fillId="0" borderId="0" applyFont="0" applyFill="0" applyBorder="0" applyAlignment="0" applyProtection="0">
      <alignment vertical="center"/>
    </xf>
    <xf numFmtId="0" fontId="41" fillId="0" borderId="0" applyNumberFormat="0" applyFill="0" applyBorder="0" applyProtection="0"/>
    <xf numFmtId="0" fontId="26" fillId="0" borderId="0">
      <alignment vertical="center"/>
    </xf>
    <xf numFmtId="0" fontId="12" fillId="0" borderId="0" applyBorder="0" applyProtection="0">
      <alignment vertical="center"/>
    </xf>
    <xf numFmtId="0" fontId="2" fillId="0" borderId="0">
      <alignment vertical="center"/>
    </xf>
    <xf numFmtId="0" fontId="2" fillId="0" borderId="0">
      <alignment vertical="center"/>
    </xf>
    <xf numFmtId="0" fontId="12" fillId="0" borderId="0" applyNumberFormat="0" applyFont="0" applyBorder="0" applyProtection="0">
      <alignment vertical="center"/>
    </xf>
    <xf numFmtId="0" fontId="2" fillId="0" borderId="0">
      <alignment vertical="center"/>
    </xf>
    <xf numFmtId="0" fontId="2" fillId="0" borderId="0">
      <alignment vertical="center"/>
    </xf>
    <xf numFmtId="0" fontId="6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cellStyleXfs>
  <cellXfs count="445">
    <xf numFmtId="0" fontId="0" fillId="0" borderId="0" xfId="0">
      <alignment vertical="center"/>
    </xf>
    <xf numFmtId="0" fontId="27" fillId="0" borderId="0" xfId="18" applyFont="1">
      <alignment vertical="center"/>
    </xf>
    <xf numFmtId="0" fontId="28" fillId="0" borderId="0" xfId="18" applyFont="1">
      <alignment vertical="center"/>
    </xf>
    <xf numFmtId="0" fontId="32" fillId="0" borderId="0" xfId="18" applyFont="1">
      <alignment vertical="center"/>
    </xf>
    <xf numFmtId="177" fontId="27" fillId="0" borderId="2" xfId="0" applyNumberFormat="1" applyFont="1" applyBorder="1" applyAlignment="1">
      <alignment vertical="top"/>
    </xf>
    <xf numFmtId="0" fontId="30" fillId="0" borderId="0" xfId="18" applyFo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wrapText="1"/>
    </xf>
    <xf numFmtId="0" fontId="30" fillId="0" borderId="0" xfId="0" applyFont="1">
      <alignment vertical="center"/>
    </xf>
    <xf numFmtId="0" fontId="27" fillId="0" borderId="14" xfId="0" applyFont="1" applyBorder="1" applyAlignment="1">
      <alignment horizontal="left" vertical="top" wrapText="1"/>
    </xf>
    <xf numFmtId="0" fontId="27" fillId="0" borderId="2" xfId="0" applyFont="1" applyBorder="1" applyAlignment="1">
      <alignment horizontal="left" vertical="top" wrapText="1"/>
    </xf>
    <xf numFmtId="0" fontId="27" fillId="0" borderId="16" xfId="0" applyFont="1" applyBorder="1" applyAlignment="1">
      <alignment horizontal="left" vertical="top" wrapText="1"/>
    </xf>
    <xf numFmtId="177" fontId="27" fillId="0" borderId="2" xfId="20" applyNumberFormat="1" applyFont="1" applyBorder="1" applyAlignment="1">
      <alignment vertical="top"/>
    </xf>
    <xf numFmtId="177" fontId="27" fillId="0" borderId="14" xfId="0" applyNumberFormat="1" applyFont="1" applyBorder="1" applyAlignment="1">
      <alignment vertical="top"/>
    </xf>
    <xf numFmtId="177" fontId="27" fillId="0" borderId="13" xfId="0" applyNumberFormat="1" applyFont="1" applyBorder="1" applyAlignment="1">
      <alignment vertical="top"/>
    </xf>
    <xf numFmtId="177" fontId="32" fillId="11" borderId="2" xfId="18" applyNumberFormat="1" applyFont="1" applyFill="1" applyBorder="1">
      <alignment vertical="center"/>
    </xf>
    <xf numFmtId="0" fontId="32" fillId="11" borderId="2" xfId="18" applyFont="1" applyFill="1" applyBorder="1">
      <alignment vertical="center"/>
    </xf>
    <xf numFmtId="0" fontId="28" fillId="10" borderId="2" xfId="0" applyFont="1" applyFill="1" applyBorder="1">
      <alignment vertical="center"/>
    </xf>
    <xf numFmtId="177" fontId="28" fillId="10" borderId="2" xfId="0" applyNumberFormat="1" applyFont="1" applyFill="1" applyBorder="1">
      <alignment vertical="center"/>
    </xf>
    <xf numFmtId="0" fontId="28" fillId="9" borderId="2" xfId="0" applyFont="1" applyFill="1" applyBorder="1">
      <alignment vertical="center"/>
    </xf>
    <xf numFmtId="177" fontId="28" fillId="9" borderId="2" xfId="0" applyNumberFormat="1" applyFont="1" applyFill="1" applyBorder="1">
      <alignment vertical="center"/>
    </xf>
    <xf numFmtId="0" fontId="27" fillId="0" borderId="2" xfId="0" quotePrefix="1" applyFont="1" applyBorder="1" applyAlignment="1">
      <alignment horizontal="left" vertical="top" wrapText="1"/>
    </xf>
    <xf numFmtId="0" fontId="26" fillId="0" borderId="0" xfId="0" applyFont="1">
      <alignment vertical="center"/>
    </xf>
    <xf numFmtId="0" fontId="26" fillId="0" borderId="0" xfId="20" applyFont="1">
      <alignment vertical="center"/>
    </xf>
    <xf numFmtId="0" fontId="33" fillId="0" borderId="0" xfId="0" applyFont="1">
      <alignment vertical="center"/>
    </xf>
    <xf numFmtId="0" fontId="39" fillId="0" borderId="0" xfId="18" applyFont="1">
      <alignment vertical="center"/>
    </xf>
    <xf numFmtId="0" fontId="38" fillId="0" borderId="0" xfId="18" applyFont="1">
      <alignment vertical="center"/>
    </xf>
    <xf numFmtId="0" fontId="33" fillId="0" borderId="0" xfId="18" applyFont="1" applyAlignment="1">
      <alignment vertical="top" wrapText="1"/>
    </xf>
    <xf numFmtId="0" fontId="33" fillId="0" borderId="0" xfId="0" applyFont="1" applyAlignment="1">
      <alignment vertical="center" wrapText="1"/>
    </xf>
    <xf numFmtId="0" fontId="33" fillId="0" borderId="0" xfId="18" applyFont="1">
      <alignment vertical="center"/>
    </xf>
    <xf numFmtId="0" fontId="33" fillId="0" borderId="0" xfId="0" applyFont="1" applyAlignment="1">
      <alignment vertical="top"/>
    </xf>
    <xf numFmtId="0" fontId="39" fillId="0" borderId="0" xfId="0" applyFont="1" applyAlignment="1">
      <alignment horizontal="left" vertical="top"/>
    </xf>
    <xf numFmtId="0" fontId="27" fillId="0" borderId="2" xfId="27" applyNumberFormat="1" applyFont="1" applyBorder="1" applyAlignment="1">
      <alignment horizontal="justify" vertical="top" wrapText="1"/>
    </xf>
    <xf numFmtId="177" fontId="27" fillId="0" borderId="4" xfId="20" applyNumberFormat="1" applyFont="1" applyBorder="1" applyAlignment="1">
      <alignment vertical="top"/>
    </xf>
    <xf numFmtId="177" fontId="27" fillId="0" borderId="2" xfId="28" applyNumberFormat="1" applyFont="1" applyFill="1" applyBorder="1" applyAlignment="1">
      <alignment vertical="top"/>
    </xf>
    <xf numFmtId="177" fontId="27" fillId="0" borderId="2" xfId="28" applyNumberFormat="1" applyFont="1" applyFill="1" applyBorder="1" applyAlignment="1" applyProtection="1">
      <alignment vertical="top"/>
    </xf>
    <xf numFmtId="177" fontId="27" fillId="0" borderId="2" xfId="27" applyNumberFormat="1" applyFont="1" applyBorder="1" applyAlignment="1">
      <alignment vertical="top"/>
    </xf>
    <xf numFmtId="177" fontId="27" fillId="0" borderId="2" xfId="18" applyNumberFormat="1" applyFont="1" applyBorder="1" applyAlignment="1">
      <alignment vertical="top"/>
    </xf>
    <xf numFmtId="0" fontId="27" fillId="0" borderId="2" xfId="18" applyFont="1" applyBorder="1" applyAlignment="1">
      <alignment horizontal="left" vertical="top" wrapText="1"/>
    </xf>
    <xf numFmtId="0" fontId="44" fillId="0" borderId="0" xfId="0" applyFont="1">
      <alignment vertical="center"/>
    </xf>
    <xf numFmtId="0" fontId="46" fillId="0" borderId="0" xfId="0" applyFont="1" applyAlignment="1">
      <alignment horizontal="left" vertical="center"/>
    </xf>
    <xf numFmtId="0" fontId="47" fillId="0" borderId="0" xfId="0" applyFont="1" applyAlignment="1">
      <alignment horizontal="center" vertical="center"/>
    </xf>
    <xf numFmtId="0" fontId="44" fillId="0" borderId="0" xfId="0" applyFont="1" applyAlignment="1">
      <alignment horizontal="right" vertical="center"/>
    </xf>
    <xf numFmtId="0" fontId="24" fillId="0" borderId="22" xfId="0" applyFont="1" applyBorder="1" applyAlignment="1">
      <alignment horizontal="right" vertical="center"/>
    </xf>
    <xf numFmtId="0" fontId="44" fillId="0" borderId="6" xfId="0" applyFont="1" applyBorder="1" applyAlignment="1">
      <alignment horizontal="center" vertical="center" wrapText="1"/>
    </xf>
    <xf numFmtId="0" fontId="24" fillId="0" borderId="0" xfId="0" applyFont="1" applyAlignment="1">
      <alignment horizontal="left" vertical="center"/>
    </xf>
    <xf numFmtId="0" fontId="24" fillId="0" borderId="0" xfId="0" applyFont="1">
      <alignment vertical="center"/>
    </xf>
    <xf numFmtId="49" fontId="24" fillId="0" borderId="0" xfId="0" applyNumberFormat="1" applyFont="1" applyAlignment="1">
      <alignment horizontal="right" vertical="top"/>
    </xf>
    <xf numFmtId="0" fontId="24" fillId="0" borderId="0" xfId="0" applyFont="1" applyAlignment="1">
      <alignment vertical="top"/>
    </xf>
    <xf numFmtId="0" fontId="44" fillId="0" borderId="0" xfId="0" applyFont="1" applyAlignment="1">
      <alignment horizontal="center" vertical="center"/>
    </xf>
    <xf numFmtId="41" fontId="34" fillId="13" borderId="2" xfId="23" applyNumberFormat="1" applyFont="1" applyFill="1" applyBorder="1">
      <alignment vertical="center"/>
    </xf>
    <xf numFmtId="41" fontId="27" fillId="0" borderId="2" xfId="23" applyNumberFormat="1" applyFont="1" applyFill="1" applyBorder="1">
      <alignment vertical="center"/>
    </xf>
    <xf numFmtId="41" fontId="34" fillId="15" borderId="2" xfId="23" applyNumberFormat="1" applyFont="1" applyFill="1" applyBorder="1">
      <alignment vertical="center"/>
    </xf>
    <xf numFmtId="0" fontId="27" fillId="0" borderId="0" xfId="20" applyFont="1" applyAlignment="1">
      <alignment vertical="top"/>
    </xf>
    <xf numFmtId="0" fontId="26" fillId="0" borderId="0" xfId="20" applyFont="1" applyAlignment="1">
      <alignment vertical="top"/>
    </xf>
    <xf numFmtId="0" fontId="27" fillId="0" borderId="0" xfId="20" applyFont="1" applyAlignment="1">
      <alignment horizontal="center" vertical="center"/>
    </xf>
    <xf numFmtId="0" fontId="27" fillId="0" borderId="0" xfId="20" applyFont="1" applyAlignment="1">
      <alignment horizontal="right" vertical="center"/>
    </xf>
    <xf numFmtId="0" fontId="27" fillId="0" borderId="0" xfId="20" applyFont="1">
      <alignment vertical="center"/>
    </xf>
    <xf numFmtId="0" fontId="27" fillId="0" borderId="2" xfId="29" applyFont="1" applyBorder="1" applyAlignment="1">
      <alignment horizontal="justify" vertical="top" wrapText="1"/>
    </xf>
    <xf numFmtId="0" fontId="30" fillId="0" borderId="0" xfId="0" applyFont="1" applyAlignment="1">
      <alignment horizontal="center" vertical="center"/>
    </xf>
    <xf numFmtId="0" fontId="30" fillId="0" borderId="0" xfId="20" applyFont="1" applyAlignment="1">
      <alignment horizontal="center" vertical="center" wrapText="1"/>
    </xf>
    <xf numFmtId="0" fontId="30" fillId="0" borderId="0" xfId="20" applyFont="1" applyAlignment="1">
      <alignment horizontal="center" vertical="center"/>
    </xf>
    <xf numFmtId="0" fontId="55" fillId="0" borderId="0" xfId="0" applyFont="1">
      <alignment vertical="center"/>
    </xf>
    <xf numFmtId="0" fontId="27" fillId="0" borderId="6" xfId="0" applyFont="1" applyBorder="1" applyAlignment="1">
      <alignment horizontal="center" vertical="center" wrapText="1"/>
    </xf>
    <xf numFmtId="0" fontId="57" fillId="0" borderId="0" xfId="0" applyFont="1">
      <alignment vertical="center"/>
    </xf>
    <xf numFmtId="0" fontId="58" fillId="0" borderId="0" xfId="0" applyFont="1">
      <alignment vertical="center"/>
    </xf>
    <xf numFmtId="0" fontId="56" fillId="0" borderId="0" xfId="20" applyFont="1" applyAlignment="1">
      <alignment horizontal="right" vertical="center"/>
    </xf>
    <xf numFmtId="0" fontId="56" fillId="0" borderId="0" xfId="20" applyFont="1">
      <alignment vertical="center"/>
    </xf>
    <xf numFmtId="0" fontId="59" fillId="0" borderId="0" xfId="0" applyFont="1">
      <alignment vertical="center"/>
    </xf>
    <xf numFmtId="0" fontId="27" fillId="0" borderId="2" xfId="19" applyFont="1" applyBorder="1" applyAlignment="1">
      <alignment horizontal="justify" vertical="top" wrapText="1"/>
    </xf>
    <xf numFmtId="0" fontId="27" fillId="0" borderId="2" xfId="20" applyFont="1" applyBorder="1" applyAlignment="1">
      <alignment horizontal="left" vertical="top" wrapText="1"/>
    </xf>
    <xf numFmtId="0" fontId="33" fillId="0" borderId="0" xfId="0" applyFont="1" applyAlignment="1">
      <alignment vertical="top" wrapText="1"/>
    </xf>
    <xf numFmtId="0" fontId="39" fillId="0" borderId="0" xfId="0" applyFont="1">
      <alignment vertical="center"/>
    </xf>
    <xf numFmtId="0" fontId="27" fillId="0" borderId="14" xfId="0" applyFont="1" applyBorder="1" applyAlignment="1">
      <alignment horizontal="justify" vertical="top" wrapText="1"/>
    </xf>
    <xf numFmtId="0" fontId="27" fillId="0" borderId="2" xfId="0" applyFont="1" applyBorder="1" applyAlignment="1">
      <alignment horizontal="justify" vertical="top" wrapText="1"/>
    </xf>
    <xf numFmtId="0" fontId="27" fillId="0" borderId="2" xfId="18" applyFont="1" applyBorder="1" applyAlignment="1">
      <alignment horizontal="left" vertical="top" wrapText="1" indent="1"/>
    </xf>
    <xf numFmtId="0" fontId="27" fillId="0" borderId="3" xfId="18" applyFont="1" applyBorder="1" applyAlignment="1">
      <alignment horizontal="justify" vertical="top" wrapText="1"/>
    </xf>
    <xf numFmtId="0" fontId="27" fillId="0" borderId="4" xfId="18" applyFont="1" applyBorder="1" applyAlignment="1">
      <alignment horizontal="justify" vertical="top" wrapText="1"/>
    </xf>
    <xf numFmtId="0" fontId="27" fillId="0" borderId="21" xfId="0" applyFont="1" applyBorder="1" applyAlignment="1">
      <alignment horizontal="justify" vertical="top" wrapText="1"/>
    </xf>
    <xf numFmtId="0" fontId="27" fillId="0" borderId="2" xfId="26" applyFont="1" applyBorder="1" applyAlignment="1">
      <alignment horizontal="justify" vertical="top" wrapText="1"/>
    </xf>
    <xf numFmtId="0" fontId="27" fillId="0" borderId="20" xfId="0" applyFont="1" applyBorder="1" applyAlignment="1">
      <alignment horizontal="justify" vertical="top" wrapText="1"/>
    </xf>
    <xf numFmtId="38" fontId="27" fillId="0" borderId="2" xfId="0" applyNumberFormat="1" applyFont="1" applyBorder="1" applyAlignment="1">
      <alignment horizontal="justify" vertical="top" wrapText="1"/>
    </xf>
    <xf numFmtId="0" fontId="27" fillId="0" borderId="2" xfId="57" applyFont="1" applyBorder="1" applyAlignment="1">
      <alignment horizontal="justify" vertical="top" wrapText="1"/>
    </xf>
    <xf numFmtId="0" fontId="27" fillId="0" borderId="16" xfId="0" applyFont="1" applyBorder="1" applyAlignment="1">
      <alignment horizontal="justify" vertical="top" wrapText="1"/>
    </xf>
    <xf numFmtId="0" fontId="27" fillId="0" borderId="7" xfId="0" applyFont="1" applyBorder="1" applyAlignment="1">
      <alignment horizontal="left" vertical="top" wrapText="1"/>
    </xf>
    <xf numFmtId="0" fontId="27" fillId="0" borderId="2" xfId="57" applyFont="1" applyBorder="1" applyAlignment="1">
      <alignment horizontal="left" vertical="top" wrapText="1"/>
    </xf>
    <xf numFmtId="0" fontId="27" fillId="0" borderId="15" xfId="0" applyFont="1" applyBorder="1" applyAlignment="1">
      <alignment horizontal="left" vertical="top" wrapText="1"/>
    </xf>
    <xf numFmtId="0" fontId="53" fillId="12" borderId="2" xfId="0" applyFont="1" applyFill="1" applyBorder="1" applyAlignment="1">
      <alignment horizontal="left" vertical="top" wrapText="1"/>
    </xf>
    <xf numFmtId="0" fontId="44" fillId="0" borderId="14" xfId="0" applyFont="1" applyBorder="1" applyAlignment="1">
      <alignment horizontal="left" vertical="top" wrapText="1"/>
    </xf>
    <xf numFmtId="0" fontId="44" fillId="0" borderId="6" xfId="0" applyFont="1" applyBorder="1" applyAlignment="1">
      <alignment horizontal="left" vertical="top" wrapText="1"/>
    </xf>
    <xf numFmtId="0" fontId="44" fillId="0" borderId="2" xfId="0" applyFont="1" applyBorder="1" applyAlignment="1">
      <alignment horizontal="left" vertical="top" wrapText="1"/>
    </xf>
    <xf numFmtId="0" fontId="44" fillId="0" borderId="4" xfId="0" applyFont="1" applyBorder="1" applyAlignment="1">
      <alignment horizontal="left" vertical="top" wrapText="1"/>
    </xf>
    <xf numFmtId="0" fontId="44" fillId="0" borderId="3" xfId="0" applyFont="1" applyBorder="1" applyAlignment="1">
      <alignment horizontal="left" vertical="top" wrapText="1"/>
    </xf>
    <xf numFmtId="0" fontId="52" fillId="0" borderId="2" xfId="18" applyFont="1" applyBorder="1" applyAlignment="1">
      <alignment horizontal="left" vertical="top" wrapText="1"/>
    </xf>
    <xf numFmtId="177" fontId="27" fillId="0" borderId="4" xfId="18" applyNumberFormat="1" applyFont="1" applyBorder="1" applyAlignment="1">
      <alignment vertical="top"/>
    </xf>
    <xf numFmtId="177" fontId="27" fillId="0" borderId="3" xfId="18" applyNumberFormat="1" applyFont="1" applyBorder="1" applyAlignment="1">
      <alignment vertical="top"/>
    </xf>
    <xf numFmtId="177" fontId="27" fillId="0" borderId="17" xfId="0" applyNumberFormat="1" applyFont="1" applyBorder="1" applyAlignment="1">
      <alignment vertical="top"/>
    </xf>
    <xf numFmtId="177" fontId="27" fillId="0" borderId="9" xfId="18" applyNumberFormat="1" applyFont="1" applyBorder="1" applyAlignment="1">
      <alignment vertical="top"/>
    </xf>
    <xf numFmtId="177" fontId="27" fillId="0" borderId="4" xfId="28" applyNumberFormat="1" applyFont="1" applyFill="1" applyBorder="1" applyAlignment="1">
      <alignment vertical="top"/>
    </xf>
    <xf numFmtId="177" fontId="27" fillId="0" borderId="3" xfId="27" applyNumberFormat="1" applyFont="1" applyBorder="1" applyAlignment="1">
      <alignment vertical="top"/>
    </xf>
    <xf numFmtId="0" fontId="48" fillId="10" borderId="2" xfId="0" applyFont="1" applyFill="1" applyBorder="1">
      <alignment vertical="center"/>
    </xf>
    <xf numFmtId="0" fontId="28" fillId="10" borderId="2" xfId="18" applyFont="1" applyFill="1" applyBorder="1">
      <alignment vertical="center"/>
    </xf>
    <xf numFmtId="0" fontId="49" fillId="10" borderId="2" xfId="18" applyFont="1" applyFill="1" applyBorder="1">
      <alignment vertical="center"/>
    </xf>
    <xf numFmtId="0" fontId="28" fillId="9" borderId="2" xfId="18" applyFont="1" applyFill="1" applyBorder="1">
      <alignment vertical="center"/>
    </xf>
    <xf numFmtId="0" fontId="37" fillId="0" borderId="0" xfId="18" applyFont="1">
      <alignment vertical="center"/>
    </xf>
    <xf numFmtId="0" fontId="50" fillId="11" borderId="2" xfId="18" applyFont="1" applyFill="1" applyBorder="1">
      <alignment vertical="center"/>
    </xf>
    <xf numFmtId="0" fontId="32" fillId="11" borderId="2" xfId="0" applyFont="1" applyFill="1" applyBorder="1">
      <alignment vertical="center"/>
    </xf>
    <xf numFmtId="177" fontId="32" fillId="11" borderId="2" xfId="20" applyNumberFormat="1" applyFont="1" applyFill="1" applyBorder="1">
      <alignment vertical="center"/>
    </xf>
    <xf numFmtId="177" fontId="50" fillId="11" borderId="2" xfId="28" applyNumberFormat="1" applyFont="1" applyFill="1" applyBorder="1" applyAlignment="1">
      <alignment vertical="center"/>
    </xf>
    <xf numFmtId="0" fontId="50" fillId="11" borderId="3" xfId="18" applyFont="1" applyFill="1" applyBorder="1">
      <alignment vertical="center"/>
    </xf>
    <xf numFmtId="0" fontId="32" fillId="11" borderId="3" xfId="0" applyFont="1" applyFill="1" applyBorder="1">
      <alignment vertical="center"/>
    </xf>
    <xf numFmtId="177" fontId="50" fillId="11" borderId="3" xfId="28" applyNumberFormat="1" applyFont="1" applyFill="1" applyBorder="1" applyAlignment="1">
      <alignment vertical="center"/>
    </xf>
    <xf numFmtId="177" fontId="28" fillId="10" borderId="2" xfId="28" applyNumberFormat="1" applyFont="1" applyFill="1" applyBorder="1" applyAlignment="1">
      <alignment vertical="center"/>
    </xf>
    <xf numFmtId="0" fontId="27" fillId="0" borderId="2" xfId="20" applyFont="1" applyBorder="1" applyAlignment="1">
      <alignment horizontal="justify" vertical="top" wrapText="1"/>
    </xf>
    <xf numFmtId="0" fontId="27" fillId="0" borderId="3" xfId="20" applyFont="1" applyBorder="1" applyAlignment="1">
      <alignment horizontal="justify" vertical="top" wrapText="1"/>
    </xf>
    <xf numFmtId="0" fontId="27" fillId="0" borderId="4" xfId="20" applyFont="1" applyBorder="1" applyAlignment="1">
      <alignment horizontal="justify" vertical="top" wrapText="1"/>
    </xf>
    <xf numFmtId="177" fontId="27" fillId="0" borderId="2" xfId="27" applyNumberFormat="1" applyFont="1" applyBorder="1" applyAlignment="1">
      <alignment horizontal="justify" vertical="top" wrapText="1"/>
    </xf>
    <xf numFmtId="0" fontId="27" fillId="0" borderId="19" xfId="18" applyFont="1" applyBorder="1" applyAlignment="1">
      <alignment horizontal="justify" vertical="top" wrapText="1"/>
    </xf>
    <xf numFmtId="0" fontId="27" fillId="0" borderId="14" xfId="26" applyFont="1" applyBorder="1" applyAlignment="1">
      <alignment horizontal="justify" vertical="top" wrapText="1"/>
    </xf>
    <xf numFmtId="0" fontId="27" fillId="0" borderId="11" xfId="18" applyFont="1" applyBorder="1" applyAlignment="1">
      <alignment horizontal="justify" vertical="top" wrapText="1"/>
    </xf>
    <xf numFmtId="0" fontId="27" fillId="0" borderId="6" xfId="26" applyFont="1" applyBorder="1" applyAlignment="1">
      <alignment horizontal="justify" vertical="top" wrapText="1"/>
    </xf>
    <xf numFmtId="177" fontId="27" fillId="0" borderId="3" xfId="27" applyNumberFormat="1" applyFont="1" applyBorder="1" applyAlignment="1">
      <alignment horizontal="justify" vertical="top" wrapText="1"/>
    </xf>
    <xf numFmtId="0" fontId="27" fillId="0" borderId="10" xfId="18" applyFont="1" applyBorder="1" applyAlignment="1">
      <alignment horizontal="justify" vertical="top" wrapText="1"/>
    </xf>
    <xf numFmtId="177" fontId="27" fillId="0" borderId="4" xfId="27" applyNumberFormat="1" applyFont="1" applyBorder="1" applyAlignment="1">
      <alignment horizontal="justify" vertical="top" wrapText="1"/>
    </xf>
    <xf numFmtId="0" fontId="27" fillId="0" borderId="2" xfId="0" quotePrefix="1" applyFont="1" applyBorder="1" applyAlignment="1">
      <alignment horizontal="justify" vertical="top" wrapText="1"/>
    </xf>
    <xf numFmtId="176" fontId="27" fillId="0" borderId="2" xfId="0" applyNumberFormat="1" applyFont="1" applyBorder="1" applyAlignment="1">
      <alignment horizontal="justify" vertical="top" wrapText="1"/>
    </xf>
    <xf numFmtId="176" fontId="27" fillId="0" borderId="3" xfId="0" applyNumberFormat="1" applyFont="1" applyBorder="1" applyAlignment="1">
      <alignment horizontal="justify" vertical="top" wrapText="1"/>
    </xf>
    <xf numFmtId="0" fontId="27" fillId="0" borderId="3" xfId="18" quotePrefix="1" applyFont="1" applyBorder="1" applyAlignment="1">
      <alignment horizontal="justify" vertical="top" wrapText="1"/>
    </xf>
    <xf numFmtId="0" fontId="27" fillId="0" borderId="28" xfId="18" applyFont="1" applyBorder="1" applyAlignment="1">
      <alignment horizontal="justify" vertical="top" wrapText="1"/>
    </xf>
    <xf numFmtId="0" fontId="27" fillId="0" borderId="2" xfId="18" quotePrefix="1" applyFont="1" applyBorder="1" applyAlignment="1">
      <alignment horizontal="justify" vertical="top" wrapText="1"/>
    </xf>
    <xf numFmtId="0" fontId="27" fillId="0" borderId="24" xfId="18" applyFont="1" applyBorder="1" applyAlignment="1">
      <alignment horizontal="justify" vertical="top" wrapText="1"/>
    </xf>
    <xf numFmtId="0" fontId="27" fillId="0" borderId="14" xfId="18" applyFont="1" applyBorder="1" applyAlignment="1">
      <alignment horizontal="justify" vertical="top" wrapText="1"/>
    </xf>
    <xf numFmtId="0" fontId="27" fillId="0" borderId="24" xfId="0" applyFont="1" applyBorder="1" applyAlignment="1">
      <alignment horizontal="justify" vertical="top" wrapText="1"/>
    </xf>
    <xf numFmtId="0" fontId="27" fillId="0" borderId="19" xfId="57" applyFont="1" applyBorder="1" applyAlignment="1">
      <alignment horizontal="justify" vertical="top" wrapText="1"/>
    </xf>
    <xf numFmtId="49" fontId="27" fillId="0" borderId="2" xfId="0" applyNumberFormat="1" applyFont="1" applyBorder="1" applyAlignment="1">
      <alignment horizontal="justify" vertical="top" wrapText="1"/>
    </xf>
    <xf numFmtId="0" fontId="27" fillId="0" borderId="2" xfId="37" applyFont="1" applyBorder="1" applyAlignment="1">
      <alignment horizontal="justify" vertical="top" wrapText="1"/>
    </xf>
    <xf numFmtId="0" fontId="34" fillId="0" borderId="6" xfId="0" applyFont="1" applyBorder="1" applyAlignment="1">
      <alignment horizontal="justify" vertical="top" wrapText="1"/>
    </xf>
    <xf numFmtId="0" fontId="34" fillId="0" borderId="19" xfId="0" applyFont="1" applyBorder="1" applyAlignment="1">
      <alignment horizontal="justify" vertical="top" wrapText="1"/>
    </xf>
    <xf numFmtId="0" fontId="27" fillId="0" borderId="29" xfId="0" applyFont="1" applyBorder="1" applyAlignment="1">
      <alignment horizontal="justify" vertical="top" wrapText="1"/>
    </xf>
    <xf numFmtId="0" fontId="27" fillId="0" borderId="2" xfId="21" applyFont="1" applyBorder="1" applyAlignment="1">
      <alignment horizontal="justify" vertical="top" wrapText="1"/>
    </xf>
    <xf numFmtId="0" fontId="34" fillId="0" borderId="16" xfId="0" applyFont="1" applyBorder="1" applyAlignment="1">
      <alignment horizontal="justify" vertical="top" wrapText="1"/>
    </xf>
    <xf numFmtId="0" fontId="34" fillId="0" borderId="14" xfId="0" applyFont="1" applyBorder="1" applyAlignment="1">
      <alignment horizontal="justify" vertical="top" wrapText="1"/>
    </xf>
    <xf numFmtId="0" fontId="27" fillId="0" borderId="29" xfId="21" applyFont="1" applyBorder="1" applyAlignment="1">
      <alignment horizontal="justify" vertical="top" wrapText="1"/>
    </xf>
    <xf numFmtId="0" fontId="27" fillId="0" borderId="18" xfId="21" applyFont="1" applyBorder="1" applyAlignment="1">
      <alignment horizontal="justify" vertical="top" wrapText="1"/>
    </xf>
    <xf numFmtId="0" fontId="27" fillId="0" borderId="20" xfId="21" applyFont="1" applyBorder="1" applyAlignment="1">
      <alignment horizontal="justify" vertical="top" wrapText="1"/>
    </xf>
    <xf numFmtId="0" fontId="34" fillId="0" borderId="21" xfId="0" applyFont="1" applyBorder="1" applyAlignment="1">
      <alignment horizontal="justify" vertical="top" wrapText="1"/>
    </xf>
    <xf numFmtId="0" fontId="27" fillId="0" borderId="6" xfId="18" applyFont="1" applyBorder="1" applyAlignment="1">
      <alignment horizontal="justify" vertical="top" wrapText="1"/>
    </xf>
    <xf numFmtId="0" fontId="53" fillId="12" borderId="2" xfId="21" applyFont="1" applyFill="1" applyBorder="1" applyAlignment="1">
      <alignment horizontal="justify" vertical="top" wrapText="1"/>
    </xf>
    <xf numFmtId="0" fontId="53" fillId="12" borderId="2" xfId="0" applyFont="1" applyFill="1" applyBorder="1" applyAlignment="1">
      <alignment horizontal="justify" vertical="top" wrapText="1"/>
    </xf>
    <xf numFmtId="0" fontId="27" fillId="12" borderId="2" xfId="0" applyFont="1" applyFill="1" applyBorder="1" applyAlignment="1">
      <alignment horizontal="justify" vertical="top" wrapText="1"/>
    </xf>
    <xf numFmtId="177" fontId="27" fillId="0" borderId="2" xfId="0" applyNumberFormat="1" applyFont="1" applyBorder="1" applyAlignment="1">
      <alignment horizontal="justify" vertical="top" wrapText="1"/>
    </xf>
    <xf numFmtId="0" fontId="27" fillId="12" borderId="2" xfId="21" applyFont="1" applyFill="1" applyBorder="1" applyAlignment="1">
      <alignment horizontal="justify" vertical="top" wrapText="1"/>
    </xf>
    <xf numFmtId="0" fontId="53" fillId="0" borderId="2" xfId="21" applyFont="1" applyBorder="1" applyAlignment="1">
      <alignment horizontal="justify" vertical="top" wrapText="1"/>
    </xf>
    <xf numFmtId="0" fontId="27" fillId="0" borderId="27" xfId="26" applyFont="1" applyBorder="1" applyAlignment="1">
      <alignment horizontal="justify" vertical="top" wrapText="1"/>
    </xf>
    <xf numFmtId="0" fontId="44" fillId="12" borderId="14" xfId="0" applyFont="1" applyFill="1" applyBorder="1" applyAlignment="1">
      <alignment horizontal="justify" vertical="top" wrapText="1"/>
    </xf>
    <xf numFmtId="0" fontId="27" fillId="0" borderId="8" xfId="26" applyFont="1" applyBorder="1" applyAlignment="1">
      <alignment horizontal="justify" vertical="top" wrapText="1"/>
    </xf>
    <xf numFmtId="0" fontId="44" fillId="0" borderId="14" xfId="0" applyFont="1" applyBorder="1" applyAlignment="1">
      <alignment horizontal="justify" vertical="top" wrapText="1"/>
    </xf>
    <xf numFmtId="49" fontId="44" fillId="0" borderId="14" xfId="0" applyNumberFormat="1" applyFont="1" applyBorder="1" applyAlignment="1">
      <alignment horizontal="justify" vertical="top" wrapText="1"/>
    </xf>
    <xf numFmtId="0" fontId="44" fillId="0" borderId="6" xfId="0" applyFont="1" applyBorder="1" applyAlignment="1">
      <alignment horizontal="justify" vertical="top" wrapText="1"/>
    </xf>
    <xf numFmtId="49" fontId="44" fillId="0" borderId="6" xfId="0" applyNumberFormat="1" applyFont="1" applyBorder="1" applyAlignment="1">
      <alignment horizontal="justify" vertical="top" wrapText="1"/>
    </xf>
    <xf numFmtId="0" fontId="44" fillId="0" borderId="2" xfId="0" applyFont="1" applyBorder="1" applyAlignment="1">
      <alignment horizontal="justify" vertical="top" wrapText="1"/>
    </xf>
    <xf numFmtId="49" fontId="44" fillId="0" borderId="2" xfId="0" applyNumberFormat="1" applyFont="1" applyBorder="1" applyAlignment="1">
      <alignment horizontal="justify" vertical="top" wrapText="1"/>
    </xf>
    <xf numFmtId="179" fontId="44" fillId="0" borderId="2" xfId="0" applyNumberFormat="1" applyFont="1" applyBorder="1" applyAlignment="1">
      <alignment horizontal="justify" vertical="top" wrapText="1"/>
    </xf>
    <xf numFmtId="0" fontId="44" fillId="0" borderId="4" xfId="0" applyFont="1" applyBorder="1" applyAlignment="1">
      <alignment horizontal="justify" vertical="top" wrapText="1"/>
    </xf>
    <xf numFmtId="0" fontId="44" fillId="0" borderId="3" xfId="0" applyFont="1" applyBorder="1" applyAlignment="1">
      <alignment horizontal="justify" vertical="top" wrapText="1"/>
    </xf>
    <xf numFmtId="0" fontId="52" fillId="0" borderId="2" xfId="18" applyFont="1" applyBorder="1" applyAlignment="1">
      <alignment horizontal="justify" vertical="top" wrapText="1"/>
    </xf>
    <xf numFmtId="0" fontId="61" fillId="0" borderId="14" xfId="18" applyFont="1" applyBorder="1" applyAlignment="1">
      <alignment horizontal="justify" vertical="top" wrapText="1"/>
    </xf>
    <xf numFmtId="49" fontId="27" fillId="0" borderId="2" xfId="40" applyNumberFormat="1" applyFont="1" applyBorder="1" applyAlignment="1">
      <alignment horizontal="justify" vertical="top" wrapText="1"/>
    </xf>
    <xf numFmtId="0" fontId="27" fillId="0" borderId="24" xfId="18" applyFont="1" applyBorder="1" applyAlignment="1">
      <alignment horizontal="left" vertical="top" wrapText="1"/>
    </xf>
    <xf numFmtId="0" fontId="27" fillId="0" borderId="17" xfId="0" applyFont="1" applyBorder="1" applyAlignment="1">
      <alignment horizontal="left" vertical="top" wrapText="1"/>
    </xf>
    <xf numFmtId="0" fontId="34" fillId="0" borderId="17" xfId="0" applyFont="1" applyBorder="1" applyAlignment="1">
      <alignment horizontal="justify" vertical="top" wrapText="1"/>
    </xf>
    <xf numFmtId="0" fontId="27" fillId="0" borderId="3" xfId="18" applyFont="1" applyBorder="1" applyAlignment="1">
      <alignment horizontal="left" vertical="top" wrapText="1" indent="1"/>
    </xf>
    <xf numFmtId="0" fontId="27" fillId="0" borderId="4" xfId="18" applyFont="1" applyBorder="1" applyAlignment="1">
      <alignment horizontal="left" vertical="top" wrapText="1" indent="1"/>
    </xf>
    <xf numFmtId="49" fontId="44" fillId="0" borderId="16" xfId="0" applyNumberFormat="1" applyFont="1" applyBorder="1" applyAlignment="1">
      <alignment horizontal="justify" vertical="top" wrapText="1"/>
    </xf>
    <xf numFmtId="0" fontId="44" fillId="0" borderId="15" xfId="0" applyFont="1" applyBorder="1" applyAlignment="1">
      <alignment horizontal="justify" vertical="top" wrapText="1"/>
    </xf>
    <xf numFmtId="0" fontId="44" fillId="0" borderId="15" xfId="0" applyFont="1" applyBorder="1" applyAlignment="1">
      <alignment horizontal="left" vertical="top" wrapText="1"/>
    </xf>
    <xf numFmtId="0" fontId="52" fillId="0" borderId="4" xfId="18" applyFont="1" applyBorder="1" applyAlignment="1">
      <alignment horizontal="justify" vertical="top" wrapText="1"/>
    </xf>
    <xf numFmtId="0" fontId="52" fillId="0" borderId="4" xfId="18" applyFont="1" applyBorder="1" applyAlignment="1">
      <alignment horizontal="left" vertical="top" wrapText="1"/>
    </xf>
    <xf numFmtId="177" fontId="27" fillId="0" borderId="4" xfId="0" applyNumberFormat="1" applyFont="1" applyBorder="1" applyAlignment="1">
      <alignment horizontal="justify" vertical="top" wrapText="1"/>
    </xf>
    <xf numFmtId="0" fontId="61" fillId="0" borderId="6" xfId="18" applyFont="1" applyBorder="1" applyAlignment="1">
      <alignment horizontal="justify" vertical="top" wrapText="1"/>
    </xf>
    <xf numFmtId="0" fontId="61" fillId="0" borderId="2" xfId="18" applyFont="1" applyBorder="1" applyAlignment="1">
      <alignment horizontal="justify" vertical="top" wrapText="1"/>
    </xf>
    <xf numFmtId="0" fontId="27" fillId="0" borderId="6" xfId="0" applyFont="1" applyBorder="1" applyAlignment="1">
      <alignment horizontal="justify" vertical="top" wrapText="1"/>
    </xf>
    <xf numFmtId="0" fontId="27" fillId="0" borderId="15" xfId="0" applyFont="1" applyBorder="1" applyAlignment="1">
      <alignment horizontal="justify" vertical="top" wrapText="1"/>
    </xf>
    <xf numFmtId="0" fontId="27" fillId="0" borderId="12" xfId="0" applyFont="1" applyBorder="1" applyAlignment="1">
      <alignment horizontal="justify" vertical="top" wrapText="1"/>
    </xf>
    <xf numFmtId="0" fontId="27" fillId="0" borderId="11" xfId="0" applyFont="1" applyBorder="1" applyAlignment="1">
      <alignment horizontal="justify" vertical="top" wrapText="1"/>
    </xf>
    <xf numFmtId="0" fontId="27" fillId="0" borderId="17" xfId="0" applyFont="1" applyBorder="1" applyAlignment="1">
      <alignment horizontal="justify" vertical="top" wrapText="1"/>
    </xf>
    <xf numFmtId="177" fontId="27" fillId="0" borderId="3" xfId="0" applyNumberFormat="1" applyFont="1" applyBorder="1" applyAlignment="1">
      <alignment vertical="top"/>
    </xf>
    <xf numFmtId="177" fontId="27" fillId="0" borderId="9" xfId="0" applyNumberFormat="1" applyFont="1" applyBorder="1" applyAlignment="1">
      <alignment vertical="top"/>
    </xf>
    <xf numFmtId="177" fontId="27" fillId="0" borderId="4" xfId="0" applyNumberFormat="1" applyFont="1" applyBorder="1" applyAlignment="1">
      <alignment vertical="top"/>
    </xf>
    <xf numFmtId="0" fontId="27" fillId="0" borderId="3" xfId="0" applyFont="1" applyBorder="1" applyAlignment="1">
      <alignment horizontal="justify" vertical="top" wrapText="1"/>
    </xf>
    <xf numFmtId="0" fontId="27" fillId="0" borderId="4" xfId="0" applyFont="1" applyBorder="1" applyAlignment="1">
      <alignment horizontal="justify" vertical="top" wrapText="1"/>
    </xf>
    <xf numFmtId="0" fontId="27" fillId="0" borderId="19" xfId="0" applyFont="1" applyBorder="1" applyAlignment="1">
      <alignment horizontal="justify" vertical="top" wrapText="1"/>
    </xf>
    <xf numFmtId="0" fontId="34" fillId="0" borderId="2" xfId="0" applyFont="1" applyBorder="1" applyAlignment="1">
      <alignment horizontal="justify"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9" xfId="0" applyFont="1" applyBorder="1" applyAlignment="1">
      <alignment horizontal="justify" vertical="top" wrapText="1"/>
    </xf>
    <xf numFmtId="0" fontId="27" fillId="0" borderId="2" xfId="18" applyFont="1" applyBorder="1" applyAlignment="1">
      <alignment horizontal="justify" vertical="top" wrapText="1"/>
    </xf>
    <xf numFmtId="41" fontId="34" fillId="13" borderId="24" xfId="23" applyNumberFormat="1" applyFont="1" applyFill="1" applyBorder="1">
      <alignment vertical="center"/>
    </xf>
    <xf numFmtId="41" fontId="34" fillId="13" borderId="5" xfId="23" applyNumberFormat="1" applyFont="1" applyFill="1" applyBorder="1">
      <alignment vertical="center"/>
    </xf>
    <xf numFmtId="41" fontId="34" fillId="15" borderId="5" xfId="23" applyNumberFormat="1" applyFont="1" applyFill="1" applyBorder="1">
      <alignment vertical="center"/>
    </xf>
    <xf numFmtId="0" fontId="32" fillId="11" borderId="24" xfId="24" applyFont="1" applyFill="1" applyBorder="1" applyAlignment="1">
      <alignment horizontal="left" vertical="center" wrapText="1"/>
    </xf>
    <xf numFmtId="0" fontId="32" fillId="13" borderId="24" xfId="24" applyFont="1" applyFill="1" applyBorder="1" applyAlignment="1">
      <alignment horizontal="left" vertical="center" wrapText="1"/>
    </xf>
    <xf numFmtId="0" fontId="32" fillId="14" borderId="24" xfId="24" applyFont="1" applyFill="1" applyBorder="1" applyAlignment="1">
      <alignment horizontal="left" vertical="center" wrapText="1"/>
    </xf>
    <xf numFmtId="0" fontId="30" fillId="0" borderId="24" xfId="24" applyFont="1" applyBorder="1" applyAlignment="1">
      <alignment horizontal="left" vertical="center" wrapText="1"/>
    </xf>
    <xf numFmtId="0" fontId="30" fillId="0" borderId="24" xfId="24" applyFont="1" applyBorder="1" applyAlignment="1">
      <alignment horizontal="left" vertical="center" wrapText="1" indent="1"/>
    </xf>
    <xf numFmtId="41" fontId="34" fillId="16" borderId="52" xfId="23" applyNumberFormat="1" applyFont="1" applyFill="1" applyBorder="1">
      <alignment vertical="center"/>
    </xf>
    <xf numFmtId="41" fontId="34" fillId="13" borderId="20" xfId="23" applyNumberFormat="1" applyFont="1" applyFill="1" applyBorder="1">
      <alignment vertical="center"/>
    </xf>
    <xf numFmtId="41" fontId="34" fillId="13" borderId="4" xfId="23" applyNumberFormat="1" applyFont="1" applyFill="1" applyBorder="1">
      <alignment vertical="center"/>
    </xf>
    <xf numFmtId="41" fontId="34" fillId="13" borderId="31" xfId="23" applyNumberFormat="1" applyFont="1" applyFill="1" applyBorder="1">
      <alignment vertical="center"/>
    </xf>
    <xf numFmtId="0" fontId="32" fillId="15" borderId="24" xfId="24" applyFont="1" applyFill="1" applyBorder="1" applyAlignment="1">
      <alignment horizontal="left" vertical="center" wrapText="1"/>
    </xf>
    <xf numFmtId="41" fontId="34" fillId="13" borderId="48" xfId="23" applyNumberFormat="1" applyFont="1" applyFill="1" applyBorder="1">
      <alignment vertical="center"/>
    </xf>
    <xf numFmtId="41" fontId="27" fillId="0" borderId="24" xfId="23" applyNumberFormat="1" applyFont="1" applyFill="1" applyBorder="1">
      <alignment vertical="center"/>
    </xf>
    <xf numFmtId="41" fontId="27" fillId="0" borderId="48" xfId="23" applyNumberFormat="1" applyFont="1" applyFill="1" applyBorder="1">
      <alignment vertical="center"/>
    </xf>
    <xf numFmtId="41" fontId="27" fillId="0" borderId="5" xfId="23" applyNumberFormat="1" applyFont="1" applyFill="1" applyBorder="1">
      <alignment vertical="center"/>
    </xf>
    <xf numFmtId="41" fontId="27" fillId="0" borderId="57" xfId="23" applyNumberFormat="1" applyFont="1" applyFill="1" applyBorder="1">
      <alignment vertical="center"/>
    </xf>
    <xf numFmtId="41" fontId="34" fillId="0" borderId="2" xfId="23" applyNumberFormat="1" applyFont="1" applyFill="1" applyBorder="1" applyAlignment="1">
      <alignment horizontal="center" vertical="center"/>
    </xf>
    <xf numFmtId="41" fontId="34" fillId="0" borderId="5" xfId="23" applyNumberFormat="1" applyFont="1" applyFill="1" applyBorder="1" applyAlignment="1">
      <alignment horizontal="center" vertical="center"/>
    </xf>
    <xf numFmtId="41" fontId="34" fillId="0" borderId="2" xfId="23" applyNumberFormat="1" applyFont="1" applyFill="1" applyBorder="1">
      <alignment vertical="center"/>
    </xf>
    <xf numFmtId="0" fontId="27" fillId="0" borderId="3" xfId="26" applyFont="1" applyBorder="1" applyAlignment="1">
      <alignment horizontal="justify" vertical="top" wrapText="1"/>
    </xf>
    <xf numFmtId="0" fontId="27" fillId="0" borderId="19" xfId="64" applyFont="1" applyBorder="1" applyAlignment="1">
      <alignment horizontal="justify" vertical="top" wrapText="1"/>
    </xf>
    <xf numFmtId="0" fontId="27" fillId="0" borderId="2" xfId="71" applyFont="1" applyBorder="1" applyAlignment="1">
      <alignment horizontal="justify" vertical="top" wrapText="1"/>
    </xf>
    <xf numFmtId="0" fontId="27" fillId="0" borderId="2" xfId="72" applyFont="1" applyBorder="1" applyAlignment="1">
      <alignment horizontal="justify" vertical="top" wrapText="1"/>
    </xf>
    <xf numFmtId="0" fontId="27" fillId="0" borderId="24" xfId="71" applyFont="1" applyBorder="1" applyAlignment="1">
      <alignment horizontal="justify" vertical="top" wrapText="1"/>
    </xf>
    <xf numFmtId="0" fontId="27" fillId="0" borderId="2" xfId="24" applyFont="1" applyBorder="1" applyAlignment="1">
      <alignment horizontal="justify" vertical="top" wrapText="1"/>
    </xf>
    <xf numFmtId="0" fontId="27" fillId="0" borderId="2" xfId="64" applyFont="1" applyBorder="1" applyAlignment="1">
      <alignment horizontal="justify" vertical="top" wrapText="1"/>
    </xf>
    <xf numFmtId="0" fontId="27" fillId="0" borderId="2" xfId="26" applyFont="1" applyBorder="1" applyAlignment="1">
      <alignment horizontal="left" vertical="top" wrapText="1" indent="1"/>
    </xf>
    <xf numFmtId="0" fontId="27" fillId="0" borderId="3" xfId="19" applyFont="1" applyBorder="1" applyAlignment="1">
      <alignment horizontal="justify" vertical="top" wrapText="1"/>
    </xf>
    <xf numFmtId="0" fontId="63" fillId="0" borderId="0" xfId="0" applyFont="1" applyAlignment="1">
      <alignment horizontal="left" vertical="center"/>
    </xf>
    <xf numFmtId="0" fontId="64" fillId="0" borderId="0" xfId="0" applyFont="1" applyAlignment="1">
      <alignment horizontal="center" vertical="center"/>
    </xf>
    <xf numFmtId="0" fontId="27" fillId="0" borderId="0" xfId="0" applyFont="1" applyAlignment="1">
      <alignment horizontal="right" vertical="center"/>
    </xf>
    <xf numFmtId="0" fontId="30" fillId="0" borderId="22" xfId="0" applyFont="1" applyBorder="1" applyAlignment="1">
      <alignment horizontal="right" vertical="center"/>
    </xf>
    <xf numFmtId="177" fontId="28" fillId="0" borderId="0" xfId="18" applyNumberFormat="1" applyFont="1">
      <alignment vertical="center"/>
    </xf>
    <xf numFmtId="0" fontId="32" fillId="11" borderId="24" xfId="18" applyFont="1" applyFill="1" applyBorder="1">
      <alignment vertical="center"/>
    </xf>
    <xf numFmtId="0" fontId="27" fillId="0" borderId="24" xfId="20" applyFont="1" applyBorder="1" applyAlignment="1">
      <alignment horizontal="justify" vertical="top" wrapText="1"/>
    </xf>
    <xf numFmtId="0" fontId="27" fillId="0" borderId="2" xfId="83" applyFont="1" applyBorder="1" applyAlignment="1">
      <alignment horizontal="justify" vertical="top" wrapText="1"/>
    </xf>
    <xf numFmtId="0" fontId="27" fillId="0" borderId="2" xfId="84" applyFont="1" applyBorder="1" applyAlignment="1">
      <alignment horizontal="justify" vertical="top" wrapText="1"/>
    </xf>
    <xf numFmtId="0" fontId="34" fillId="0" borderId="0" xfId="18" applyFont="1">
      <alignment vertical="center"/>
    </xf>
    <xf numFmtId="177" fontId="27" fillId="0" borderId="3" xfId="20" applyNumberFormat="1" applyFont="1" applyBorder="1" applyAlignment="1">
      <alignment vertical="top"/>
    </xf>
    <xf numFmtId="0" fontId="27" fillId="0" borderId="2" xfId="71" applyFont="1" applyBorder="1" applyAlignment="1">
      <alignment horizontal="left" vertical="top" wrapText="1" indent="1"/>
    </xf>
    <xf numFmtId="177" fontId="27" fillId="0" borderId="2" xfId="28" applyNumberFormat="1" applyFont="1" applyBorder="1" applyAlignment="1">
      <alignment vertical="top"/>
    </xf>
    <xf numFmtId="177" fontId="27" fillId="0" borderId="2" xfId="23" applyNumberFormat="1" applyFont="1" applyFill="1" applyBorder="1" applyAlignment="1">
      <alignment vertical="top"/>
    </xf>
    <xf numFmtId="0" fontId="27" fillId="0" borderId="2" xfId="37" applyNumberFormat="1" applyFont="1" applyBorder="1" applyAlignment="1">
      <alignment horizontal="justify" vertical="top" wrapText="1"/>
    </xf>
    <xf numFmtId="0" fontId="27" fillId="0" borderId="0" xfId="0" applyFont="1" applyAlignment="1">
      <alignment vertical="top" wrapText="1"/>
    </xf>
    <xf numFmtId="0" fontId="27" fillId="0" borderId="2" xfId="29" applyFont="1" applyBorder="1" applyAlignment="1" applyProtection="1">
      <alignment horizontal="left" vertical="top" wrapText="1" indent="1"/>
    </xf>
    <xf numFmtId="0" fontId="27" fillId="0" borderId="2" xfId="29" applyFont="1" applyBorder="1" applyAlignment="1" applyProtection="1">
      <alignment horizontal="justify" vertical="top" wrapText="1"/>
    </xf>
    <xf numFmtId="0" fontId="27" fillId="0" borderId="0" xfId="18" applyFont="1" applyAlignment="1">
      <alignment vertical="top" wrapText="1"/>
    </xf>
    <xf numFmtId="0" fontId="27" fillId="0" borderId="2" xfId="0" applyFont="1" applyBorder="1" applyAlignment="1">
      <alignment horizontal="left" vertical="top" wrapText="1" indent="1"/>
    </xf>
    <xf numFmtId="0" fontId="27" fillId="0" borderId="24" xfId="85" applyFont="1" applyBorder="1" applyAlignment="1">
      <alignment horizontal="justify" vertical="top" wrapText="1"/>
    </xf>
    <xf numFmtId="0" fontId="27" fillId="0" borderId="2" xfId="85" applyFont="1" applyBorder="1" applyAlignment="1">
      <alignment horizontal="justify" vertical="top" wrapText="1"/>
    </xf>
    <xf numFmtId="0" fontId="27" fillId="0" borderId="2" xfId="86" applyFont="1" applyBorder="1" applyAlignment="1">
      <alignment horizontal="justify" vertical="top" wrapText="1"/>
    </xf>
    <xf numFmtId="0" fontId="27" fillId="0" borderId="2" xfId="87" applyFont="1" applyBorder="1" applyAlignment="1">
      <alignment horizontal="justify" vertical="top" wrapText="1"/>
    </xf>
    <xf numFmtId="0" fontId="27" fillId="0" borderId="4" xfId="0" applyFont="1" applyBorder="1" applyAlignment="1">
      <alignment horizontal="left" vertical="top" wrapText="1" indent="1"/>
    </xf>
    <xf numFmtId="0" fontId="27" fillId="0" borderId="64" xfId="0" applyFont="1" applyBorder="1" applyAlignment="1">
      <alignment horizontal="justify" vertical="top" wrapText="1"/>
    </xf>
    <xf numFmtId="0" fontId="27" fillId="0" borderId="0" xfId="0" applyFont="1" applyAlignment="1">
      <alignment vertical="top"/>
    </xf>
    <xf numFmtId="0" fontId="27" fillId="0" borderId="24" xfId="83" applyFont="1" applyBorder="1" applyAlignment="1">
      <alignment horizontal="justify" vertical="top" wrapText="1"/>
    </xf>
    <xf numFmtId="0" fontId="27" fillId="0" borderId="24" xfId="21" applyFont="1" applyBorder="1" applyAlignment="1">
      <alignment horizontal="justify" vertical="top" wrapText="1"/>
    </xf>
    <xf numFmtId="0" fontId="34" fillId="0" borderId="0" xfId="0" applyFont="1" applyAlignment="1">
      <alignment horizontal="left" vertical="top"/>
    </xf>
    <xf numFmtId="0" fontId="27" fillId="0" borderId="24" xfId="38" applyNumberFormat="1" applyFont="1" applyFill="1" applyBorder="1" applyAlignment="1">
      <alignment horizontal="justify" vertical="top" wrapText="1"/>
    </xf>
    <xf numFmtId="0" fontId="27" fillId="0" borderId="25" xfId="0" applyFont="1" applyBorder="1" applyAlignment="1">
      <alignment horizontal="justify" vertical="top" wrapText="1"/>
    </xf>
    <xf numFmtId="0" fontId="27" fillId="12" borderId="24" xfId="0" applyFont="1" applyFill="1" applyBorder="1" applyAlignment="1">
      <alignment horizontal="justify" vertical="top" wrapText="1"/>
    </xf>
    <xf numFmtId="0" fontId="27" fillId="0" borderId="24" xfId="56" applyFont="1" applyBorder="1" applyAlignment="1">
      <alignment horizontal="justify" vertical="top" wrapText="1"/>
    </xf>
    <xf numFmtId="0" fontId="27" fillId="0" borderId="30" xfId="0" applyFont="1" applyBorder="1" applyAlignment="1">
      <alignment horizontal="justify" vertical="top" wrapText="1"/>
    </xf>
    <xf numFmtId="0" fontId="27" fillId="0" borderId="65" xfId="0" applyFont="1" applyBorder="1" applyAlignment="1">
      <alignment horizontal="justify" vertical="top" wrapText="1"/>
    </xf>
    <xf numFmtId="0" fontId="34" fillId="0" borderId="0" xfId="0" applyFont="1">
      <alignment vertical="center"/>
    </xf>
    <xf numFmtId="0" fontId="27" fillId="0" borderId="9" xfId="0" applyFont="1" applyBorder="1" applyAlignment="1">
      <alignment horizontal="left" vertical="top" wrapText="1" indent="1"/>
    </xf>
    <xf numFmtId="0" fontId="27" fillId="0" borderId="66" xfId="0" applyFont="1" applyBorder="1" applyAlignment="1">
      <alignment horizontal="justify" vertical="top" wrapText="1"/>
    </xf>
    <xf numFmtId="0" fontId="27" fillId="12" borderId="3" xfId="0" applyFont="1" applyFill="1" applyBorder="1" applyAlignment="1">
      <alignment horizontal="justify" vertical="top" wrapText="1"/>
    </xf>
    <xf numFmtId="177" fontId="32" fillId="11" borderId="2" xfId="28" applyNumberFormat="1" applyFont="1" applyFill="1" applyBorder="1" applyAlignment="1">
      <alignment vertical="center"/>
    </xf>
    <xf numFmtId="177" fontId="27" fillId="12" borderId="2" xfId="27" applyNumberFormat="1" applyFont="1" applyFill="1" applyBorder="1" applyAlignment="1">
      <alignment vertical="top"/>
    </xf>
    <xf numFmtId="0" fontId="27" fillId="0" borderId="2" xfId="71" applyFont="1" applyBorder="1" applyAlignment="1">
      <alignment horizontal="left" vertical="top" wrapText="1"/>
    </xf>
    <xf numFmtId="0" fontId="32" fillId="11" borderId="2" xfId="18" applyFont="1" applyFill="1" applyBorder="1" applyAlignment="1">
      <alignment horizontal="left" vertical="top"/>
    </xf>
    <xf numFmtId="0" fontId="32" fillId="11" borderId="2" xfId="0" applyFont="1" applyFill="1" applyBorder="1" applyAlignment="1">
      <alignment horizontal="left" vertical="top"/>
    </xf>
    <xf numFmtId="0" fontId="32" fillId="0" borderId="0" xfId="18" applyFont="1" applyAlignment="1">
      <alignment horizontal="left" vertical="top"/>
    </xf>
    <xf numFmtId="0" fontId="30" fillId="0" borderId="0" xfId="18" applyFont="1" applyAlignment="1">
      <alignment horizontal="left" vertical="top"/>
    </xf>
    <xf numFmtId="0" fontId="37" fillId="0" borderId="0" xfId="18" applyFont="1" applyAlignment="1">
      <alignment horizontal="left" vertical="top"/>
    </xf>
    <xf numFmtId="0" fontId="27" fillId="0" borderId="0" xfId="0" applyFont="1" applyAlignment="1">
      <alignment horizontal="left" vertical="top"/>
    </xf>
    <xf numFmtId="177" fontId="27" fillId="0" borderId="3" xfId="28" applyNumberFormat="1" applyFont="1" applyFill="1" applyBorder="1" applyAlignment="1">
      <alignment vertical="top"/>
    </xf>
    <xf numFmtId="0" fontId="27" fillId="0" borderId="4" xfId="26" applyFont="1" applyBorder="1" applyAlignment="1">
      <alignment horizontal="justify" vertical="top" wrapText="1"/>
    </xf>
    <xf numFmtId="0" fontId="27" fillId="0" borderId="0" xfId="0" applyFont="1" applyAlignment="1">
      <alignment horizontal="justify" vertical="top" wrapText="1"/>
    </xf>
    <xf numFmtId="0" fontId="27" fillId="0" borderId="67" xfId="0" applyFont="1" applyBorder="1" applyAlignment="1">
      <alignment horizontal="justify" vertical="top" wrapText="1"/>
    </xf>
    <xf numFmtId="0" fontId="32" fillId="11" borderId="3" xfId="18" applyFont="1" applyFill="1" applyBorder="1">
      <alignment vertical="center"/>
    </xf>
    <xf numFmtId="177" fontId="32" fillId="11" borderId="3" xfId="28" applyNumberFormat="1" applyFont="1" applyFill="1" applyBorder="1" applyAlignment="1">
      <alignment vertical="center"/>
    </xf>
    <xf numFmtId="0" fontId="27" fillId="0" borderId="2" xfId="88" applyFont="1" applyBorder="1" applyAlignment="1">
      <alignment horizontal="justify" vertical="top" wrapText="1"/>
    </xf>
    <xf numFmtId="0" fontId="27" fillId="12" borderId="2" xfId="18" applyFont="1" applyFill="1" applyBorder="1" applyAlignment="1">
      <alignment horizontal="justify" vertical="top" wrapText="1"/>
    </xf>
    <xf numFmtId="177" fontId="27" fillId="12" borderId="2" xfId="0" applyNumberFormat="1" applyFont="1" applyFill="1" applyBorder="1" applyAlignment="1">
      <alignment vertical="top"/>
    </xf>
    <xf numFmtId="177" fontId="27" fillId="12" borderId="2" xfId="18" applyNumberFormat="1" applyFont="1" applyFill="1" applyBorder="1" applyAlignment="1">
      <alignment vertical="top"/>
    </xf>
    <xf numFmtId="0" fontId="30" fillId="0" borderId="0" xfId="0" applyFont="1" applyAlignment="1">
      <alignment horizontal="left" vertical="center"/>
    </xf>
    <xf numFmtId="49" fontId="30" fillId="0" borderId="0" xfId="0" applyNumberFormat="1" applyFont="1" applyAlignment="1">
      <alignment horizontal="right" vertical="top"/>
    </xf>
    <xf numFmtId="0" fontId="30" fillId="0" borderId="0" xfId="0" applyFont="1" applyAlignment="1">
      <alignment vertical="top"/>
    </xf>
    <xf numFmtId="0" fontId="51" fillId="0" borderId="0" xfId="89" applyFont="1">
      <alignment vertical="center"/>
    </xf>
    <xf numFmtId="0" fontId="37" fillId="0" borderId="23" xfId="89" applyFont="1" applyBorder="1" applyAlignment="1">
      <alignment horizontal="center" vertical="center" wrapText="1"/>
    </xf>
    <xf numFmtId="0" fontId="27" fillId="0" borderId="2" xfId="44" applyFont="1" applyBorder="1" applyAlignment="1">
      <alignment horizontal="center" vertical="center" wrapText="1"/>
    </xf>
    <xf numFmtId="0" fontId="27" fillId="0" borderId="36" xfId="44" applyFont="1" applyBorder="1" applyAlignment="1">
      <alignment horizontal="center" vertical="center" wrapText="1"/>
    </xf>
    <xf numFmtId="0" fontId="27" fillId="0" borderId="5" xfId="90" applyFont="1" applyBorder="1" applyAlignment="1">
      <alignment horizontal="center" vertical="center" wrapText="1"/>
    </xf>
    <xf numFmtId="0" fontId="27" fillId="0" borderId="2" xfId="89" applyFont="1" applyBorder="1" applyAlignment="1">
      <alignment horizontal="center" vertical="center" wrapText="1"/>
    </xf>
    <xf numFmtId="0" fontId="27" fillId="0" borderId="4" xfId="89" applyFont="1" applyBorder="1" applyAlignment="1">
      <alignment horizontal="center" vertical="center" wrapText="1"/>
    </xf>
    <xf numFmtId="0" fontId="54" fillId="0" borderId="4" xfId="89" applyFont="1" applyBorder="1" applyAlignment="1">
      <alignment horizontal="center" vertical="center" wrapText="1"/>
    </xf>
    <xf numFmtId="41" fontId="34" fillId="16" borderId="48" xfId="89" applyNumberFormat="1" applyFont="1" applyFill="1" applyBorder="1" applyAlignment="1">
      <alignment horizontal="center" vertical="center"/>
    </xf>
    <xf numFmtId="41" fontId="34" fillId="11" borderId="4" xfId="89" applyNumberFormat="1" applyFont="1" applyFill="1" applyBorder="1" applyAlignment="1">
      <alignment horizontal="center" vertical="center"/>
    </xf>
    <xf numFmtId="41" fontId="34" fillId="11" borderId="34" xfId="89" applyNumberFormat="1" applyFont="1" applyFill="1" applyBorder="1" applyAlignment="1">
      <alignment horizontal="center" vertical="center"/>
    </xf>
    <xf numFmtId="41" fontId="34" fillId="11" borderId="5" xfId="89" applyNumberFormat="1" applyFont="1" applyFill="1" applyBorder="1" applyAlignment="1">
      <alignment horizontal="center" vertical="center"/>
    </xf>
    <xf numFmtId="41" fontId="34" fillId="11" borderId="2" xfId="89" applyNumberFormat="1" applyFont="1" applyFill="1" applyBorder="1" applyAlignment="1">
      <alignment horizontal="center" vertical="center"/>
    </xf>
    <xf numFmtId="41" fontId="51" fillId="0" borderId="0" xfId="89" applyNumberFormat="1" applyFont="1">
      <alignment vertical="center"/>
    </xf>
    <xf numFmtId="176" fontId="34" fillId="16" borderId="48" xfId="89" applyNumberFormat="1" applyFont="1" applyFill="1" applyBorder="1">
      <alignment vertical="center"/>
    </xf>
    <xf numFmtId="176" fontId="34" fillId="13" borderId="2" xfId="89" applyNumberFormat="1" applyFont="1" applyFill="1" applyBorder="1">
      <alignment vertical="center"/>
    </xf>
    <xf numFmtId="176" fontId="34" fillId="13" borderId="36" xfId="89" applyNumberFormat="1" applyFont="1" applyFill="1" applyBorder="1">
      <alignment vertical="center"/>
    </xf>
    <xf numFmtId="176" fontId="34" fillId="13" borderId="5" xfId="89" applyNumberFormat="1" applyFont="1" applyFill="1" applyBorder="1">
      <alignment vertical="center"/>
    </xf>
    <xf numFmtId="41" fontId="34" fillId="14" borderId="2" xfId="89" applyNumberFormat="1" applyFont="1" applyFill="1" applyBorder="1" applyAlignment="1">
      <alignment horizontal="center" vertical="center"/>
    </xf>
    <xf numFmtId="41" fontId="34" fillId="14" borderId="36" xfId="89" applyNumberFormat="1" applyFont="1" applyFill="1" applyBorder="1" applyAlignment="1">
      <alignment horizontal="center" vertical="center"/>
    </xf>
    <xf numFmtId="41" fontId="34" fillId="14" borderId="5" xfId="89" applyNumberFormat="1" applyFont="1" applyFill="1" applyBorder="1" applyAlignment="1">
      <alignment horizontal="center" vertical="center"/>
    </xf>
    <xf numFmtId="41" fontId="34" fillId="14" borderId="25" xfId="89" applyNumberFormat="1" applyFont="1" applyFill="1" applyBorder="1" applyAlignment="1">
      <alignment horizontal="center" vertical="center"/>
    </xf>
    <xf numFmtId="41" fontId="27" fillId="16" borderId="48" xfId="89" applyNumberFormat="1" applyFont="1" applyFill="1" applyBorder="1">
      <alignment vertical="center"/>
    </xf>
    <xf numFmtId="41" fontId="27" fillId="0" borderId="2" xfId="89" applyNumberFormat="1" applyFont="1" applyBorder="1">
      <alignment vertical="center"/>
    </xf>
    <xf numFmtId="41" fontId="27" fillId="0" borderId="36" xfId="89" applyNumberFormat="1" applyFont="1" applyBorder="1">
      <alignment vertical="center"/>
    </xf>
    <xf numFmtId="41" fontId="27" fillId="0" borderId="5" xfId="89" applyNumberFormat="1" applyFont="1" applyBorder="1">
      <alignment vertical="center"/>
    </xf>
    <xf numFmtId="41" fontId="27" fillId="0" borderId="25" xfId="89" applyNumberFormat="1" applyFont="1" applyBorder="1">
      <alignment vertical="center"/>
    </xf>
    <xf numFmtId="176" fontId="27" fillId="0" borderId="5" xfId="89" applyNumberFormat="1" applyFont="1" applyBorder="1">
      <alignment vertical="center"/>
    </xf>
    <xf numFmtId="176" fontId="27" fillId="0" borderId="2" xfId="89" applyNumberFormat="1" applyFont="1" applyBorder="1">
      <alignment vertical="center"/>
    </xf>
    <xf numFmtId="176" fontId="27" fillId="0" borderId="2" xfId="89" applyNumberFormat="1" applyFont="1" applyBorder="1" applyAlignment="1">
      <alignment horizontal="right" vertical="center"/>
    </xf>
    <xf numFmtId="41" fontId="27" fillId="0" borderId="38" xfId="89" applyNumberFormat="1" applyFont="1" applyBorder="1">
      <alignment vertical="center"/>
    </xf>
    <xf numFmtId="41" fontId="27" fillId="0" borderId="39" xfId="89" applyNumberFormat="1" applyFont="1" applyBorder="1">
      <alignment vertical="center"/>
    </xf>
    <xf numFmtId="41" fontId="27" fillId="0" borderId="29" xfId="89" applyNumberFormat="1" applyFont="1" applyBorder="1">
      <alignment vertical="center"/>
    </xf>
    <xf numFmtId="41" fontId="27" fillId="0" borderId="3" xfId="89" applyNumberFormat="1" applyFont="1" applyBorder="1">
      <alignment vertical="center"/>
    </xf>
    <xf numFmtId="41" fontId="34" fillId="14" borderId="4" xfId="89" applyNumberFormat="1" applyFont="1" applyFill="1" applyBorder="1" applyAlignment="1">
      <alignment horizontal="center" vertical="center"/>
    </xf>
    <xf numFmtId="41" fontId="34" fillId="14" borderId="34" xfId="89" applyNumberFormat="1" applyFont="1" applyFill="1" applyBorder="1" applyAlignment="1">
      <alignment horizontal="center" vertical="center"/>
    </xf>
    <xf numFmtId="41" fontId="34" fillId="14" borderId="46" xfId="89" applyNumberFormat="1" applyFont="1" applyFill="1" applyBorder="1" applyAlignment="1">
      <alignment horizontal="center" vertical="center"/>
    </xf>
    <xf numFmtId="41" fontId="34" fillId="10" borderId="46" xfId="89" applyNumberFormat="1" applyFont="1" applyFill="1" applyBorder="1" applyAlignment="1">
      <alignment horizontal="center" vertical="center"/>
    </xf>
    <xf numFmtId="41" fontId="27" fillId="0" borderId="35" xfId="89" applyNumberFormat="1" applyFont="1" applyBorder="1">
      <alignment vertical="center"/>
    </xf>
    <xf numFmtId="41" fontId="27" fillId="0" borderId="52" xfId="89" applyNumberFormat="1" applyFont="1" applyBorder="1">
      <alignment vertical="center"/>
    </xf>
    <xf numFmtId="41" fontId="27" fillId="10" borderId="52" xfId="89" applyNumberFormat="1" applyFont="1" applyFill="1" applyBorder="1">
      <alignment vertical="center"/>
    </xf>
    <xf numFmtId="41" fontId="27" fillId="0" borderId="56" xfId="89" applyNumberFormat="1" applyFont="1" applyBorder="1">
      <alignment vertical="center"/>
    </xf>
    <xf numFmtId="41" fontId="27" fillId="0" borderId="47" xfId="89" applyNumberFormat="1" applyFont="1" applyBorder="1">
      <alignment vertical="center"/>
    </xf>
    <xf numFmtId="41" fontId="34" fillId="14" borderId="35" xfId="89" applyNumberFormat="1" applyFont="1" applyFill="1" applyBorder="1" applyAlignment="1">
      <alignment horizontal="center" vertical="center"/>
    </xf>
    <xf numFmtId="41" fontId="34" fillId="14" borderId="23" xfId="89" applyNumberFormat="1" applyFont="1" applyFill="1" applyBorder="1" applyAlignment="1">
      <alignment horizontal="center" vertical="center"/>
    </xf>
    <xf numFmtId="41" fontId="34" fillId="10" borderId="52" xfId="89" applyNumberFormat="1" applyFont="1" applyFill="1" applyBorder="1" applyAlignment="1">
      <alignment horizontal="center" vertical="center"/>
    </xf>
    <xf numFmtId="176" fontId="34" fillId="14" borderId="2" xfId="89" applyNumberFormat="1" applyFont="1" applyFill="1" applyBorder="1">
      <alignment vertical="center"/>
    </xf>
    <xf numFmtId="41" fontId="27" fillId="0" borderId="37" xfId="89" applyNumberFormat="1" applyFont="1" applyBorder="1">
      <alignment vertical="center"/>
    </xf>
    <xf numFmtId="41" fontId="27" fillId="10" borderId="56" xfId="89" applyNumberFormat="1" applyFont="1" applyFill="1" applyBorder="1">
      <alignment vertical="center"/>
    </xf>
    <xf numFmtId="41" fontId="34" fillId="15" borderId="52" xfId="23" applyNumberFormat="1" applyFont="1" applyFill="1" applyBorder="1">
      <alignment vertical="center"/>
    </xf>
    <xf numFmtId="41" fontId="34" fillId="15" borderId="4" xfId="23" applyNumberFormat="1" applyFont="1" applyFill="1" applyBorder="1">
      <alignment vertical="center"/>
    </xf>
    <xf numFmtId="49" fontId="30" fillId="0" borderId="28" xfId="91" applyNumberFormat="1" applyFont="1" applyFill="1" applyBorder="1" applyAlignment="1" applyProtection="1">
      <alignment vertical="center" wrapText="1" shrinkToFit="1"/>
    </xf>
    <xf numFmtId="41" fontId="27" fillId="16" borderId="52" xfId="89" applyNumberFormat="1" applyFont="1" applyFill="1" applyBorder="1">
      <alignment vertical="center"/>
    </xf>
    <xf numFmtId="41" fontId="27" fillId="0" borderId="24" xfId="89" applyNumberFormat="1" applyFont="1" applyBorder="1">
      <alignment vertical="center"/>
    </xf>
    <xf numFmtId="41" fontId="27" fillId="0" borderId="48" xfId="89" applyNumberFormat="1" applyFont="1" applyBorder="1">
      <alignment vertical="center"/>
    </xf>
    <xf numFmtId="49" fontId="30" fillId="0" borderId="24" xfId="91" applyNumberFormat="1" applyFont="1" applyFill="1" applyBorder="1" applyAlignment="1">
      <alignment horizontal="left" vertical="center" wrapText="1" indent="1"/>
    </xf>
    <xf numFmtId="176" fontId="27" fillId="0" borderId="24" xfId="89" applyNumberFormat="1" applyFont="1" applyBorder="1">
      <alignment vertical="center"/>
    </xf>
    <xf numFmtId="176" fontId="27" fillId="0" borderId="48" xfId="89" applyNumberFormat="1" applyFont="1" applyBorder="1">
      <alignment vertical="center"/>
    </xf>
    <xf numFmtId="49" fontId="30" fillId="0" borderId="24" xfId="91" applyNumberFormat="1" applyFont="1" applyFill="1" applyBorder="1" applyAlignment="1" applyProtection="1">
      <alignment horizontal="left" vertical="center" wrapText="1" indent="1"/>
    </xf>
    <xf numFmtId="41" fontId="27" fillId="0" borderId="2" xfId="91" applyNumberFormat="1" applyFont="1" applyFill="1" applyBorder="1">
      <alignment vertical="center"/>
    </xf>
    <xf numFmtId="41" fontId="27" fillId="0" borderId="24" xfId="91" applyNumberFormat="1" applyFont="1" applyFill="1" applyBorder="1">
      <alignment vertical="center"/>
    </xf>
    <xf numFmtId="41" fontId="27" fillId="0" borderId="48" xfId="91" applyNumberFormat="1" applyFont="1" applyFill="1" applyBorder="1">
      <alignment vertical="center"/>
    </xf>
    <xf numFmtId="41" fontId="27" fillId="0" borderId="5" xfId="91" applyNumberFormat="1" applyFont="1" applyFill="1" applyBorder="1">
      <alignment vertical="center"/>
    </xf>
    <xf numFmtId="176" fontId="27" fillId="0" borderId="5" xfId="89" applyNumberFormat="1" applyFont="1" applyBorder="1" applyAlignment="1">
      <alignment horizontal="right" vertical="center"/>
    </xf>
    <xf numFmtId="0" fontId="27" fillId="0" borderId="2" xfId="89" applyFont="1" applyBorder="1">
      <alignment vertical="center"/>
    </xf>
    <xf numFmtId="0" fontId="27" fillId="0" borderId="5" xfId="89" applyFont="1" applyBorder="1">
      <alignment vertical="center"/>
    </xf>
    <xf numFmtId="49" fontId="30" fillId="0" borderId="24" xfId="91" applyNumberFormat="1" applyFont="1" applyFill="1" applyBorder="1" applyAlignment="1" applyProtection="1">
      <alignment vertical="center" wrapText="1" shrinkToFit="1"/>
    </xf>
    <xf numFmtId="176" fontId="27" fillId="13" borderId="2" xfId="89" applyNumberFormat="1" applyFont="1" applyFill="1" applyBorder="1">
      <alignment vertical="center"/>
    </xf>
    <xf numFmtId="176" fontId="34" fillId="13" borderId="2" xfId="89" applyNumberFormat="1" applyFont="1" applyFill="1" applyBorder="1" applyAlignment="1">
      <alignment horizontal="right" vertical="center"/>
    </xf>
    <xf numFmtId="41" fontId="27" fillId="16" borderId="52" xfId="92" applyNumberFormat="1" applyFont="1" applyFill="1" applyBorder="1">
      <alignment vertical="center"/>
    </xf>
    <xf numFmtId="41" fontId="27" fillId="0" borderId="5" xfId="92" applyNumberFormat="1" applyFont="1" applyBorder="1">
      <alignment vertical="center"/>
    </xf>
    <xf numFmtId="176" fontId="27" fillId="12" borderId="2" xfId="89" applyNumberFormat="1" applyFont="1" applyFill="1" applyBorder="1">
      <alignment vertical="center"/>
    </xf>
    <xf numFmtId="41" fontId="27" fillId="0" borderId="2" xfId="92" applyNumberFormat="1" applyFont="1" applyBorder="1">
      <alignment vertical="center"/>
    </xf>
    <xf numFmtId="0" fontId="51" fillId="0" borderId="2" xfId="89" applyFont="1" applyBorder="1">
      <alignment vertical="center"/>
    </xf>
    <xf numFmtId="0" fontId="27" fillId="0" borderId="0" xfId="89" applyFont="1">
      <alignment vertical="center"/>
    </xf>
    <xf numFmtId="41" fontId="27" fillId="0" borderId="0" xfId="89" applyNumberFormat="1" applyFont="1">
      <alignment vertical="center"/>
    </xf>
    <xf numFmtId="176" fontId="27" fillId="0" borderId="0" xfId="89" applyNumberFormat="1" applyFont="1">
      <alignment vertical="center"/>
    </xf>
    <xf numFmtId="0" fontId="28" fillId="17" borderId="2" xfId="0" applyFont="1" applyFill="1" applyBorder="1">
      <alignment vertical="center"/>
    </xf>
    <xf numFmtId="0" fontId="28" fillId="17" borderId="2" xfId="18" applyFont="1" applyFill="1" applyBorder="1">
      <alignment vertical="center"/>
    </xf>
    <xf numFmtId="177" fontId="28" fillId="17" borderId="2" xfId="0" applyNumberFormat="1" applyFont="1" applyFill="1" applyBorder="1">
      <alignment vertical="center"/>
    </xf>
    <xf numFmtId="0" fontId="49" fillId="17" borderId="2" xfId="18" applyFont="1" applyFill="1" applyBorder="1">
      <alignment vertical="center"/>
    </xf>
    <xf numFmtId="0" fontId="30" fillId="17" borderId="2" xfId="0" applyFont="1" applyFill="1" applyBorder="1" applyAlignment="1">
      <alignment horizontal="left" vertical="top" wrapText="1" indent="1"/>
    </xf>
    <xf numFmtId="0" fontId="30" fillId="17" borderId="2" xfId="0" applyFont="1" applyFill="1" applyBorder="1" applyAlignment="1">
      <alignment horizontal="justify" vertical="top" wrapText="1"/>
    </xf>
    <xf numFmtId="0" fontId="30" fillId="17" borderId="2" xfId="0" applyFont="1" applyFill="1" applyBorder="1" applyAlignment="1">
      <alignment horizontal="left" vertical="top" wrapText="1"/>
    </xf>
    <xf numFmtId="0" fontId="24" fillId="17" borderId="2" xfId="18" applyFont="1" applyFill="1" applyBorder="1" applyAlignment="1">
      <alignment horizontal="justify" vertical="top" wrapText="1"/>
    </xf>
    <xf numFmtId="177" fontId="30" fillId="17" borderId="2" xfId="0" applyNumberFormat="1" applyFont="1" applyFill="1" applyBorder="1" applyAlignment="1">
      <alignment vertical="top"/>
    </xf>
    <xf numFmtId="38" fontId="30" fillId="17" borderId="2" xfId="0" applyNumberFormat="1" applyFont="1" applyFill="1" applyBorder="1" applyAlignment="1">
      <alignment horizontal="right" vertical="top"/>
    </xf>
    <xf numFmtId="49" fontId="30" fillId="12" borderId="24" xfId="91" applyNumberFormat="1" applyFont="1" applyFill="1" applyBorder="1" applyAlignment="1" applyProtection="1">
      <alignment vertical="center" wrapText="1" shrinkToFit="1"/>
    </xf>
    <xf numFmtId="41" fontId="34" fillId="12" borderId="2" xfId="23" applyNumberFormat="1" applyFont="1" applyFill="1" applyBorder="1" applyAlignment="1">
      <alignment horizontal="center" vertical="center"/>
    </xf>
    <xf numFmtId="41" fontId="34" fillId="12" borderId="5" xfId="23" applyNumberFormat="1" applyFont="1" applyFill="1" applyBorder="1" applyAlignment="1">
      <alignment horizontal="center" vertical="center"/>
    </xf>
    <xf numFmtId="41" fontId="27" fillId="12" borderId="5" xfId="92" applyNumberFormat="1" applyFont="1" applyFill="1" applyBorder="1">
      <alignment vertical="center"/>
    </xf>
    <xf numFmtId="41" fontId="27" fillId="12" borderId="2" xfId="92" applyNumberFormat="1" applyFont="1" applyFill="1" applyBorder="1">
      <alignment vertical="center"/>
    </xf>
    <xf numFmtId="41" fontId="27" fillId="12" borderId="2" xfId="23" applyNumberFormat="1" applyFont="1" applyFill="1" applyBorder="1">
      <alignment vertical="center"/>
    </xf>
    <xf numFmtId="0" fontId="51" fillId="12" borderId="2" xfId="89" applyFont="1" applyFill="1" applyBorder="1">
      <alignment vertical="center"/>
    </xf>
    <xf numFmtId="0" fontId="51" fillId="12" borderId="0" xfId="89" applyFont="1" applyFill="1">
      <alignment vertical="center"/>
    </xf>
    <xf numFmtId="0" fontId="24" fillId="0" borderId="0" xfId="0" applyFont="1" applyAlignment="1">
      <alignment horizontal="left" vertical="top" wrapText="1"/>
    </xf>
    <xf numFmtId="0" fontId="24" fillId="0" borderId="0" xfId="0" applyFont="1" applyAlignment="1">
      <alignment horizontal="justify" vertical="top" wrapText="1"/>
    </xf>
    <xf numFmtId="0" fontId="43" fillId="0" borderId="0" xfId="0" applyFont="1" applyAlignment="1">
      <alignment horizontal="center" vertical="center"/>
    </xf>
    <xf numFmtId="0" fontId="45" fillId="11" borderId="0" xfId="0" applyFont="1" applyFill="1" applyAlignment="1">
      <alignment horizontal="center" vertical="center"/>
    </xf>
    <xf numFmtId="0" fontId="65" fillId="17" borderId="24" xfId="0" applyFont="1" applyFill="1" applyBorder="1">
      <alignment vertical="center"/>
    </xf>
    <xf numFmtId="0" fontId="67" fillId="0" borderId="25" xfId="0" applyFont="1" applyBorder="1">
      <alignment vertical="center"/>
    </xf>
    <xf numFmtId="0" fontId="0" fillId="0" borderId="5" xfId="0" applyBorder="1">
      <alignment vertical="center"/>
    </xf>
    <xf numFmtId="0" fontId="27" fillId="0" borderId="28" xfId="89" applyFont="1" applyBorder="1" applyAlignment="1">
      <alignment horizontal="center" vertical="center" wrapText="1"/>
    </xf>
    <xf numFmtId="0" fontId="27" fillId="0" borderId="47" xfId="89" applyFont="1" applyBorder="1" applyAlignment="1">
      <alignment horizontal="center" vertical="center" wrapText="1"/>
    </xf>
    <xf numFmtId="0" fontId="27" fillId="0" borderId="31" xfId="89" applyFont="1" applyBorder="1" applyAlignment="1">
      <alignment horizontal="center" vertical="center" wrapText="1"/>
    </xf>
    <xf numFmtId="0" fontId="27" fillId="0" borderId="23" xfId="89" applyFont="1" applyBorder="1" applyAlignment="1">
      <alignment horizontal="center" vertical="center" wrapText="1"/>
    </xf>
    <xf numFmtId="41" fontId="34" fillId="0" borderId="58" xfId="23" applyNumberFormat="1" applyFont="1" applyFill="1" applyBorder="1" applyAlignment="1">
      <alignment horizontal="center" vertical="center"/>
    </xf>
    <xf numFmtId="41" fontId="34" fillId="0" borderId="59" xfId="23" applyNumberFormat="1" applyFont="1" applyFill="1" applyBorder="1" applyAlignment="1">
      <alignment horizontal="center" vertical="center"/>
    </xf>
    <xf numFmtId="41" fontId="34" fillId="0" borderId="60" xfId="23" applyNumberFormat="1" applyFont="1" applyFill="1" applyBorder="1" applyAlignment="1">
      <alignment horizontal="center" vertical="center"/>
    </xf>
    <xf numFmtId="41" fontId="34" fillId="0" borderId="61" xfId="23" applyNumberFormat="1" applyFont="1" applyFill="1" applyBorder="1" applyAlignment="1">
      <alignment horizontal="center" vertical="center"/>
    </xf>
    <xf numFmtId="41" fontId="34" fillId="0" borderId="62" xfId="23" applyNumberFormat="1" applyFont="1" applyFill="1" applyBorder="1" applyAlignment="1">
      <alignment horizontal="center" vertical="center"/>
    </xf>
    <xf numFmtId="41" fontId="34" fillId="0" borderId="63" xfId="23" applyNumberFormat="1" applyFont="1" applyFill="1" applyBorder="1" applyAlignment="1">
      <alignment horizontal="center" vertical="center"/>
    </xf>
    <xf numFmtId="0" fontId="37" fillId="0" borderId="0" xfId="89" applyFont="1" applyAlignment="1">
      <alignment horizontal="center" vertical="center" wrapText="1"/>
    </xf>
    <xf numFmtId="0" fontId="37" fillId="0" borderId="23" xfId="89" applyFont="1" applyBorder="1" applyAlignment="1">
      <alignment horizontal="center" vertical="center" wrapText="1"/>
    </xf>
    <xf numFmtId="0" fontId="30" fillId="0" borderId="28" xfId="89" applyFont="1" applyBorder="1" applyAlignment="1">
      <alignment horizontal="center" vertical="center"/>
    </xf>
    <xf numFmtId="0" fontId="30" fillId="0" borderId="26" xfId="89" applyFont="1" applyBorder="1" applyAlignment="1">
      <alignment horizontal="center" vertical="center"/>
    </xf>
    <xf numFmtId="0" fontId="30" fillId="0" borderId="31" xfId="89" applyFont="1" applyBorder="1" applyAlignment="1">
      <alignment horizontal="center" vertical="center"/>
    </xf>
    <xf numFmtId="0" fontId="30" fillId="16" borderId="32" xfId="89" applyFont="1" applyFill="1" applyBorder="1" applyAlignment="1">
      <alignment horizontal="center" vertical="center" wrapText="1"/>
    </xf>
    <xf numFmtId="0" fontId="30" fillId="16" borderId="48" xfId="89" applyFont="1" applyFill="1" applyBorder="1" applyAlignment="1">
      <alignment horizontal="center" vertical="center" wrapText="1"/>
    </xf>
    <xf numFmtId="0" fontId="37" fillId="0" borderId="40" xfId="89" applyFont="1" applyBorder="1" applyAlignment="1">
      <alignment horizontal="center" vertical="center" wrapText="1"/>
    </xf>
    <xf numFmtId="0" fontId="37" fillId="0" borderId="41" xfId="89" applyFont="1" applyBorder="1" applyAlignment="1">
      <alignment horizontal="center" vertical="center" wrapText="1"/>
    </xf>
    <xf numFmtId="0" fontId="37" fillId="0" borderId="42" xfId="89" applyFont="1" applyBorder="1" applyAlignment="1">
      <alignment horizontal="center" vertical="center" wrapText="1"/>
    </xf>
    <xf numFmtId="0" fontId="37" fillId="0" borderId="43" xfId="89" applyFont="1" applyBorder="1" applyAlignment="1">
      <alignment horizontal="center" vertical="center" wrapText="1"/>
    </xf>
    <xf numFmtId="0" fontId="37" fillId="0" borderId="53" xfId="89" applyFont="1" applyBorder="1" applyAlignment="1">
      <alignment horizontal="center" vertical="center" wrapText="1"/>
    </xf>
    <xf numFmtId="0" fontId="37" fillId="0" borderId="44" xfId="89" applyFont="1" applyBorder="1" applyAlignment="1">
      <alignment horizontal="center" vertical="center" wrapText="1"/>
    </xf>
    <xf numFmtId="0" fontId="37" fillId="0" borderId="50" xfId="89" applyFont="1" applyBorder="1" applyAlignment="1">
      <alignment horizontal="center" vertical="center" wrapText="1"/>
    </xf>
    <xf numFmtId="0" fontId="37" fillId="0" borderId="54" xfId="89" applyFont="1" applyBorder="1" applyAlignment="1">
      <alignment horizontal="center" vertical="center" wrapText="1"/>
    </xf>
    <xf numFmtId="0" fontId="37" fillId="0" borderId="45" xfId="89" applyFont="1" applyBorder="1" applyAlignment="1">
      <alignment horizontal="center" vertical="center" wrapText="1"/>
    </xf>
    <xf numFmtId="0" fontId="37" fillId="0" borderId="51" xfId="89" applyFont="1" applyBorder="1" applyAlignment="1">
      <alignment horizontal="center" vertical="center" wrapText="1"/>
    </xf>
    <xf numFmtId="0" fontId="37" fillId="0" borderId="55" xfId="89" applyFont="1" applyBorder="1" applyAlignment="1">
      <alignment horizontal="center" vertical="center" wrapText="1"/>
    </xf>
    <xf numFmtId="0" fontId="37" fillId="10" borderId="46" xfId="89" applyFont="1" applyFill="1" applyBorder="1" applyAlignment="1">
      <alignment horizontal="center" vertical="center" wrapText="1"/>
    </xf>
    <xf numFmtId="0" fontId="37" fillId="10" borderId="52" xfId="89" applyFont="1" applyFill="1" applyBorder="1" applyAlignment="1">
      <alignment horizontal="center" vertical="center" wrapText="1"/>
    </xf>
    <xf numFmtId="0" fontId="37" fillId="10" borderId="56" xfId="89" applyFont="1" applyFill="1" applyBorder="1" applyAlignment="1">
      <alignment horizontal="center" vertical="center" wrapText="1"/>
    </xf>
    <xf numFmtId="0" fontId="27" fillId="0" borderId="5" xfId="89" applyFont="1" applyBorder="1" applyAlignment="1">
      <alignment horizontal="center" vertical="center" wrapText="1"/>
    </xf>
    <xf numFmtId="0" fontId="27" fillId="0" borderId="2" xfId="89" applyFont="1" applyBorder="1" applyAlignment="1">
      <alignment horizontal="center" vertical="center" wrapText="1"/>
    </xf>
    <xf numFmtId="0" fontId="30" fillId="0" borderId="49" xfId="89" applyFont="1" applyBorder="1" applyAlignment="1">
      <alignment horizontal="center" vertical="center" wrapText="1"/>
    </xf>
    <xf numFmtId="0" fontId="30" fillId="0" borderId="33" xfId="89" applyFont="1" applyBorder="1" applyAlignment="1">
      <alignment horizontal="center" vertical="center" wrapText="1"/>
    </xf>
    <xf numFmtId="0" fontId="27" fillId="0" borderId="24" xfId="89" applyFont="1" applyBorder="1" applyAlignment="1">
      <alignment horizontal="center" vertical="center" wrapText="1"/>
    </xf>
    <xf numFmtId="0" fontId="27" fillId="0" borderId="25" xfId="89"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justify" vertical="top" wrapText="1"/>
    </xf>
    <xf numFmtId="177" fontId="27" fillId="0" borderId="2" xfId="0" applyNumberFormat="1" applyFont="1" applyBorder="1" applyAlignment="1">
      <alignment vertical="top"/>
    </xf>
    <xf numFmtId="0" fontId="27" fillId="0" borderId="2" xfId="0" applyFont="1" applyBorder="1" applyAlignment="1">
      <alignment horizontal="justify" vertical="top" wrapText="1"/>
    </xf>
    <xf numFmtId="0" fontId="27" fillId="0" borderId="3" xfId="0" applyFont="1" applyBorder="1" applyAlignment="1">
      <alignment horizontal="left" vertical="top" wrapText="1" indent="1"/>
    </xf>
    <xf numFmtId="0" fontId="27" fillId="0" borderId="4" xfId="0" applyFont="1" applyBorder="1" applyAlignment="1">
      <alignment horizontal="left" vertical="top" wrapText="1" indent="1"/>
    </xf>
    <xf numFmtId="0" fontId="27" fillId="0" borderId="28" xfId="0" applyFont="1" applyBorder="1" applyAlignment="1">
      <alignment horizontal="justify" vertical="top" wrapText="1"/>
    </xf>
    <xf numFmtId="0" fontId="27" fillId="0" borderId="31" xfId="0" applyFont="1" applyBorder="1" applyAlignment="1">
      <alignment horizontal="justify" vertical="top" wrapText="1"/>
    </xf>
    <xf numFmtId="0" fontId="62" fillId="0" borderId="0" xfId="0" applyFont="1" applyAlignment="1">
      <alignment horizontal="center" vertical="center"/>
    </xf>
    <xf numFmtId="0" fontId="37" fillId="0" borderId="0" xfId="0" applyFont="1" applyAlignment="1">
      <alignment horizontal="center" vertical="center"/>
    </xf>
    <xf numFmtId="0" fontId="27" fillId="0" borderId="3" xfId="19" applyFont="1" applyBorder="1" applyAlignment="1">
      <alignment horizontal="justify" vertical="top" wrapText="1"/>
    </xf>
    <xf numFmtId="0" fontId="27" fillId="0" borderId="9" xfId="19" applyFont="1" applyBorder="1" applyAlignment="1">
      <alignment horizontal="justify" vertical="top" wrapText="1"/>
    </xf>
    <xf numFmtId="0" fontId="27" fillId="0" borderId="4" xfId="19" applyFont="1" applyBorder="1" applyAlignment="1">
      <alignment horizontal="justify" vertical="top" wrapText="1"/>
    </xf>
    <xf numFmtId="0" fontId="27" fillId="0" borderId="3" xfId="0" applyFont="1" applyBorder="1" applyAlignment="1">
      <alignment horizontal="justify" vertical="top" wrapText="1"/>
    </xf>
    <xf numFmtId="0" fontId="27" fillId="0" borderId="9" xfId="0" applyFont="1" applyBorder="1" applyAlignment="1">
      <alignment horizontal="justify" vertical="top" wrapText="1"/>
    </xf>
    <xf numFmtId="0" fontId="27" fillId="0" borderId="4" xfId="0" applyFont="1" applyBorder="1" applyAlignment="1">
      <alignment horizontal="justify" vertical="top" wrapText="1"/>
    </xf>
  </cellXfs>
  <cellStyles count="93">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user)"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一般" xfId="0" builtinId="0" customBuiltin="1"/>
    <cellStyle name="一般 10 5 2" xfId="30" xr:uid="{DBAF1664-5B22-4E5C-A76C-1E01A60C5F53}"/>
    <cellStyle name="一般 10 5 2 2" xfId="32" xr:uid="{5D65CD45-2B22-43AD-87E1-D97765D2314E}"/>
    <cellStyle name="一般 10 5 2 2 2 2 2" xfId="36" xr:uid="{B7C9E976-E20B-4438-AB59-644B2521C28D}"/>
    <cellStyle name="一般 10 5 2 2 2 2 2 2" xfId="40" xr:uid="{A29F51C3-E2EB-4A18-A0AE-A006A91C8766}"/>
    <cellStyle name="一般 10 5 2 2 2 2 2 3" xfId="45" xr:uid="{ADBF2167-BB93-4861-98E4-02F957A8ED97}"/>
    <cellStyle name="一般 10 5 2 2 2 2 2 3 4 2 2" xfId="57" xr:uid="{1189DDB5-1CAA-43CC-A3E5-E1A742B0C932}"/>
    <cellStyle name="一般 10 5 2 2 2 2 2 3 4 2 2 2" xfId="85" xr:uid="{5651B0FE-2A13-473A-9ADC-DC6A33636E1E}"/>
    <cellStyle name="一般 10 5 2 2 2 2 2 3 4 2 2 2 2 2 2" xfId="73" xr:uid="{49D7F36E-6ED3-4541-BD8C-56A14C8604CC}"/>
    <cellStyle name="一般 10 5 2 2 2 2 2 3 4 2 2 2 3" xfId="77" xr:uid="{83F9CF5C-2517-42A2-8A74-78B6D96D6925}"/>
    <cellStyle name="一般 10 5 2 2 2 2 2 3 4 2 2 3 2" xfId="76" xr:uid="{20B0834B-A8B7-49FD-809D-CEC0BC5071BF}"/>
    <cellStyle name="一般 10 5 2 2 2 2 2 3 4 2 3 2 2" xfId="84" xr:uid="{5F32A889-4BC9-4C62-82F5-911A09C0F668}"/>
    <cellStyle name="一般 10 5 2 2 2 2 2 3 4 2 3 2 2 2" xfId="74" xr:uid="{B44E8633-2E58-4708-88B0-F682DFB91FAC}"/>
    <cellStyle name="一般 10 5 2 2 2 2 2 3 4 2 3 2 2 2 2" xfId="86" xr:uid="{9525619F-55E8-47E6-912A-68412B82994D}"/>
    <cellStyle name="一般 10 5 2 2 2 2 2 4" xfId="49" xr:uid="{92C635D1-B635-4CE2-948A-FD2CA6E15B1D}"/>
    <cellStyle name="一般 10 5 2 2 2 2 2 5" xfId="53" xr:uid="{38798052-6462-42EF-8E37-9164C2E8F67A}"/>
    <cellStyle name="一般 10 5 2 2 2 2 2 6" xfId="58" xr:uid="{844D29BD-C66B-4004-B031-22CF0389E2BF}"/>
    <cellStyle name="一般 10 5 2 2 2 2 2 7" xfId="61" xr:uid="{06DF753D-A44E-4170-964A-89379FE352C0}"/>
    <cellStyle name="一般 10 5 2 2 2 2 2 7 2" xfId="90" xr:uid="{CECDE88F-923B-4C1F-8472-411346419DE4}"/>
    <cellStyle name="一般 10 5 2 3" xfId="39" xr:uid="{F8A1BE9C-8837-4C79-A5A0-2AD6B8C1644C}"/>
    <cellStyle name="一般 10 5 2 4" xfId="43" xr:uid="{9FB61D91-5316-4C26-B2E1-A3CD0AA17FA8}"/>
    <cellStyle name="一般 10 5 2 5" xfId="48" xr:uid="{5B593505-8B7C-4836-BF4B-94F6CFDE9AE7}"/>
    <cellStyle name="一般 10 5 2 6" xfId="52" xr:uid="{5DC1C10C-B210-4DD1-B8D6-F633F341BDF1}"/>
    <cellStyle name="一般 10 5 2 7" xfId="60" xr:uid="{928B5D91-4881-4E91-AFEE-82FB89AC8CCB}"/>
    <cellStyle name="一般 10 5 2 7 2" xfId="89" xr:uid="{A2961278-9020-46BB-8BB1-79C2AC39C9B6}"/>
    <cellStyle name="一般 12" xfId="87" xr:uid="{55EF5C09-2856-412F-B456-1DAEE6F87A2B}"/>
    <cellStyle name="一般 2" xfId="22" xr:uid="{8989F2EA-4C30-4081-B147-166D8BE824A2}"/>
    <cellStyle name="一般 2 2" xfId="26" xr:uid="{4D1E3D9D-4B5C-4236-A406-7AFBF42B47F9}"/>
    <cellStyle name="一般 2 2 2" xfId="31" xr:uid="{636C01BA-0FCE-4B07-A62A-3152CB4AA0AB}"/>
    <cellStyle name="一般 2 2 3" xfId="71" xr:uid="{A0659748-5128-4872-9E58-8C52DDB8C6D9}"/>
    <cellStyle name="一般 2 3" xfId="37" xr:uid="{82A9F117-4D40-407A-AFEF-B69E957CAAAD}"/>
    <cellStyle name="一般 2 3 2" xfId="34" xr:uid="{07A614A1-F386-4EDD-8EC3-D942A3F7DEC6}"/>
    <cellStyle name="一般 2 3 2 2" xfId="42" xr:uid="{33065FF6-7FC5-48B2-9942-8B0855F0245E}"/>
    <cellStyle name="一般 2 3 2 3" xfId="47" xr:uid="{5282F71B-C589-44A6-85CC-C4E63ACF9D25}"/>
    <cellStyle name="一般 2 3 2 4" xfId="51" xr:uid="{601EFF06-F63D-4AB7-91B6-66086986634C}"/>
    <cellStyle name="一般 2 3 2 5" xfId="55" xr:uid="{A6972570-CFFD-4DF1-80D0-313B1B747812}"/>
    <cellStyle name="一般 2 3 2 6" xfId="63" xr:uid="{62B79545-609E-4566-8E6A-A1F1985F8A75}"/>
    <cellStyle name="一般 2 3 2 6 2" xfId="92" xr:uid="{13301BCF-BEA7-4C7C-A414-6242332C4EEE}"/>
    <cellStyle name="一般 2 3 3" xfId="64" xr:uid="{1D0D362C-4399-4725-A4AB-F99351F33EEA}"/>
    <cellStyle name="一般 2 3 3 2" xfId="75" xr:uid="{4F40F332-F93E-414D-9D61-5DB37B387A7D}"/>
    <cellStyle name="一般 2 4" xfId="18" xr:uid="{00000000-0005-0000-0000-000012000000}"/>
    <cellStyle name="一般 2 5" xfId="29" xr:uid="{97C5E0EB-75D7-4B44-BE06-29DA7670CAA0}"/>
    <cellStyle name="一般 2 5 2" xfId="65" xr:uid="{80B97E9E-9114-46A0-9355-1779C3E0ED37}"/>
    <cellStyle name="一般 2 5 2 2" xfId="79" xr:uid="{BAD83A9E-77F4-4B46-828C-5A723F3B1E9C}"/>
    <cellStyle name="一般 2 5 2 2 2" xfId="83" xr:uid="{C67539FF-BE8C-4E17-BD95-E96817B820E6}"/>
    <cellStyle name="一般 2 5 3" xfId="82" xr:uid="{DD8B289F-48DC-44C6-BE90-20ADC4DFA5EF}"/>
    <cellStyle name="一般 2 5 4" xfId="80" xr:uid="{46944A90-A65A-45F5-9314-4A235F93A0F0}"/>
    <cellStyle name="一般 2 5 4 3" xfId="81" xr:uid="{9386121C-EDEF-456A-992F-ACDBE6B1C4BB}"/>
    <cellStyle name="一般 2 5 5" xfId="72" xr:uid="{EFF116E9-8AD7-491A-B366-8DBC58DC258C}"/>
    <cellStyle name="一般 2 6" xfId="59" xr:uid="{D9605282-693A-479F-8D84-A65F57597EF3}"/>
    <cellStyle name="一般 3" xfId="21" xr:uid="{9103DA06-EDAD-4776-9AB4-6B3955C9DF66}"/>
    <cellStyle name="一般 3 2" xfId="35" xr:uid="{7C565EAE-3973-4176-B3F2-D7B86D49EE09}"/>
    <cellStyle name="一般 3 2 2" xfId="20" xr:uid="{00000000-0005-0000-0000-000013000000}"/>
    <cellStyle name="一般 3 2 3" xfId="68" xr:uid="{8D207EB5-3BE5-440E-8AE1-DDA772DA9CA5}"/>
    <cellStyle name="一般 4" xfId="38" xr:uid="{5A2BCA39-3B06-4B51-A7A8-F052C548D3E9}"/>
    <cellStyle name="一般 4 2" xfId="70" xr:uid="{3168730A-E5D3-4CC4-BB8B-396EDEC55B93}"/>
    <cellStyle name="一般 5" xfId="56" xr:uid="{855E5630-483D-44FF-92D0-7909E1146B61}"/>
    <cellStyle name="一般 5 2" xfId="78" xr:uid="{12ACA3C7-6691-4662-BB55-10F3EAB2CC3D}"/>
    <cellStyle name="一般 6" xfId="19" xr:uid="{00000000-0005-0000-0000-000014000000}"/>
    <cellStyle name="一般 6 2" xfId="88" xr:uid="{582C9AAC-FDB3-421A-A812-1D1C8492DEAB}"/>
    <cellStyle name="一般_101年度用途別調查表－加班值班費_1030902_104及103宣導經費編列情形表" xfId="44" xr:uid="{3F8C5EC2-D805-4512-A371-86C443B9A3F6}"/>
    <cellStyle name="一般_91移轉性支付pin_辦公室租金查填表彙整" xfId="24" xr:uid="{EDCF460C-1EE6-41F9-BF5D-9AFE5D30663B}"/>
    <cellStyle name="千分位" xfId="28" builtinId="3"/>
    <cellStyle name="千分位 10" xfId="23" xr:uid="{2836DBB2-1840-42A4-9483-9BAC4C1FD7D3}"/>
    <cellStyle name="千分位 2" xfId="25" xr:uid="{49D6BBD0-A356-492B-8A60-82D5E7323D5B}"/>
    <cellStyle name="千分位 3" xfId="33" xr:uid="{C4F0FC64-DD95-4C55-B852-817E698AC18F}"/>
    <cellStyle name="千分位 3 2" xfId="41" xr:uid="{700819C2-EA7B-47F3-8D35-F115A9A5F5F5}"/>
    <cellStyle name="千分位 3 3" xfId="46" xr:uid="{31220FE2-E08A-4BDF-8403-B2FCC433ABB2}"/>
    <cellStyle name="千分位 3 4" xfId="50" xr:uid="{E5DCD8F4-9F94-4FBF-BCF5-C3982779AD7F}"/>
    <cellStyle name="千分位 3 5" xfId="54" xr:uid="{9EA840E3-38B0-4CD0-8B6F-584339878A85}"/>
    <cellStyle name="千分位 3 6" xfId="62" xr:uid="{3EFDC7EC-7EB3-4EC1-8A1D-A134B39F82F2}"/>
    <cellStyle name="千分位 3 6 2" xfId="91" xr:uid="{5A632564-C7F0-4CD2-B189-647A1ED20E5A}"/>
    <cellStyle name="千分位 4 3" xfId="66" xr:uid="{C04E40BE-D197-45D0-8063-DDC3F698E9D7}"/>
    <cellStyle name="千分位 8" xfId="27" xr:uid="{A6FC2EA2-D280-4E75-A936-7613A8FC8F2F}"/>
    <cellStyle name="千分位 9" xfId="67" xr:uid="{76A48DE9-0041-4D6E-899C-641CC5761945}"/>
    <cellStyle name="貨幣 4" xfId="69" xr:uid="{8BE89FB4-7A7E-4F82-9E45-5202BD44459E}"/>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661987</xdr:colOff>
      <xdr:row>136</xdr:row>
      <xdr:rowOff>0</xdr:rowOff>
    </xdr:from>
    <xdr:ext cx="65" cy="172227"/>
    <xdr:sp macro="" textlink="">
      <xdr:nvSpPr>
        <xdr:cNvPr id="2" name="文字方塊 1">
          <a:extLst>
            <a:ext uri="{FF2B5EF4-FFF2-40B4-BE49-F238E27FC236}">
              <a16:creationId xmlns:a16="http://schemas.microsoft.com/office/drawing/2014/main" id="{705FAEAC-D5CE-43EF-AB35-9EF37497D9C7}"/>
            </a:ext>
          </a:extLst>
        </xdr:cNvPr>
        <xdr:cNvSpPr txBox="1"/>
      </xdr:nvSpPr>
      <xdr:spPr>
        <a:xfrm>
          <a:off x="5148262" y="651633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ine@&#21830;&#26989;&#30332;&#23637;&#30740;&#31350;&#38498;&#21335;&#37096;&#38498;&#21312;&#23448;&#26041;&#24115;&#34399;&#22909;&#21451;&#122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33294-98CB-4AB6-B22E-9E075FE752E1}">
  <sheetPr>
    <tabColor rgb="FFFFFF00"/>
    <outlinePr summaryBelow="0" summaryRight="0"/>
  </sheetPr>
  <dimension ref="A1:AMK186"/>
  <sheetViews>
    <sheetView tabSelected="1" view="pageBreakPreview" topLeftCell="A4" zoomScale="85" zoomScaleNormal="85" zoomScaleSheetLayoutView="85" workbookViewId="0">
      <selection activeCell="K174" sqref="K174"/>
    </sheetView>
  </sheetViews>
  <sheetFormatPr defaultColWidth="7.625" defaultRowHeight="16.5" outlineLevelRow="2"/>
  <cols>
    <col min="1" max="1" width="16.625" style="50" customWidth="1"/>
    <col min="2" max="2" width="21.75" style="40" customWidth="1"/>
    <col min="3" max="3" width="13.375" style="40" customWidth="1"/>
    <col min="4" max="4" width="11.5" style="40" customWidth="1"/>
    <col min="5" max="5" width="11.625" style="40" customWidth="1"/>
    <col min="6" max="8" width="14.75" style="40" customWidth="1"/>
    <col min="9" max="9" width="20.375" style="40" customWidth="1"/>
    <col min="10" max="10" width="15.25" style="40" customWidth="1"/>
    <col min="11" max="11" width="30.5" style="40" customWidth="1"/>
    <col min="12" max="12" width="20.875" style="40" customWidth="1"/>
    <col min="13" max="13" width="11.625" style="40" customWidth="1"/>
    <col min="14" max="14" width="7.625" style="40" customWidth="1"/>
    <col min="15" max="16384" width="7.625" style="40"/>
  </cols>
  <sheetData>
    <row r="1" spans="1:1025" ht="32.25">
      <c r="A1" s="387" t="s">
        <v>44</v>
      </c>
      <c r="B1" s="387"/>
      <c r="C1" s="387"/>
      <c r="D1" s="387"/>
      <c r="E1" s="387"/>
      <c r="F1" s="387"/>
      <c r="G1" s="387"/>
      <c r="H1" s="387"/>
      <c r="I1" s="387"/>
      <c r="J1" s="387"/>
      <c r="K1" s="387"/>
      <c r="L1" s="387"/>
      <c r="M1" s="387"/>
    </row>
    <row r="2" spans="1:1025" ht="32.25">
      <c r="A2" s="387" t="s">
        <v>0</v>
      </c>
      <c r="B2" s="387"/>
      <c r="C2" s="387"/>
      <c r="D2" s="387"/>
      <c r="E2" s="387"/>
      <c r="F2" s="387"/>
      <c r="G2" s="387"/>
      <c r="H2" s="387"/>
      <c r="I2" s="387"/>
      <c r="J2" s="387"/>
      <c r="K2" s="387"/>
      <c r="L2" s="387"/>
      <c r="M2" s="387"/>
    </row>
    <row r="3" spans="1:1025" ht="21">
      <c r="A3" s="388" t="s">
        <v>1094</v>
      </c>
      <c r="B3" s="388"/>
      <c r="C3" s="388"/>
      <c r="D3" s="388"/>
      <c r="E3" s="388"/>
      <c r="F3" s="388"/>
      <c r="G3" s="388"/>
      <c r="H3" s="388"/>
      <c r="I3" s="388"/>
      <c r="J3" s="388"/>
      <c r="K3" s="388"/>
      <c r="L3" s="388"/>
      <c r="M3" s="388"/>
    </row>
    <row r="4" spans="1:1025" ht="24.75" customHeight="1">
      <c r="A4" s="41"/>
      <c r="B4" s="42"/>
      <c r="C4" s="42"/>
      <c r="D4" s="42"/>
      <c r="E4" s="42"/>
      <c r="F4" s="42"/>
      <c r="G4" s="42"/>
      <c r="H4" s="42"/>
      <c r="I4" s="42"/>
      <c r="J4" s="42"/>
      <c r="K4" s="43"/>
      <c r="L4" s="44"/>
      <c r="M4" s="44" t="s">
        <v>1</v>
      </c>
    </row>
    <row r="5" spans="1:1025" ht="48" customHeight="1">
      <c r="A5" s="45" t="s">
        <v>2</v>
      </c>
      <c r="B5" s="45" t="s">
        <v>3</v>
      </c>
      <c r="C5" s="64" t="s">
        <v>32</v>
      </c>
      <c r="D5" s="45" t="s">
        <v>4</v>
      </c>
      <c r="E5" s="45" t="s">
        <v>5</v>
      </c>
      <c r="F5" s="45" t="s">
        <v>6</v>
      </c>
      <c r="G5" s="45" t="s">
        <v>7</v>
      </c>
      <c r="H5" s="45" t="s">
        <v>8</v>
      </c>
      <c r="I5" s="45" t="s">
        <v>9</v>
      </c>
      <c r="J5" s="45" t="s">
        <v>10</v>
      </c>
      <c r="K5" s="45" t="s">
        <v>33</v>
      </c>
      <c r="L5" s="45" t="s">
        <v>11</v>
      </c>
      <c r="M5" s="45" t="s">
        <v>12</v>
      </c>
    </row>
    <row r="6" spans="1:1025" s="2" customFormat="1" ht="30" hidden="1" customHeight="1" collapsed="1">
      <c r="A6" s="101" t="s">
        <v>35</v>
      </c>
      <c r="B6" s="18"/>
      <c r="C6" s="18"/>
      <c r="D6" s="18"/>
      <c r="E6" s="18"/>
      <c r="F6" s="102"/>
      <c r="G6" s="102"/>
      <c r="H6" s="18"/>
      <c r="I6" s="19">
        <f>I7+I12+I34+I50+I58+I61+I64+I80+I94+I113</f>
        <v>0</v>
      </c>
      <c r="J6" s="18"/>
      <c r="K6" s="18"/>
      <c r="L6" s="103"/>
      <c r="M6" s="103"/>
    </row>
    <row r="7" spans="1:1025" s="3" customFormat="1" ht="25.15" hidden="1" customHeight="1" outlineLevel="1">
      <c r="A7" s="106" t="s">
        <v>36</v>
      </c>
      <c r="B7" s="106"/>
      <c r="C7" s="106"/>
      <c r="D7" s="106"/>
      <c r="E7" s="106"/>
      <c r="F7" s="106"/>
      <c r="G7" s="106"/>
      <c r="H7" s="107"/>
      <c r="I7" s="108">
        <f>SUM(I8:I11)</f>
        <v>0</v>
      </c>
      <c r="J7" s="106"/>
      <c r="K7" s="106"/>
      <c r="L7" s="106"/>
      <c r="M7" s="106"/>
    </row>
    <row r="8" spans="1:1025" s="1" customFormat="1" hidden="1" outlineLevel="2">
      <c r="A8" s="76"/>
      <c r="B8" s="114"/>
      <c r="C8" s="114"/>
      <c r="D8" s="114"/>
      <c r="E8" s="71"/>
      <c r="F8" s="114"/>
      <c r="G8" s="59"/>
      <c r="H8" s="59"/>
      <c r="I8" s="13"/>
      <c r="J8" s="114"/>
      <c r="K8" s="114"/>
      <c r="L8" s="114"/>
      <c r="M8" s="114"/>
    </row>
    <row r="9" spans="1:1025" s="1" customFormat="1" hidden="1" outlineLevel="2">
      <c r="A9" s="76"/>
      <c r="B9" s="114"/>
      <c r="C9" s="114"/>
      <c r="D9" s="114"/>
      <c r="E9" s="71"/>
      <c r="F9" s="114"/>
      <c r="G9" s="59"/>
      <c r="H9" s="59"/>
      <c r="I9" s="13"/>
      <c r="J9" s="114"/>
      <c r="K9" s="114"/>
      <c r="L9" s="71"/>
      <c r="M9" s="114"/>
    </row>
    <row r="10" spans="1:1025" hidden="1" outlineLevel="2">
      <c r="A10" s="76"/>
      <c r="B10" s="114"/>
      <c r="C10" s="114"/>
      <c r="D10" s="114"/>
      <c r="E10" s="71"/>
      <c r="F10" s="114"/>
      <c r="G10" s="59"/>
      <c r="H10" s="59"/>
      <c r="I10" s="13"/>
      <c r="J10" s="114"/>
      <c r="K10" s="114"/>
      <c r="L10" s="114"/>
      <c r="M10" s="114"/>
    </row>
    <row r="11" spans="1:1025" s="6" customFormat="1" hidden="1" outlineLevel="2">
      <c r="A11" s="76"/>
      <c r="B11" s="114"/>
      <c r="C11" s="114"/>
      <c r="D11" s="114"/>
      <c r="E11" s="71"/>
      <c r="F11" s="114"/>
      <c r="G11" s="59"/>
      <c r="H11" s="59"/>
      <c r="I11" s="13"/>
      <c r="J11" s="114"/>
      <c r="K11" s="114"/>
      <c r="L11" s="71"/>
      <c r="M11" s="114"/>
    </row>
    <row r="12" spans="1:1025" s="3" customFormat="1" ht="25.15" hidden="1" customHeight="1" outlineLevel="1">
      <c r="A12" s="106" t="s">
        <v>338</v>
      </c>
      <c r="B12" s="106"/>
      <c r="C12" s="106"/>
      <c r="D12" s="106"/>
      <c r="E12" s="106"/>
      <c r="F12" s="106"/>
      <c r="G12" s="106"/>
      <c r="H12" s="107"/>
      <c r="I12" s="108">
        <f>SUM(I13:I33)</f>
        <v>0</v>
      </c>
      <c r="J12" s="106"/>
      <c r="K12" s="106"/>
      <c r="L12" s="106"/>
      <c r="M12" s="106"/>
    </row>
    <row r="13" spans="1:1025" s="55" customFormat="1" hidden="1" outlineLevel="2">
      <c r="A13" s="76"/>
      <c r="B13" s="70"/>
      <c r="C13" s="115"/>
      <c r="D13" s="114"/>
      <c r="E13" s="71"/>
      <c r="F13" s="114"/>
      <c r="G13" s="114"/>
      <c r="H13" s="114"/>
      <c r="I13" s="34"/>
      <c r="J13" s="114"/>
      <c r="K13" s="114"/>
      <c r="L13" s="114"/>
      <c r="M13" s="11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Y13" s="54"/>
      <c r="IZ13" s="54"/>
      <c r="JA13" s="54"/>
      <c r="JB13" s="54"/>
      <c r="JC13" s="54"/>
      <c r="JD13" s="54"/>
      <c r="JE13" s="54"/>
      <c r="JF13" s="54"/>
      <c r="JG13" s="54"/>
      <c r="JH13" s="54"/>
      <c r="JI13" s="54"/>
      <c r="JJ13" s="54"/>
      <c r="JK13" s="54"/>
      <c r="JL13" s="54"/>
      <c r="JM13" s="54"/>
      <c r="JN13" s="54"/>
      <c r="JO13" s="54"/>
      <c r="JP13" s="54"/>
      <c r="JQ13" s="54"/>
      <c r="JR13" s="54"/>
      <c r="JS13" s="54"/>
      <c r="JT13" s="54"/>
      <c r="JU13" s="54"/>
      <c r="JV13" s="54"/>
      <c r="JW13" s="54"/>
      <c r="JX13" s="54"/>
      <c r="JY13" s="54"/>
      <c r="JZ13" s="54"/>
      <c r="KA13" s="54"/>
      <c r="KB13" s="54"/>
      <c r="KC13" s="54"/>
      <c r="KD13" s="54"/>
      <c r="KE13" s="54"/>
      <c r="KF13" s="54"/>
      <c r="KG13" s="54"/>
      <c r="KH13" s="54"/>
      <c r="KI13" s="54"/>
      <c r="KJ13" s="54"/>
      <c r="KK13" s="54"/>
      <c r="KL13" s="54"/>
      <c r="KM13" s="54"/>
      <c r="KN13" s="54"/>
      <c r="KO13" s="54"/>
      <c r="KP13" s="54"/>
      <c r="KQ13" s="54"/>
      <c r="KR13" s="54"/>
      <c r="KS13" s="54"/>
      <c r="KT13" s="54"/>
      <c r="KU13" s="54"/>
      <c r="KV13" s="54"/>
      <c r="KW13" s="54"/>
      <c r="KX13" s="54"/>
      <c r="KY13" s="54"/>
      <c r="KZ13" s="54"/>
      <c r="LA13" s="54"/>
      <c r="LB13" s="54"/>
      <c r="LC13" s="54"/>
      <c r="LD13" s="54"/>
      <c r="LE13" s="54"/>
      <c r="LF13" s="54"/>
      <c r="LG13" s="54"/>
      <c r="LH13" s="54"/>
      <c r="LI13" s="54"/>
      <c r="LJ13" s="54"/>
      <c r="LK13" s="54"/>
      <c r="LL13" s="54"/>
      <c r="LM13" s="54"/>
      <c r="LN13" s="54"/>
      <c r="LO13" s="54"/>
      <c r="LP13" s="54"/>
      <c r="LQ13" s="54"/>
      <c r="LR13" s="54"/>
      <c r="LS13" s="54"/>
      <c r="LT13" s="54"/>
      <c r="LU13" s="54"/>
      <c r="LV13" s="54"/>
      <c r="LW13" s="54"/>
      <c r="LX13" s="54"/>
      <c r="LY13" s="54"/>
      <c r="LZ13" s="54"/>
      <c r="MA13" s="54"/>
      <c r="MB13" s="54"/>
      <c r="MC13" s="54"/>
      <c r="MD13" s="54"/>
      <c r="ME13" s="54"/>
      <c r="MF13" s="54"/>
      <c r="MG13" s="54"/>
      <c r="MH13" s="54"/>
      <c r="MI13" s="54"/>
      <c r="MJ13" s="54"/>
      <c r="MK13" s="54"/>
      <c r="ML13" s="54"/>
      <c r="MM13" s="54"/>
      <c r="MN13" s="54"/>
      <c r="MO13" s="54"/>
      <c r="MP13" s="54"/>
      <c r="MQ13" s="54"/>
      <c r="MR13" s="54"/>
      <c r="MS13" s="54"/>
      <c r="MT13" s="54"/>
      <c r="MU13" s="54"/>
      <c r="MV13" s="54"/>
      <c r="MW13" s="54"/>
      <c r="MX13" s="54"/>
      <c r="MY13" s="54"/>
      <c r="MZ13" s="54"/>
      <c r="NA13" s="54"/>
      <c r="NB13" s="54"/>
      <c r="NC13" s="54"/>
      <c r="ND13" s="54"/>
      <c r="NE13" s="54"/>
      <c r="NF13" s="54"/>
      <c r="NG13" s="54"/>
      <c r="NH13" s="54"/>
      <c r="NI13" s="54"/>
      <c r="NJ13" s="54"/>
      <c r="NK13" s="54"/>
      <c r="NL13" s="54"/>
      <c r="NM13" s="54"/>
      <c r="NN13" s="54"/>
      <c r="NO13" s="54"/>
      <c r="NP13" s="54"/>
      <c r="NQ13" s="54"/>
      <c r="NR13" s="54"/>
      <c r="NS13" s="54"/>
      <c r="NT13" s="54"/>
      <c r="NU13" s="54"/>
      <c r="NV13" s="54"/>
      <c r="NW13" s="54"/>
      <c r="NX13" s="54"/>
      <c r="NY13" s="54"/>
      <c r="NZ13" s="54"/>
      <c r="OA13" s="54"/>
      <c r="OB13" s="54"/>
      <c r="OC13" s="54"/>
      <c r="OD13" s="54"/>
      <c r="OE13" s="54"/>
      <c r="OF13" s="54"/>
      <c r="OG13" s="54"/>
      <c r="OH13" s="54"/>
      <c r="OI13" s="54"/>
      <c r="OJ13" s="54"/>
      <c r="OK13" s="54"/>
      <c r="OL13" s="54"/>
      <c r="OM13" s="54"/>
      <c r="ON13" s="54"/>
      <c r="OO13" s="54"/>
      <c r="OP13" s="54"/>
      <c r="OQ13" s="54"/>
      <c r="OR13" s="54"/>
      <c r="OS13" s="54"/>
      <c r="OT13" s="54"/>
      <c r="OU13" s="54"/>
      <c r="OV13" s="54"/>
      <c r="OW13" s="54"/>
      <c r="OX13" s="54"/>
      <c r="OY13" s="54"/>
      <c r="OZ13" s="54"/>
      <c r="PA13" s="54"/>
      <c r="PB13" s="54"/>
      <c r="PC13" s="54"/>
      <c r="PD13" s="54"/>
      <c r="PE13" s="54"/>
      <c r="PF13" s="54"/>
      <c r="PG13" s="54"/>
      <c r="PH13" s="54"/>
      <c r="PI13" s="54"/>
      <c r="PJ13" s="54"/>
      <c r="PK13" s="54"/>
      <c r="PL13" s="54"/>
      <c r="PM13" s="54"/>
      <c r="PN13" s="54"/>
      <c r="PO13" s="54"/>
      <c r="PP13" s="54"/>
      <c r="PQ13" s="54"/>
      <c r="PR13" s="54"/>
      <c r="PS13" s="54"/>
      <c r="PT13" s="54"/>
      <c r="PU13" s="54"/>
      <c r="PV13" s="54"/>
      <c r="PW13" s="54"/>
      <c r="PX13" s="54"/>
      <c r="PY13" s="54"/>
      <c r="PZ13" s="54"/>
      <c r="QA13" s="54"/>
      <c r="QB13" s="54"/>
      <c r="QC13" s="54"/>
      <c r="QD13" s="54"/>
      <c r="QE13" s="54"/>
      <c r="QF13" s="54"/>
      <c r="QG13" s="54"/>
      <c r="QH13" s="54"/>
      <c r="QI13" s="54"/>
      <c r="QJ13" s="54"/>
      <c r="QK13" s="54"/>
      <c r="QL13" s="54"/>
      <c r="QM13" s="54"/>
      <c r="QN13" s="54"/>
      <c r="QO13" s="54"/>
      <c r="QP13" s="54"/>
      <c r="QQ13" s="54"/>
      <c r="QR13" s="54"/>
      <c r="QS13" s="54"/>
      <c r="QT13" s="54"/>
      <c r="QU13" s="54"/>
      <c r="QV13" s="54"/>
      <c r="QW13" s="54"/>
      <c r="QX13" s="54"/>
      <c r="QY13" s="54"/>
      <c r="QZ13" s="54"/>
      <c r="RA13" s="54"/>
      <c r="RB13" s="54"/>
      <c r="RC13" s="54"/>
      <c r="RD13" s="54"/>
      <c r="RE13" s="54"/>
      <c r="RF13" s="54"/>
      <c r="RG13" s="54"/>
      <c r="RH13" s="54"/>
      <c r="RI13" s="54"/>
      <c r="RJ13" s="54"/>
      <c r="RK13" s="54"/>
      <c r="RL13" s="54"/>
      <c r="RM13" s="54"/>
      <c r="RN13" s="54"/>
      <c r="RO13" s="54"/>
      <c r="RP13" s="54"/>
      <c r="RQ13" s="54"/>
      <c r="RR13" s="54"/>
      <c r="RS13" s="54"/>
      <c r="RT13" s="54"/>
      <c r="RU13" s="54"/>
      <c r="RV13" s="54"/>
      <c r="RW13" s="54"/>
      <c r="RX13" s="54"/>
      <c r="RY13" s="54"/>
      <c r="RZ13" s="54"/>
      <c r="SA13" s="54"/>
      <c r="SB13" s="54"/>
      <c r="SC13" s="54"/>
      <c r="SD13" s="54"/>
      <c r="SE13" s="54"/>
      <c r="SF13" s="54"/>
      <c r="SG13" s="54"/>
      <c r="SH13" s="54"/>
      <c r="SI13" s="54"/>
      <c r="SJ13" s="54"/>
      <c r="SK13" s="54"/>
      <c r="SL13" s="54"/>
      <c r="SM13" s="54"/>
      <c r="SN13" s="54"/>
      <c r="SO13" s="54"/>
      <c r="SP13" s="54"/>
      <c r="SQ13" s="54"/>
      <c r="SR13" s="54"/>
      <c r="SS13" s="54"/>
      <c r="ST13" s="54"/>
      <c r="SU13" s="54"/>
      <c r="SV13" s="54"/>
      <c r="SW13" s="54"/>
      <c r="SX13" s="54"/>
      <c r="SY13" s="54"/>
      <c r="SZ13" s="54"/>
      <c r="TA13" s="54"/>
      <c r="TB13" s="54"/>
      <c r="TC13" s="54"/>
      <c r="TD13" s="54"/>
      <c r="TE13" s="54"/>
      <c r="TF13" s="54"/>
      <c r="TG13" s="54"/>
      <c r="TH13" s="54"/>
      <c r="TI13" s="54"/>
      <c r="TJ13" s="54"/>
      <c r="TK13" s="54"/>
      <c r="TL13" s="54"/>
      <c r="TM13" s="54"/>
      <c r="TN13" s="54"/>
      <c r="TO13" s="54"/>
      <c r="TP13" s="54"/>
      <c r="TQ13" s="54"/>
      <c r="TR13" s="54"/>
      <c r="TS13" s="54"/>
      <c r="TT13" s="54"/>
      <c r="TU13" s="54"/>
      <c r="TV13" s="54"/>
      <c r="TW13" s="54"/>
      <c r="TX13" s="54"/>
      <c r="TY13" s="54"/>
      <c r="TZ13" s="54"/>
      <c r="UA13" s="54"/>
      <c r="UB13" s="54"/>
      <c r="UC13" s="54"/>
      <c r="UD13" s="54"/>
      <c r="UE13" s="54"/>
      <c r="UF13" s="54"/>
      <c r="UG13" s="54"/>
      <c r="UH13" s="54"/>
      <c r="UI13" s="54"/>
      <c r="UJ13" s="54"/>
      <c r="UK13" s="54"/>
      <c r="UL13" s="54"/>
      <c r="UM13" s="54"/>
      <c r="UN13" s="54"/>
      <c r="UO13" s="54"/>
      <c r="UP13" s="54"/>
      <c r="UQ13" s="54"/>
      <c r="UR13" s="54"/>
      <c r="US13" s="54"/>
      <c r="UT13" s="54"/>
      <c r="UU13" s="54"/>
      <c r="UV13" s="54"/>
      <c r="UW13" s="54"/>
      <c r="UX13" s="54"/>
      <c r="UY13" s="54"/>
      <c r="UZ13" s="54"/>
      <c r="VA13" s="54"/>
      <c r="VB13" s="54"/>
      <c r="VC13" s="54"/>
      <c r="VD13" s="54"/>
      <c r="VE13" s="54"/>
      <c r="VF13" s="54"/>
      <c r="VG13" s="54"/>
      <c r="VH13" s="54"/>
      <c r="VI13" s="54"/>
      <c r="VJ13" s="54"/>
      <c r="VK13" s="54"/>
      <c r="VL13" s="54"/>
      <c r="VM13" s="54"/>
      <c r="VN13" s="54"/>
      <c r="VO13" s="54"/>
      <c r="VP13" s="54"/>
      <c r="VQ13" s="54"/>
      <c r="VR13" s="54"/>
      <c r="VS13" s="54"/>
      <c r="VT13" s="54"/>
      <c r="VU13" s="54"/>
      <c r="VV13" s="54"/>
      <c r="VW13" s="54"/>
      <c r="VX13" s="54"/>
      <c r="VY13" s="54"/>
      <c r="VZ13" s="54"/>
      <c r="WA13" s="54"/>
      <c r="WB13" s="54"/>
      <c r="WC13" s="54"/>
      <c r="WD13" s="54"/>
      <c r="WE13" s="54"/>
      <c r="WF13" s="54"/>
      <c r="WG13" s="54"/>
      <c r="WH13" s="54"/>
      <c r="WI13" s="54"/>
      <c r="WJ13" s="54"/>
      <c r="WK13" s="54"/>
      <c r="WL13" s="54"/>
      <c r="WM13" s="54"/>
      <c r="WN13" s="54"/>
      <c r="WO13" s="54"/>
      <c r="WP13" s="54"/>
      <c r="WQ13" s="54"/>
      <c r="WR13" s="54"/>
      <c r="WS13" s="54"/>
      <c r="WT13" s="54"/>
      <c r="WU13" s="54"/>
      <c r="WV13" s="54"/>
      <c r="WW13" s="54"/>
      <c r="WX13" s="54"/>
      <c r="WY13" s="54"/>
      <c r="WZ13" s="54"/>
      <c r="XA13" s="54"/>
      <c r="XB13" s="54"/>
      <c r="XC13" s="54"/>
      <c r="XD13" s="54"/>
      <c r="XE13" s="54"/>
      <c r="XF13" s="54"/>
      <c r="XG13" s="54"/>
      <c r="XH13" s="54"/>
      <c r="XI13" s="54"/>
      <c r="XJ13" s="54"/>
      <c r="XK13" s="54"/>
      <c r="XL13" s="54"/>
      <c r="XM13" s="54"/>
      <c r="XN13" s="54"/>
      <c r="XO13" s="54"/>
      <c r="XP13" s="54"/>
      <c r="XQ13" s="54"/>
      <c r="XR13" s="54"/>
      <c r="XS13" s="54"/>
      <c r="XT13" s="54"/>
      <c r="XU13" s="54"/>
      <c r="XV13" s="54"/>
      <c r="XW13" s="54"/>
      <c r="XX13" s="54"/>
      <c r="XY13" s="54"/>
      <c r="XZ13" s="54"/>
      <c r="YA13" s="54"/>
      <c r="YB13" s="54"/>
      <c r="YC13" s="54"/>
      <c r="YD13" s="54"/>
      <c r="YE13" s="54"/>
      <c r="YF13" s="54"/>
      <c r="YG13" s="54"/>
      <c r="YH13" s="54"/>
      <c r="YI13" s="54"/>
      <c r="YJ13" s="54"/>
      <c r="YK13" s="54"/>
      <c r="YL13" s="54"/>
      <c r="YM13" s="54"/>
      <c r="YN13" s="54"/>
      <c r="YO13" s="54"/>
      <c r="YP13" s="54"/>
      <c r="YQ13" s="54"/>
      <c r="YR13" s="54"/>
      <c r="YS13" s="54"/>
      <c r="YT13" s="54"/>
      <c r="YU13" s="54"/>
      <c r="YV13" s="54"/>
      <c r="YW13" s="54"/>
      <c r="YX13" s="54"/>
      <c r="YY13" s="54"/>
      <c r="YZ13" s="54"/>
      <c r="ZA13" s="54"/>
      <c r="ZB13" s="54"/>
      <c r="ZC13" s="54"/>
      <c r="ZD13" s="54"/>
      <c r="ZE13" s="54"/>
      <c r="ZF13" s="54"/>
      <c r="ZG13" s="54"/>
      <c r="ZH13" s="54"/>
      <c r="ZI13" s="54"/>
      <c r="ZJ13" s="54"/>
      <c r="ZK13" s="54"/>
      <c r="ZL13" s="54"/>
      <c r="ZM13" s="54"/>
      <c r="ZN13" s="54"/>
      <c r="ZO13" s="54"/>
      <c r="ZP13" s="54"/>
      <c r="ZQ13" s="54"/>
      <c r="ZR13" s="54"/>
      <c r="ZS13" s="54"/>
      <c r="ZT13" s="54"/>
      <c r="ZU13" s="54"/>
      <c r="ZV13" s="54"/>
      <c r="ZW13" s="54"/>
      <c r="ZX13" s="54"/>
      <c r="ZY13" s="54"/>
      <c r="ZZ13" s="54"/>
      <c r="AAA13" s="54"/>
      <c r="AAB13" s="54"/>
      <c r="AAC13" s="54"/>
      <c r="AAD13" s="54"/>
      <c r="AAE13" s="54"/>
      <c r="AAF13" s="54"/>
      <c r="AAG13" s="54"/>
      <c r="AAH13" s="54"/>
      <c r="AAI13" s="54"/>
      <c r="AAJ13" s="54"/>
      <c r="AAK13" s="54"/>
      <c r="AAL13" s="54"/>
      <c r="AAM13" s="54"/>
      <c r="AAN13" s="54"/>
      <c r="AAO13" s="54"/>
      <c r="AAP13" s="54"/>
      <c r="AAQ13" s="54"/>
      <c r="AAR13" s="54"/>
      <c r="AAS13" s="54"/>
      <c r="AAT13" s="54"/>
      <c r="AAU13" s="54"/>
      <c r="AAV13" s="54"/>
      <c r="AAW13" s="54"/>
      <c r="AAX13" s="54"/>
      <c r="AAY13" s="54"/>
      <c r="AAZ13" s="54"/>
      <c r="ABA13" s="54"/>
      <c r="ABB13" s="54"/>
      <c r="ABC13" s="54"/>
      <c r="ABD13" s="54"/>
      <c r="ABE13" s="54"/>
      <c r="ABF13" s="54"/>
      <c r="ABG13" s="54"/>
      <c r="ABH13" s="54"/>
      <c r="ABI13" s="54"/>
      <c r="ABJ13" s="54"/>
      <c r="ABK13" s="54"/>
      <c r="ABL13" s="54"/>
      <c r="ABM13" s="54"/>
      <c r="ABN13" s="54"/>
      <c r="ABO13" s="54"/>
      <c r="ABP13" s="54"/>
      <c r="ABQ13" s="54"/>
      <c r="ABR13" s="54"/>
      <c r="ABS13" s="54"/>
      <c r="ABT13" s="54"/>
      <c r="ABU13" s="54"/>
      <c r="ABV13" s="54"/>
      <c r="ABW13" s="54"/>
      <c r="ABX13" s="54"/>
      <c r="ABY13" s="54"/>
      <c r="ABZ13" s="54"/>
      <c r="ACA13" s="54"/>
      <c r="ACB13" s="54"/>
      <c r="ACC13" s="54"/>
      <c r="ACD13" s="54"/>
      <c r="ACE13" s="54"/>
      <c r="ACF13" s="54"/>
      <c r="ACG13" s="54"/>
      <c r="ACH13" s="54"/>
      <c r="ACI13" s="54"/>
      <c r="ACJ13" s="54"/>
      <c r="ACK13" s="54"/>
      <c r="ACL13" s="54"/>
      <c r="ACM13" s="54"/>
      <c r="ACN13" s="54"/>
      <c r="ACO13" s="54"/>
      <c r="ACP13" s="54"/>
      <c r="ACQ13" s="54"/>
      <c r="ACR13" s="54"/>
      <c r="ACS13" s="54"/>
      <c r="ACT13" s="54"/>
      <c r="ACU13" s="54"/>
      <c r="ACV13" s="54"/>
      <c r="ACW13" s="54"/>
      <c r="ACX13" s="54"/>
      <c r="ACY13" s="54"/>
      <c r="ACZ13" s="54"/>
      <c r="ADA13" s="54"/>
      <c r="ADB13" s="54"/>
      <c r="ADC13" s="54"/>
      <c r="ADD13" s="54"/>
      <c r="ADE13" s="54"/>
      <c r="ADF13" s="54"/>
      <c r="ADG13" s="54"/>
      <c r="ADH13" s="54"/>
      <c r="ADI13" s="54"/>
      <c r="ADJ13" s="54"/>
      <c r="ADK13" s="54"/>
      <c r="ADL13" s="54"/>
      <c r="ADM13" s="54"/>
      <c r="ADN13" s="54"/>
      <c r="ADO13" s="54"/>
      <c r="ADP13" s="54"/>
      <c r="ADQ13" s="54"/>
      <c r="ADR13" s="54"/>
      <c r="ADS13" s="54"/>
      <c r="ADT13" s="54"/>
      <c r="ADU13" s="54"/>
      <c r="ADV13" s="54"/>
      <c r="ADW13" s="54"/>
      <c r="ADX13" s="54"/>
      <c r="ADY13" s="54"/>
      <c r="ADZ13" s="54"/>
      <c r="AEA13" s="54"/>
      <c r="AEB13" s="54"/>
      <c r="AEC13" s="54"/>
      <c r="AED13" s="54"/>
      <c r="AEE13" s="54"/>
      <c r="AEF13" s="54"/>
      <c r="AEG13" s="54"/>
      <c r="AEH13" s="54"/>
      <c r="AEI13" s="54"/>
      <c r="AEJ13" s="54"/>
      <c r="AEK13" s="54"/>
      <c r="AEL13" s="54"/>
      <c r="AEM13" s="54"/>
      <c r="AEN13" s="54"/>
      <c r="AEO13" s="54"/>
      <c r="AEP13" s="54"/>
      <c r="AEQ13" s="54"/>
      <c r="AER13" s="54"/>
      <c r="AES13" s="54"/>
      <c r="AET13" s="54"/>
      <c r="AEU13" s="54"/>
      <c r="AEV13" s="54"/>
      <c r="AEW13" s="54"/>
      <c r="AEX13" s="54"/>
      <c r="AEY13" s="54"/>
      <c r="AEZ13" s="54"/>
      <c r="AFA13" s="54"/>
      <c r="AFB13" s="54"/>
      <c r="AFC13" s="54"/>
      <c r="AFD13" s="54"/>
      <c r="AFE13" s="54"/>
      <c r="AFF13" s="54"/>
      <c r="AFG13" s="54"/>
      <c r="AFH13" s="54"/>
      <c r="AFI13" s="54"/>
      <c r="AFJ13" s="54"/>
      <c r="AFK13" s="54"/>
      <c r="AFL13" s="54"/>
      <c r="AFM13" s="54"/>
      <c r="AFN13" s="54"/>
      <c r="AFO13" s="54"/>
      <c r="AFP13" s="54"/>
      <c r="AFQ13" s="54"/>
      <c r="AFR13" s="54"/>
      <c r="AFS13" s="54"/>
      <c r="AFT13" s="54"/>
      <c r="AFU13" s="54"/>
      <c r="AFV13" s="54"/>
      <c r="AFW13" s="54"/>
      <c r="AFX13" s="54"/>
      <c r="AFY13" s="54"/>
      <c r="AFZ13" s="54"/>
      <c r="AGA13" s="54"/>
      <c r="AGB13" s="54"/>
      <c r="AGC13" s="54"/>
      <c r="AGD13" s="54"/>
      <c r="AGE13" s="54"/>
      <c r="AGF13" s="54"/>
      <c r="AGG13" s="54"/>
      <c r="AGH13" s="54"/>
      <c r="AGI13" s="54"/>
      <c r="AGJ13" s="54"/>
      <c r="AGK13" s="54"/>
      <c r="AGL13" s="54"/>
      <c r="AGM13" s="54"/>
      <c r="AGN13" s="54"/>
      <c r="AGO13" s="54"/>
      <c r="AGP13" s="54"/>
      <c r="AGQ13" s="54"/>
      <c r="AGR13" s="54"/>
      <c r="AGS13" s="54"/>
      <c r="AGT13" s="54"/>
      <c r="AGU13" s="54"/>
      <c r="AGV13" s="54"/>
      <c r="AGW13" s="54"/>
      <c r="AGX13" s="54"/>
      <c r="AGY13" s="54"/>
      <c r="AGZ13" s="54"/>
      <c r="AHA13" s="54"/>
      <c r="AHB13" s="54"/>
      <c r="AHC13" s="54"/>
      <c r="AHD13" s="54"/>
      <c r="AHE13" s="54"/>
      <c r="AHF13" s="54"/>
      <c r="AHG13" s="54"/>
      <c r="AHH13" s="54"/>
      <c r="AHI13" s="54"/>
      <c r="AHJ13" s="54"/>
      <c r="AHK13" s="54"/>
      <c r="AHL13" s="54"/>
      <c r="AHM13" s="54"/>
      <c r="AHN13" s="54"/>
      <c r="AHO13" s="54"/>
      <c r="AHP13" s="54"/>
      <c r="AHQ13" s="54"/>
      <c r="AHR13" s="54"/>
      <c r="AHS13" s="54"/>
      <c r="AHT13" s="54"/>
      <c r="AHU13" s="54"/>
      <c r="AHV13" s="54"/>
      <c r="AHW13" s="54"/>
      <c r="AHX13" s="54"/>
      <c r="AHY13" s="54"/>
      <c r="AHZ13" s="54"/>
      <c r="AIA13" s="54"/>
      <c r="AIB13" s="54"/>
      <c r="AIC13" s="54"/>
      <c r="AID13" s="54"/>
      <c r="AIE13" s="54"/>
      <c r="AIF13" s="54"/>
      <c r="AIG13" s="54"/>
      <c r="AIH13" s="54"/>
      <c r="AII13" s="54"/>
      <c r="AIJ13" s="54"/>
      <c r="AIK13" s="54"/>
      <c r="AIL13" s="54"/>
      <c r="AIM13" s="54"/>
      <c r="AIN13" s="54"/>
      <c r="AIO13" s="54"/>
      <c r="AIP13" s="54"/>
      <c r="AIQ13" s="54"/>
      <c r="AIR13" s="54"/>
      <c r="AIS13" s="54"/>
      <c r="AIT13" s="54"/>
      <c r="AIU13" s="54"/>
      <c r="AIV13" s="54"/>
      <c r="AIW13" s="54"/>
      <c r="AIX13" s="54"/>
      <c r="AIY13" s="54"/>
      <c r="AIZ13" s="54"/>
      <c r="AJA13" s="54"/>
      <c r="AJB13" s="54"/>
      <c r="AJC13" s="54"/>
      <c r="AJD13" s="54"/>
      <c r="AJE13" s="54"/>
      <c r="AJF13" s="54"/>
      <c r="AJG13" s="54"/>
      <c r="AJH13" s="54"/>
      <c r="AJI13" s="54"/>
      <c r="AJJ13" s="54"/>
      <c r="AJK13" s="54"/>
      <c r="AJL13" s="54"/>
      <c r="AJM13" s="54"/>
      <c r="AJN13" s="54"/>
      <c r="AJO13" s="54"/>
      <c r="AJP13" s="54"/>
      <c r="AJQ13" s="54"/>
      <c r="AJR13" s="54"/>
      <c r="AJS13" s="54"/>
      <c r="AJT13" s="54"/>
      <c r="AJU13" s="54"/>
      <c r="AJV13" s="54"/>
      <c r="AJW13" s="54"/>
      <c r="AJX13" s="54"/>
      <c r="AJY13" s="54"/>
      <c r="AJZ13" s="54"/>
      <c r="AKA13" s="54"/>
      <c r="AKB13" s="54"/>
      <c r="AKC13" s="54"/>
      <c r="AKD13" s="54"/>
      <c r="AKE13" s="54"/>
      <c r="AKF13" s="54"/>
      <c r="AKG13" s="54"/>
      <c r="AKH13" s="54"/>
      <c r="AKI13" s="54"/>
      <c r="AKJ13" s="54"/>
      <c r="AKK13" s="54"/>
      <c r="AKL13" s="54"/>
      <c r="AKM13" s="54"/>
      <c r="AKN13" s="54"/>
      <c r="AKO13" s="54"/>
      <c r="AKP13" s="54"/>
      <c r="AKQ13" s="54"/>
      <c r="AKR13" s="54"/>
      <c r="AKS13" s="54"/>
      <c r="AKT13" s="54"/>
      <c r="AKU13" s="54"/>
      <c r="AKV13" s="54"/>
      <c r="AKW13" s="54"/>
      <c r="AKX13" s="54"/>
      <c r="AKY13" s="54"/>
      <c r="AKZ13" s="54"/>
      <c r="ALA13" s="54"/>
      <c r="ALB13" s="54"/>
      <c r="ALC13" s="54"/>
      <c r="ALD13" s="54"/>
      <c r="ALE13" s="54"/>
      <c r="ALF13" s="54"/>
      <c r="ALG13" s="54"/>
      <c r="ALH13" s="54"/>
      <c r="ALI13" s="54"/>
      <c r="ALJ13" s="54"/>
      <c r="ALK13" s="54"/>
      <c r="ALL13" s="54"/>
      <c r="ALM13" s="54"/>
      <c r="ALN13" s="54"/>
      <c r="ALO13" s="54"/>
      <c r="ALP13" s="54"/>
      <c r="ALQ13" s="54"/>
      <c r="ALR13" s="54"/>
      <c r="ALS13" s="54"/>
      <c r="ALT13" s="54"/>
      <c r="ALU13" s="54"/>
      <c r="ALV13" s="54"/>
      <c r="ALW13" s="54"/>
      <c r="ALX13" s="54"/>
      <c r="ALY13" s="54"/>
      <c r="ALZ13" s="54"/>
      <c r="AMA13" s="54"/>
      <c r="AMB13" s="54"/>
      <c r="AMC13" s="54"/>
      <c r="AMD13" s="54"/>
      <c r="AME13" s="54"/>
      <c r="AMF13" s="54"/>
      <c r="AMG13" s="54"/>
      <c r="AMH13" s="54"/>
      <c r="AMI13" s="54"/>
      <c r="AMJ13" s="54"/>
    </row>
    <row r="14" spans="1:1025" s="55" customFormat="1" hidden="1" outlineLevel="2">
      <c r="A14" s="76"/>
      <c r="B14" s="70"/>
      <c r="C14" s="114"/>
      <c r="D14" s="114"/>
      <c r="E14" s="71"/>
      <c r="F14" s="114"/>
      <c r="G14" s="114"/>
      <c r="H14" s="114"/>
      <c r="I14" s="13"/>
      <c r="J14" s="114"/>
      <c r="K14" s="114"/>
      <c r="L14" s="114"/>
      <c r="M14" s="11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Y14" s="54"/>
      <c r="IZ14" s="54"/>
      <c r="JA14" s="54"/>
      <c r="JB14" s="54"/>
      <c r="JC14" s="54"/>
      <c r="JD14" s="54"/>
      <c r="JE14" s="54"/>
      <c r="JF14" s="54"/>
      <c r="JG14" s="54"/>
      <c r="JH14" s="54"/>
      <c r="JI14" s="54"/>
      <c r="JJ14" s="54"/>
      <c r="JK14" s="54"/>
      <c r="JL14" s="54"/>
      <c r="JM14" s="54"/>
      <c r="JN14" s="54"/>
      <c r="JO14" s="54"/>
      <c r="JP14" s="54"/>
      <c r="JQ14" s="54"/>
      <c r="JR14" s="54"/>
      <c r="JS14" s="54"/>
      <c r="JT14" s="54"/>
      <c r="JU14" s="54"/>
      <c r="JV14" s="54"/>
      <c r="JW14" s="54"/>
      <c r="JX14" s="54"/>
      <c r="JY14" s="54"/>
      <c r="JZ14" s="54"/>
      <c r="KA14" s="54"/>
      <c r="KB14" s="54"/>
      <c r="KC14" s="54"/>
      <c r="KD14" s="54"/>
      <c r="KE14" s="54"/>
      <c r="KF14" s="54"/>
      <c r="KG14" s="54"/>
      <c r="KH14" s="54"/>
      <c r="KI14" s="54"/>
      <c r="KJ14" s="54"/>
      <c r="KK14" s="54"/>
      <c r="KL14" s="54"/>
      <c r="KM14" s="54"/>
      <c r="KN14" s="54"/>
      <c r="KO14" s="54"/>
      <c r="KP14" s="54"/>
      <c r="KQ14" s="54"/>
      <c r="KR14" s="54"/>
      <c r="KS14" s="54"/>
      <c r="KT14" s="54"/>
      <c r="KU14" s="54"/>
      <c r="KV14" s="54"/>
      <c r="KW14" s="54"/>
      <c r="KX14" s="54"/>
      <c r="KY14" s="54"/>
      <c r="KZ14" s="54"/>
      <c r="LA14" s="54"/>
      <c r="LB14" s="54"/>
      <c r="LC14" s="54"/>
      <c r="LD14" s="54"/>
      <c r="LE14" s="54"/>
      <c r="LF14" s="54"/>
      <c r="LG14" s="54"/>
      <c r="LH14" s="54"/>
      <c r="LI14" s="54"/>
      <c r="LJ14" s="54"/>
      <c r="LK14" s="54"/>
      <c r="LL14" s="54"/>
      <c r="LM14" s="54"/>
      <c r="LN14" s="54"/>
      <c r="LO14" s="54"/>
      <c r="LP14" s="54"/>
      <c r="LQ14" s="54"/>
      <c r="LR14" s="54"/>
      <c r="LS14" s="54"/>
      <c r="LT14" s="54"/>
      <c r="LU14" s="54"/>
      <c r="LV14" s="54"/>
      <c r="LW14" s="54"/>
      <c r="LX14" s="54"/>
      <c r="LY14" s="54"/>
      <c r="LZ14" s="54"/>
      <c r="MA14" s="54"/>
      <c r="MB14" s="54"/>
      <c r="MC14" s="54"/>
      <c r="MD14" s="54"/>
      <c r="ME14" s="54"/>
      <c r="MF14" s="54"/>
      <c r="MG14" s="54"/>
      <c r="MH14" s="54"/>
      <c r="MI14" s="54"/>
      <c r="MJ14" s="54"/>
      <c r="MK14" s="54"/>
      <c r="ML14" s="54"/>
      <c r="MM14" s="54"/>
      <c r="MN14" s="54"/>
      <c r="MO14" s="54"/>
      <c r="MP14" s="54"/>
      <c r="MQ14" s="54"/>
      <c r="MR14" s="54"/>
      <c r="MS14" s="54"/>
      <c r="MT14" s="54"/>
      <c r="MU14" s="54"/>
      <c r="MV14" s="54"/>
      <c r="MW14" s="54"/>
      <c r="MX14" s="54"/>
      <c r="MY14" s="54"/>
      <c r="MZ14" s="54"/>
      <c r="NA14" s="54"/>
      <c r="NB14" s="54"/>
      <c r="NC14" s="54"/>
      <c r="ND14" s="54"/>
      <c r="NE14" s="54"/>
      <c r="NF14" s="54"/>
      <c r="NG14" s="54"/>
      <c r="NH14" s="54"/>
      <c r="NI14" s="54"/>
      <c r="NJ14" s="54"/>
      <c r="NK14" s="54"/>
      <c r="NL14" s="54"/>
      <c r="NM14" s="54"/>
      <c r="NN14" s="54"/>
      <c r="NO14" s="54"/>
      <c r="NP14" s="54"/>
      <c r="NQ14" s="54"/>
      <c r="NR14" s="54"/>
      <c r="NS14" s="54"/>
      <c r="NT14" s="54"/>
      <c r="NU14" s="54"/>
      <c r="NV14" s="54"/>
      <c r="NW14" s="54"/>
      <c r="NX14" s="54"/>
      <c r="NY14" s="54"/>
      <c r="NZ14" s="54"/>
      <c r="OA14" s="54"/>
      <c r="OB14" s="54"/>
      <c r="OC14" s="54"/>
      <c r="OD14" s="54"/>
      <c r="OE14" s="54"/>
      <c r="OF14" s="54"/>
      <c r="OG14" s="54"/>
      <c r="OH14" s="54"/>
      <c r="OI14" s="54"/>
      <c r="OJ14" s="54"/>
      <c r="OK14" s="54"/>
      <c r="OL14" s="54"/>
      <c r="OM14" s="54"/>
      <c r="ON14" s="54"/>
      <c r="OO14" s="54"/>
      <c r="OP14" s="54"/>
      <c r="OQ14" s="54"/>
      <c r="OR14" s="54"/>
      <c r="OS14" s="54"/>
      <c r="OT14" s="54"/>
      <c r="OU14" s="54"/>
      <c r="OV14" s="54"/>
      <c r="OW14" s="54"/>
      <c r="OX14" s="54"/>
      <c r="OY14" s="54"/>
      <c r="OZ14" s="54"/>
      <c r="PA14" s="54"/>
      <c r="PB14" s="54"/>
      <c r="PC14" s="54"/>
      <c r="PD14" s="54"/>
      <c r="PE14" s="54"/>
      <c r="PF14" s="54"/>
      <c r="PG14" s="54"/>
      <c r="PH14" s="54"/>
      <c r="PI14" s="54"/>
      <c r="PJ14" s="54"/>
      <c r="PK14" s="54"/>
      <c r="PL14" s="54"/>
      <c r="PM14" s="54"/>
      <c r="PN14" s="54"/>
      <c r="PO14" s="54"/>
      <c r="PP14" s="54"/>
      <c r="PQ14" s="54"/>
      <c r="PR14" s="54"/>
      <c r="PS14" s="54"/>
      <c r="PT14" s="54"/>
      <c r="PU14" s="54"/>
      <c r="PV14" s="54"/>
      <c r="PW14" s="54"/>
      <c r="PX14" s="54"/>
      <c r="PY14" s="54"/>
      <c r="PZ14" s="54"/>
      <c r="QA14" s="54"/>
      <c r="QB14" s="54"/>
      <c r="QC14" s="54"/>
      <c r="QD14" s="54"/>
      <c r="QE14" s="54"/>
      <c r="QF14" s="54"/>
      <c r="QG14" s="54"/>
      <c r="QH14" s="54"/>
      <c r="QI14" s="54"/>
      <c r="QJ14" s="54"/>
      <c r="QK14" s="54"/>
      <c r="QL14" s="54"/>
      <c r="QM14" s="54"/>
      <c r="QN14" s="54"/>
      <c r="QO14" s="54"/>
      <c r="QP14" s="54"/>
      <c r="QQ14" s="54"/>
      <c r="QR14" s="54"/>
      <c r="QS14" s="54"/>
      <c r="QT14" s="54"/>
      <c r="QU14" s="54"/>
      <c r="QV14" s="54"/>
      <c r="QW14" s="54"/>
      <c r="QX14" s="54"/>
      <c r="QY14" s="54"/>
      <c r="QZ14" s="54"/>
      <c r="RA14" s="54"/>
      <c r="RB14" s="54"/>
      <c r="RC14" s="54"/>
      <c r="RD14" s="54"/>
      <c r="RE14" s="54"/>
      <c r="RF14" s="54"/>
      <c r="RG14" s="54"/>
      <c r="RH14" s="54"/>
      <c r="RI14" s="54"/>
      <c r="RJ14" s="54"/>
      <c r="RK14" s="54"/>
      <c r="RL14" s="54"/>
      <c r="RM14" s="54"/>
      <c r="RN14" s="54"/>
      <c r="RO14" s="54"/>
      <c r="RP14" s="54"/>
      <c r="RQ14" s="54"/>
      <c r="RR14" s="54"/>
      <c r="RS14" s="54"/>
      <c r="RT14" s="54"/>
      <c r="RU14" s="54"/>
      <c r="RV14" s="54"/>
      <c r="RW14" s="54"/>
      <c r="RX14" s="54"/>
      <c r="RY14" s="54"/>
      <c r="RZ14" s="54"/>
      <c r="SA14" s="54"/>
      <c r="SB14" s="54"/>
      <c r="SC14" s="54"/>
      <c r="SD14" s="54"/>
      <c r="SE14" s="54"/>
      <c r="SF14" s="54"/>
      <c r="SG14" s="54"/>
      <c r="SH14" s="54"/>
      <c r="SI14" s="54"/>
      <c r="SJ14" s="54"/>
      <c r="SK14" s="54"/>
      <c r="SL14" s="54"/>
      <c r="SM14" s="54"/>
      <c r="SN14" s="54"/>
      <c r="SO14" s="54"/>
      <c r="SP14" s="54"/>
      <c r="SQ14" s="54"/>
      <c r="SR14" s="54"/>
      <c r="SS14" s="54"/>
      <c r="ST14" s="54"/>
      <c r="SU14" s="54"/>
      <c r="SV14" s="54"/>
      <c r="SW14" s="54"/>
      <c r="SX14" s="54"/>
      <c r="SY14" s="54"/>
      <c r="SZ14" s="54"/>
      <c r="TA14" s="54"/>
      <c r="TB14" s="54"/>
      <c r="TC14" s="54"/>
      <c r="TD14" s="54"/>
      <c r="TE14" s="54"/>
      <c r="TF14" s="54"/>
      <c r="TG14" s="54"/>
      <c r="TH14" s="54"/>
      <c r="TI14" s="54"/>
      <c r="TJ14" s="54"/>
      <c r="TK14" s="54"/>
      <c r="TL14" s="54"/>
      <c r="TM14" s="54"/>
      <c r="TN14" s="54"/>
      <c r="TO14" s="54"/>
      <c r="TP14" s="54"/>
      <c r="TQ14" s="54"/>
      <c r="TR14" s="54"/>
      <c r="TS14" s="54"/>
      <c r="TT14" s="54"/>
      <c r="TU14" s="54"/>
      <c r="TV14" s="54"/>
      <c r="TW14" s="54"/>
      <c r="TX14" s="54"/>
      <c r="TY14" s="54"/>
      <c r="TZ14" s="54"/>
      <c r="UA14" s="54"/>
      <c r="UB14" s="54"/>
      <c r="UC14" s="54"/>
      <c r="UD14" s="54"/>
      <c r="UE14" s="54"/>
      <c r="UF14" s="54"/>
      <c r="UG14" s="54"/>
      <c r="UH14" s="54"/>
      <c r="UI14" s="54"/>
      <c r="UJ14" s="54"/>
      <c r="UK14" s="54"/>
      <c r="UL14" s="54"/>
      <c r="UM14" s="54"/>
      <c r="UN14" s="54"/>
      <c r="UO14" s="54"/>
      <c r="UP14" s="54"/>
      <c r="UQ14" s="54"/>
      <c r="UR14" s="54"/>
      <c r="US14" s="54"/>
      <c r="UT14" s="54"/>
      <c r="UU14" s="54"/>
      <c r="UV14" s="54"/>
      <c r="UW14" s="54"/>
      <c r="UX14" s="54"/>
      <c r="UY14" s="54"/>
      <c r="UZ14" s="54"/>
      <c r="VA14" s="54"/>
      <c r="VB14" s="54"/>
      <c r="VC14" s="54"/>
      <c r="VD14" s="54"/>
      <c r="VE14" s="54"/>
      <c r="VF14" s="54"/>
      <c r="VG14" s="54"/>
      <c r="VH14" s="54"/>
      <c r="VI14" s="54"/>
      <c r="VJ14" s="54"/>
      <c r="VK14" s="54"/>
      <c r="VL14" s="54"/>
      <c r="VM14" s="54"/>
      <c r="VN14" s="54"/>
      <c r="VO14" s="54"/>
      <c r="VP14" s="54"/>
      <c r="VQ14" s="54"/>
      <c r="VR14" s="54"/>
      <c r="VS14" s="54"/>
      <c r="VT14" s="54"/>
      <c r="VU14" s="54"/>
      <c r="VV14" s="54"/>
      <c r="VW14" s="54"/>
      <c r="VX14" s="54"/>
      <c r="VY14" s="54"/>
      <c r="VZ14" s="54"/>
      <c r="WA14" s="54"/>
      <c r="WB14" s="54"/>
      <c r="WC14" s="54"/>
      <c r="WD14" s="54"/>
      <c r="WE14" s="54"/>
      <c r="WF14" s="54"/>
      <c r="WG14" s="54"/>
      <c r="WH14" s="54"/>
      <c r="WI14" s="54"/>
      <c r="WJ14" s="54"/>
      <c r="WK14" s="54"/>
      <c r="WL14" s="54"/>
      <c r="WM14" s="54"/>
      <c r="WN14" s="54"/>
      <c r="WO14" s="54"/>
      <c r="WP14" s="54"/>
      <c r="WQ14" s="54"/>
      <c r="WR14" s="54"/>
      <c r="WS14" s="54"/>
      <c r="WT14" s="54"/>
      <c r="WU14" s="54"/>
      <c r="WV14" s="54"/>
      <c r="WW14" s="54"/>
      <c r="WX14" s="54"/>
      <c r="WY14" s="54"/>
      <c r="WZ14" s="54"/>
      <c r="XA14" s="54"/>
      <c r="XB14" s="54"/>
      <c r="XC14" s="54"/>
      <c r="XD14" s="54"/>
      <c r="XE14" s="54"/>
      <c r="XF14" s="54"/>
      <c r="XG14" s="54"/>
      <c r="XH14" s="54"/>
      <c r="XI14" s="54"/>
      <c r="XJ14" s="54"/>
      <c r="XK14" s="54"/>
      <c r="XL14" s="54"/>
      <c r="XM14" s="54"/>
      <c r="XN14" s="54"/>
      <c r="XO14" s="54"/>
      <c r="XP14" s="54"/>
      <c r="XQ14" s="54"/>
      <c r="XR14" s="54"/>
      <c r="XS14" s="54"/>
      <c r="XT14" s="54"/>
      <c r="XU14" s="54"/>
      <c r="XV14" s="54"/>
      <c r="XW14" s="54"/>
      <c r="XX14" s="54"/>
      <c r="XY14" s="54"/>
      <c r="XZ14" s="54"/>
      <c r="YA14" s="54"/>
      <c r="YB14" s="54"/>
      <c r="YC14" s="54"/>
      <c r="YD14" s="54"/>
      <c r="YE14" s="54"/>
      <c r="YF14" s="54"/>
      <c r="YG14" s="54"/>
      <c r="YH14" s="54"/>
      <c r="YI14" s="54"/>
      <c r="YJ14" s="54"/>
      <c r="YK14" s="54"/>
      <c r="YL14" s="54"/>
      <c r="YM14" s="54"/>
      <c r="YN14" s="54"/>
      <c r="YO14" s="54"/>
      <c r="YP14" s="54"/>
      <c r="YQ14" s="54"/>
      <c r="YR14" s="54"/>
      <c r="YS14" s="54"/>
      <c r="YT14" s="54"/>
      <c r="YU14" s="54"/>
      <c r="YV14" s="54"/>
      <c r="YW14" s="54"/>
      <c r="YX14" s="54"/>
      <c r="YY14" s="54"/>
      <c r="YZ14" s="54"/>
      <c r="ZA14" s="54"/>
      <c r="ZB14" s="54"/>
      <c r="ZC14" s="54"/>
      <c r="ZD14" s="54"/>
      <c r="ZE14" s="54"/>
      <c r="ZF14" s="54"/>
      <c r="ZG14" s="54"/>
      <c r="ZH14" s="54"/>
      <c r="ZI14" s="54"/>
      <c r="ZJ14" s="54"/>
      <c r="ZK14" s="54"/>
      <c r="ZL14" s="54"/>
      <c r="ZM14" s="54"/>
      <c r="ZN14" s="54"/>
      <c r="ZO14" s="54"/>
      <c r="ZP14" s="54"/>
      <c r="ZQ14" s="54"/>
      <c r="ZR14" s="54"/>
      <c r="ZS14" s="54"/>
      <c r="ZT14" s="54"/>
      <c r="ZU14" s="54"/>
      <c r="ZV14" s="54"/>
      <c r="ZW14" s="54"/>
      <c r="ZX14" s="54"/>
      <c r="ZY14" s="54"/>
      <c r="ZZ14" s="54"/>
      <c r="AAA14" s="54"/>
      <c r="AAB14" s="54"/>
      <c r="AAC14" s="54"/>
      <c r="AAD14" s="54"/>
      <c r="AAE14" s="54"/>
      <c r="AAF14" s="54"/>
      <c r="AAG14" s="54"/>
      <c r="AAH14" s="54"/>
      <c r="AAI14" s="54"/>
      <c r="AAJ14" s="54"/>
      <c r="AAK14" s="54"/>
      <c r="AAL14" s="54"/>
      <c r="AAM14" s="54"/>
      <c r="AAN14" s="54"/>
      <c r="AAO14" s="54"/>
      <c r="AAP14" s="54"/>
      <c r="AAQ14" s="54"/>
      <c r="AAR14" s="54"/>
      <c r="AAS14" s="54"/>
      <c r="AAT14" s="54"/>
      <c r="AAU14" s="54"/>
      <c r="AAV14" s="54"/>
      <c r="AAW14" s="54"/>
      <c r="AAX14" s="54"/>
      <c r="AAY14" s="54"/>
      <c r="AAZ14" s="54"/>
      <c r="ABA14" s="54"/>
      <c r="ABB14" s="54"/>
      <c r="ABC14" s="54"/>
      <c r="ABD14" s="54"/>
      <c r="ABE14" s="54"/>
      <c r="ABF14" s="54"/>
      <c r="ABG14" s="54"/>
      <c r="ABH14" s="54"/>
      <c r="ABI14" s="54"/>
      <c r="ABJ14" s="54"/>
      <c r="ABK14" s="54"/>
      <c r="ABL14" s="54"/>
      <c r="ABM14" s="54"/>
      <c r="ABN14" s="54"/>
      <c r="ABO14" s="54"/>
      <c r="ABP14" s="54"/>
      <c r="ABQ14" s="54"/>
      <c r="ABR14" s="54"/>
      <c r="ABS14" s="54"/>
      <c r="ABT14" s="54"/>
      <c r="ABU14" s="54"/>
      <c r="ABV14" s="54"/>
      <c r="ABW14" s="54"/>
      <c r="ABX14" s="54"/>
      <c r="ABY14" s="54"/>
      <c r="ABZ14" s="54"/>
      <c r="ACA14" s="54"/>
      <c r="ACB14" s="54"/>
      <c r="ACC14" s="54"/>
      <c r="ACD14" s="54"/>
      <c r="ACE14" s="54"/>
      <c r="ACF14" s="54"/>
      <c r="ACG14" s="54"/>
      <c r="ACH14" s="54"/>
      <c r="ACI14" s="54"/>
      <c r="ACJ14" s="54"/>
      <c r="ACK14" s="54"/>
      <c r="ACL14" s="54"/>
      <c r="ACM14" s="54"/>
      <c r="ACN14" s="54"/>
      <c r="ACO14" s="54"/>
      <c r="ACP14" s="54"/>
      <c r="ACQ14" s="54"/>
      <c r="ACR14" s="54"/>
      <c r="ACS14" s="54"/>
      <c r="ACT14" s="54"/>
      <c r="ACU14" s="54"/>
      <c r="ACV14" s="54"/>
      <c r="ACW14" s="54"/>
      <c r="ACX14" s="54"/>
      <c r="ACY14" s="54"/>
      <c r="ACZ14" s="54"/>
      <c r="ADA14" s="54"/>
      <c r="ADB14" s="54"/>
      <c r="ADC14" s="54"/>
      <c r="ADD14" s="54"/>
      <c r="ADE14" s="54"/>
      <c r="ADF14" s="54"/>
      <c r="ADG14" s="54"/>
      <c r="ADH14" s="54"/>
      <c r="ADI14" s="54"/>
      <c r="ADJ14" s="54"/>
      <c r="ADK14" s="54"/>
      <c r="ADL14" s="54"/>
      <c r="ADM14" s="54"/>
      <c r="ADN14" s="54"/>
      <c r="ADO14" s="54"/>
      <c r="ADP14" s="54"/>
      <c r="ADQ14" s="54"/>
      <c r="ADR14" s="54"/>
      <c r="ADS14" s="54"/>
      <c r="ADT14" s="54"/>
      <c r="ADU14" s="54"/>
      <c r="ADV14" s="54"/>
      <c r="ADW14" s="54"/>
      <c r="ADX14" s="54"/>
      <c r="ADY14" s="54"/>
      <c r="ADZ14" s="54"/>
      <c r="AEA14" s="54"/>
      <c r="AEB14" s="54"/>
      <c r="AEC14" s="54"/>
      <c r="AED14" s="54"/>
      <c r="AEE14" s="54"/>
      <c r="AEF14" s="54"/>
      <c r="AEG14" s="54"/>
      <c r="AEH14" s="54"/>
      <c r="AEI14" s="54"/>
      <c r="AEJ14" s="54"/>
      <c r="AEK14" s="54"/>
      <c r="AEL14" s="54"/>
      <c r="AEM14" s="54"/>
      <c r="AEN14" s="54"/>
      <c r="AEO14" s="54"/>
      <c r="AEP14" s="54"/>
      <c r="AEQ14" s="54"/>
      <c r="AER14" s="54"/>
      <c r="AES14" s="54"/>
      <c r="AET14" s="54"/>
      <c r="AEU14" s="54"/>
      <c r="AEV14" s="54"/>
      <c r="AEW14" s="54"/>
      <c r="AEX14" s="54"/>
      <c r="AEY14" s="54"/>
      <c r="AEZ14" s="54"/>
      <c r="AFA14" s="54"/>
      <c r="AFB14" s="54"/>
      <c r="AFC14" s="54"/>
      <c r="AFD14" s="54"/>
      <c r="AFE14" s="54"/>
      <c r="AFF14" s="54"/>
      <c r="AFG14" s="54"/>
      <c r="AFH14" s="54"/>
      <c r="AFI14" s="54"/>
      <c r="AFJ14" s="54"/>
      <c r="AFK14" s="54"/>
      <c r="AFL14" s="54"/>
      <c r="AFM14" s="54"/>
      <c r="AFN14" s="54"/>
      <c r="AFO14" s="54"/>
      <c r="AFP14" s="54"/>
      <c r="AFQ14" s="54"/>
      <c r="AFR14" s="54"/>
      <c r="AFS14" s="54"/>
      <c r="AFT14" s="54"/>
      <c r="AFU14" s="54"/>
      <c r="AFV14" s="54"/>
      <c r="AFW14" s="54"/>
      <c r="AFX14" s="54"/>
      <c r="AFY14" s="54"/>
      <c r="AFZ14" s="54"/>
      <c r="AGA14" s="54"/>
      <c r="AGB14" s="54"/>
      <c r="AGC14" s="54"/>
      <c r="AGD14" s="54"/>
      <c r="AGE14" s="54"/>
      <c r="AGF14" s="54"/>
      <c r="AGG14" s="54"/>
      <c r="AGH14" s="54"/>
      <c r="AGI14" s="54"/>
      <c r="AGJ14" s="54"/>
      <c r="AGK14" s="54"/>
      <c r="AGL14" s="54"/>
      <c r="AGM14" s="54"/>
      <c r="AGN14" s="54"/>
      <c r="AGO14" s="54"/>
      <c r="AGP14" s="54"/>
      <c r="AGQ14" s="54"/>
      <c r="AGR14" s="54"/>
      <c r="AGS14" s="54"/>
      <c r="AGT14" s="54"/>
      <c r="AGU14" s="54"/>
      <c r="AGV14" s="54"/>
      <c r="AGW14" s="54"/>
      <c r="AGX14" s="54"/>
      <c r="AGY14" s="54"/>
      <c r="AGZ14" s="54"/>
      <c r="AHA14" s="54"/>
      <c r="AHB14" s="54"/>
      <c r="AHC14" s="54"/>
      <c r="AHD14" s="54"/>
      <c r="AHE14" s="54"/>
      <c r="AHF14" s="54"/>
      <c r="AHG14" s="54"/>
      <c r="AHH14" s="54"/>
      <c r="AHI14" s="54"/>
      <c r="AHJ14" s="54"/>
      <c r="AHK14" s="54"/>
      <c r="AHL14" s="54"/>
      <c r="AHM14" s="54"/>
      <c r="AHN14" s="54"/>
      <c r="AHO14" s="54"/>
      <c r="AHP14" s="54"/>
      <c r="AHQ14" s="54"/>
      <c r="AHR14" s="54"/>
      <c r="AHS14" s="54"/>
      <c r="AHT14" s="54"/>
      <c r="AHU14" s="54"/>
      <c r="AHV14" s="54"/>
      <c r="AHW14" s="54"/>
      <c r="AHX14" s="54"/>
      <c r="AHY14" s="54"/>
      <c r="AHZ14" s="54"/>
      <c r="AIA14" s="54"/>
      <c r="AIB14" s="54"/>
      <c r="AIC14" s="54"/>
      <c r="AID14" s="54"/>
      <c r="AIE14" s="54"/>
      <c r="AIF14" s="54"/>
      <c r="AIG14" s="54"/>
      <c r="AIH14" s="54"/>
      <c r="AII14" s="54"/>
      <c r="AIJ14" s="54"/>
      <c r="AIK14" s="54"/>
      <c r="AIL14" s="54"/>
      <c r="AIM14" s="54"/>
      <c r="AIN14" s="54"/>
      <c r="AIO14" s="54"/>
      <c r="AIP14" s="54"/>
      <c r="AIQ14" s="54"/>
      <c r="AIR14" s="54"/>
      <c r="AIS14" s="54"/>
      <c r="AIT14" s="54"/>
      <c r="AIU14" s="54"/>
      <c r="AIV14" s="54"/>
      <c r="AIW14" s="54"/>
      <c r="AIX14" s="54"/>
      <c r="AIY14" s="54"/>
      <c r="AIZ14" s="54"/>
      <c r="AJA14" s="54"/>
      <c r="AJB14" s="54"/>
      <c r="AJC14" s="54"/>
      <c r="AJD14" s="54"/>
      <c r="AJE14" s="54"/>
      <c r="AJF14" s="54"/>
      <c r="AJG14" s="54"/>
      <c r="AJH14" s="54"/>
      <c r="AJI14" s="54"/>
      <c r="AJJ14" s="54"/>
      <c r="AJK14" s="54"/>
      <c r="AJL14" s="54"/>
      <c r="AJM14" s="54"/>
      <c r="AJN14" s="54"/>
      <c r="AJO14" s="54"/>
      <c r="AJP14" s="54"/>
      <c r="AJQ14" s="54"/>
      <c r="AJR14" s="54"/>
      <c r="AJS14" s="54"/>
      <c r="AJT14" s="54"/>
      <c r="AJU14" s="54"/>
      <c r="AJV14" s="54"/>
      <c r="AJW14" s="54"/>
      <c r="AJX14" s="54"/>
      <c r="AJY14" s="54"/>
      <c r="AJZ14" s="54"/>
      <c r="AKA14" s="54"/>
      <c r="AKB14" s="54"/>
      <c r="AKC14" s="54"/>
      <c r="AKD14" s="54"/>
      <c r="AKE14" s="54"/>
      <c r="AKF14" s="54"/>
      <c r="AKG14" s="54"/>
      <c r="AKH14" s="54"/>
      <c r="AKI14" s="54"/>
      <c r="AKJ14" s="54"/>
      <c r="AKK14" s="54"/>
      <c r="AKL14" s="54"/>
      <c r="AKM14" s="54"/>
      <c r="AKN14" s="54"/>
      <c r="AKO14" s="54"/>
      <c r="AKP14" s="54"/>
      <c r="AKQ14" s="54"/>
      <c r="AKR14" s="54"/>
      <c r="AKS14" s="54"/>
      <c r="AKT14" s="54"/>
      <c r="AKU14" s="54"/>
      <c r="AKV14" s="54"/>
      <c r="AKW14" s="54"/>
      <c r="AKX14" s="54"/>
      <c r="AKY14" s="54"/>
      <c r="AKZ14" s="54"/>
      <c r="ALA14" s="54"/>
      <c r="ALB14" s="54"/>
      <c r="ALC14" s="54"/>
      <c r="ALD14" s="54"/>
      <c r="ALE14" s="54"/>
      <c r="ALF14" s="54"/>
      <c r="ALG14" s="54"/>
      <c r="ALH14" s="54"/>
      <c r="ALI14" s="54"/>
      <c r="ALJ14" s="54"/>
      <c r="ALK14" s="54"/>
      <c r="ALL14" s="54"/>
      <c r="ALM14" s="54"/>
      <c r="ALN14" s="54"/>
      <c r="ALO14" s="54"/>
      <c r="ALP14" s="54"/>
      <c r="ALQ14" s="54"/>
      <c r="ALR14" s="54"/>
      <c r="ALS14" s="54"/>
      <c r="ALT14" s="54"/>
      <c r="ALU14" s="54"/>
      <c r="ALV14" s="54"/>
      <c r="ALW14" s="54"/>
      <c r="ALX14" s="54"/>
      <c r="ALY14" s="54"/>
      <c r="ALZ14" s="54"/>
      <c r="AMA14" s="54"/>
      <c r="AMB14" s="54"/>
      <c r="AMC14" s="54"/>
      <c r="AMD14" s="54"/>
      <c r="AME14" s="54"/>
      <c r="AMF14" s="54"/>
      <c r="AMG14" s="54"/>
      <c r="AMH14" s="54"/>
      <c r="AMI14" s="54"/>
      <c r="AMJ14" s="54"/>
    </row>
    <row r="15" spans="1:1025" s="6" customFormat="1" hidden="1" outlineLevel="2">
      <c r="A15" s="76"/>
      <c r="B15" s="70"/>
      <c r="C15" s="114"/>
      <c r="D15" s="114"/>
      <c r="E15" s="71"/>
      <c r="F15" s="114"/>
      <c r="G15" s="114"/>
      <c r="H15" s="114"/>
      <c r="I15" s="13"/>
      <c r="J15" s="114"/>
      <c r="K15" s="114"/>
      <c r="L15" s="114"/>
      <c r="M15" s="11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c r="QH15" s="24"/>
      <c r="QI15" s="24"/>
      <c r="QJ15" s="24"/>
      <c r="QK15" s="24"/>
      <c r="QL15" s="24"/>
      <c r="QM15" s="24"/>
      <c r="QN15" s="24"/>
      <c r="QO15" s="24"/>
      <c r="QP15" s="24"/>
      <c r="QQ15" s="24"/>
      <c r="QR15" s="24"/>
      <c r="QS15" s="24"/>
      <c r="QT15" s="24"/>
      <c r="QU15" s="24"/>
      <c r="QV15" s="24"/>
      <c r="QW15" s="24"/>
      <c r="QX15" s="24"/>
      <c r="QY15" s="24"/>
      <c r="QZ15" s="24"/>
      <c r="RA15" s="24"/>
      <c r="RB15" s="24"/>
      <c r="RC15" s="24"/>
      <c r="RD15" s="24"/>
      <c r="RE15" s="24"/>
      <c r="RF15" s="24"/>
      <c r="RG15" s="24"/>
      <c r="RH15" s="24"/>
      <c r="RI15" s="24"/>
      <c r="RJ15" s="24"/>
      <c r="RK15" s="24"/>
      <c r="RL15" s="24"/>
      <c r="RM15" s="24"/>
      <c r="RN15" s="24"/>
      <c r="RO15" s="24"/>
      <c r="RP15" s="24"/>
      <c r="RQ15" s="24"/>
      <c r="RR15" s="24"/>
      <c r="RS15" s="24"/>
      <c r="RT15" s="24"/>
      <c r="RU15" s="24"/>
      <c r="RV15" s="24"/>
      <c r="RW15" s="24"/>
      <c r="RX15" s="24"/>
      <c r="RY15" s="24"/>
      <c r="RZ15" s="24"/>
      <c r="SA15" s="24"/>
      <c r="SB15" s="24"/>
      <c r="SC15" s="24"/>
      <c r="SD15" s="24"/>
      <c r="SE15" s="24"/>
      <c r="SF15" s="24"/>
      <c r="SG15" s="24"/>
      <c r="SH15" s="24"/>
      <c r="SI15" s="24"/>
      <c r="SJ15" s="24"/>
      <c r="SK15" s="24"/>
      <c r="SL15" s="24"/>
      <c r="SM15" s="24"/>
      <c r="SN15" s="24"/>
      <c r="SO15" s="24"/>
      <c r="SP15" s="24"/>
      <c r="SQ15" s="24"/>
      <c r="SR15" s="24"/>
      <c r="SS15" s="24"/>
      <c r="ST15" s="24"/>
      <c r="SU15" s="24"/>
      <c r="SV15" s="24"/>
      <c r="SW15" s="24"/>
      <c r="SX15" s="24"/>
      <c r="SY15" s="24"/>
      <c r="SZ15" s="24"/>
      <c r="TA15" s="24"/>
      <c r="TB15" s="24"/>
      <c r="TC15" s="24"/>
      <c r="TD15" s="24"/>
      <c r="TE15" s="24"/>
      <c r="TF15" s="24"/>
      <c r="TG15" s="24"/>
      <c r="TH15" s="24"/>
      <c r="TI15" s="24"/>
      <c r="TJ15" s="24"/>
      <c r="TK15" s="24"/>
      <c r="TL15" s="24"/>
      <c r="TM15" s="24"/>
      <c r="TN15" s="24"/>
      <c r="TO15" s="24"/>
      <c r="TP15" s="24"/>
      <c r="TQ15" s="24"/>
      <c r="TR15" s="24"/>
      <c r="TS15" s="24"/>
      <c r="TT15" s="24"/>
      <c r="TU15" s="24"/>
      <c r="TV15" s="24"/>
      <c r="TW15" s="24"/>
      <c r="TX15" s="24"/>
      <c r="TY15" s="24"/>
      <c r="TZ15" s="24"/>
      <c r="UA15" s="24"/>
      <c r="UB15" s="24"/>
      <c r="UC15" s="24"/>
      <c r="UD15" s="24"/>
      <c r="UE15" s="24"/>
      <c r="UF15" s="24"/>
      <c r="UG15" s="24"/>
      <c r="UH15" s="24"/>
      <c r="UI15" s="24"/>
      <c r="UJ15" s="24"/>
      <c r="UK15" s="24"/>
      <c r="UL15" s="24"/>
      <c r="UM15" s="24"/>
      <c r="UN15" s="24"/>
      <c r="UO15" s="24"/>
      <c r="UP15" s="24"/>
      <c r="UQ15" s="24"/>
      <c r="UR15" s="24"/>
      <c r="US15" s="24"/>
      <c r="UT15" s="24"/>
      <c r="UU15" s="24"/>
      <c r="UV15" s="24"/>
      <c r="UW15" s="24"/>
      <c r="UX15" s="24"/>
      <c r="UY15" s="24"/>
      <c r="UZ15" s="24"/>
      <c r="VA15" s="24"/>
      <c r="VB15" s="24"/>
      <c r="VC15" s="24"/>
      <c r="VD15" s="24"/>
      <c r="VE15" s="24"/>
      <c r="VF15" s="24"/>
      <c r="VG15" s="24"/>
      <c r="VH15" s="24"/>
      <c r="VI15" s="24"/>
      <c r="VJ15" s="24"/>
      <c r="VK15" s="24"/>
      <c r="VL15" s="24"/>
      <c r="VM15" s="24"/>
      <c r="VN15" s="24"/>
      <c r="VO15" s="24"/>
      <c r="VP15" s="24"/>
      <c r="VQ15" s="24"/>
      <c r="VR15" s="24"/>
      <c r="VS15" s="24"/>
      <c r="VT15" s="24"/>
      <c r="VU15" s="24"/>
      <c r="VV15" s="24"/>
      <c r="VW15" s="24"/>
      <c r="VX15" s="24"/>
      <c r="VY15" s="24"/>
      <c r="VZ15" s="24"/>
      <c r="WA15" s="24"/>
      <c r="WB15" s="24"/>
      <c r="WC15" s="24"/>
      <c r="WD15" s="24"/>
      <c r="WE15" s="24"/>
      <c r="WF15" s="24"/>
      <c r="WG15" s="24"/>
      <c r="WH15" s="24"/>
      <c r="WI15" s="24"/>
      <c r="WJ15" s="24"/>
      <c r="WK15" s="24"/>
      <c r="WL15" s="24"/>
      <c r="WM15" s="24"/>
      <c r="WN15" s="24"/>
      <c r="WO15" s="24"/>
      <c r="WP15" s="24"/>
      <c r="WQ15" s="24"/>
      <c r="WR15" s="24"/>
      <c r="WS15" s="24"/>
      <c r="WT15" s="24"/>
      <c r="WU15" s="24"/>
      <c r="WV15" s="24"/>
      <c r="WW15" s="24"/>
      <c r="WX15" s="24"/>
      <c r="WY15" s="24"/>
      <c r="WZ15" s="24"/>
      <c r="XA15" s="24"/>
      <c r="XB15" s="24"/>
      <c r="XC15" s="24"/>
      <c r="XD15" s="24"/>
      <c r="XE15" s="24"/>
      <c r="XF15" s="24"/>
      <c r="XG15" s="24"/>
      <c r="XH15" s="24"/>
      <c r="XI15" s="24"/>
      <c r="XJ15" s="24"/>
      <c r="XK15" s="24"/>
      <c r="XL15" s="24"/>
      <c r="XM15" s="24"/>
      <c r="XN15" s="24"/>
      <c r="XO15" s="24"/>
      <c r="XP15" s="24"/>
      <c r="XQ15" s="24"/>
      <c r="XR15" s="24"/>
      <c r="XS15" s="24"/>
      <c r="XT15" s="24"/>
      <c r="XU15" s="24"/>
      <c r="XV15" s="24"/>
      <c r="XW15" s="24"/>
      <c r="XX15" s="24"/>
      <c r="XY15" s="24"/>
      <c r="XZ15" s="24"/>
      <c r="YA15" s="24"/>
      <c r="YB15" s="24"/>
      <c r="YC15" s="24"/>
      <c r="YD15" s="24"/>
      <c r="YE15" s="24"/>
      <c r="YF15" s="24"/>
      <c r="YG15" s="24"/>
      <c r="YH15" s="24"/>
      <c r="YI15" s="24"/>
      <c r="YJ15" s="24"/>
      <c r="YK15" s="24"/>
      <c r="YL15" s="24"/>
      <c r="YM15" s="24"/>
      <c r="YN15" s="24"/>
      <c r="YO15" s="24"/>
      <c r="YP15" s="24"/>
      <c r="YQ15" s="24"/>
      <c r="YR15" s="24"/>
      <c r="YS15" s="24"/>
      <c r="YT15" s="24"/>
      <c r="YU15" s="24"/>
      <c r="YV15" s="24"/>
      <c r="YW15" s="24"/>
      <c r="YX15" s="24"/>
      <c r="YY15" s="24"/>
      <c r="YZ15" s="24"/>
      <c r="ZA15" s="24"/>
      <c r="ZB15" s="24"/>
      <c r="ZC15" s="24"/>
      <c r="ZD15" s="24"/>
      <c r="ZE15" s="24"/>
      <c r="ZF15" s="24"/>
      <c r="ZG15" s="24"/>
      <c r="ZH15" s="24"/>
      <c r="ZI15" s="24"/>
      <c r="ZJ15" s="24"/>
      <c r="ZK15" s="24"/>
      <c r="ZL15" s="24"/>
      <c r="ZM15" s="24"/>
      <c r="ZN15" s="24"/>
      <c r="ZO15" s="24"/>
      <c r="ZP15" s="24"/>
      <c r="ZQ15" s="24"/>
      <c r="ZR15" s="24"/>
      <c r="ZS15" s="24"/>
      <c r="ZT15" s="24"/>
      <c r="ZU15" s="24"/>
      <c r="ZV15" s="24"/>
      <c r="ZW15" s="24"/>
      <c r="ZX15" s="24"/>
      <c r="ZY15" s="24"/>
      <c r="ZZ15" s="24"/>
      <c r="AAA15" s="24"/>
      <c r="AAB15" s="24"/>
      <c r="AAC15" s="24"/>
      <c r="AAD15" s="24"/>
      <c r="AAE15" s="24"/>
      <c r="AAF15" s="24"/>
      <c r="AAG15" s="24"/>
      <c r="AAH15" s="24"/>
      <c r="AAI15" s="24"/>
      <c r="AAJ15" s="24"/>
      <c r="AAK15" s="24"/>
      <c r="AAL15" s="24"/>
      <c r="AAM15" s="24"/>
      <c r="AAN15" s="24"/>
      <c r="AAO15" s="24"/>
      <c r="AAP15" s="24"/>
      <c r="AAQ15" s="24"/>
      <c r="AAR15" s="24"/>
      <c r="AAS15" s="24"/>
      <c r="AAT15" s="24"/>
      <c r="AAU15" s="24"/>
      <c r="AAV15" s="24"/>
      <c r="AAW15" s="24"/>
      <c r="AAX15" s="24"/>
      <c r="AAY15" s="24"/>
      <c r="AAZ15" s="24"/>
      <c r="ABA15" s="24"/>
      <c r="ABB15" s="24"/>
      <c r="ABC15" s="24"/>
      <c r="ABD15" s="24"/>
      <c r="ABE15" s="24"/>
      <c r="ABF15" s="24"/>
      <c r="ABG15" s="24"/>
      <c r="ABH15" s="24"/>
      <c r="ABI15" s="24"/>
      <c r="ABJ15" s="24"/>
      <c r="ABK15" s="24"/>
      <c r="ABL15" s="24"/>
      <c r="ABM15" s="24"/>
      <c r="ABN15" s="24"/>
      <c r="ABO15" s="24"/>
      <c r="ABP15" s="24"/>
      <c r="ABQ15" s="24"/>
      <c r="ABR15" s="24"/>
      <c r="ABS15" s="24"/>
      <c r="ABT15" s="24"/>
      <c r="ABU15" s="24"/>
      <c r="ABV15" s="24"/>
      <c r="ABW15" s="24"/>
      <c r="ABX15" s="24"/>
      <c r="ABY15" s="24"/>
      <c r="ABZ15" s="24"/>
      <c r="ACA15" s="24"/>
      <c r="ACB15" s="24"/>
      <c r="ACC15" s="24"/>
      <c r="ACD15" s="24"/>
      <c r="ACE15" s="24"/>
      <c r="ACF15" s="24"/>
      <c r="ACG15" s="24"/>
      <c r="ACH15" s="24"/>
      <c r="ACI15" s="24"/>
      <c r="ACJ15" s="24"/>
      <c r="ACK15" s="24"/>
      <c r="ACL15" s="24"/>
      <c r="ACM15" s="24"/>
      <c r="ACN15" s="24"/>
      <c r="ACO15" s="24"/>
      <c r="ACP15" s="24"/>
      <c r="ACQ15" s="24"/>
      <c r="ACR15" s="24"/>
      <c r="ACS15" s="24"/>
      <c r="ACT15" s="24"/>
      <c r="ACU15" s="24"/>
      <c r="ACV15" s="24"/>
      <c r="ACW15" s="24"/>
      <c r="ACX15" s="24"/>
      <c r="ACY15" s="24"/>
      <c r="ACZ15" s="24"/>
      <c r="ADA15" s="24"/>
      <c r="ADB15" s="24"/>
      <c r="ADC15" s="24"/>
      <c r="ADD15" s="24"/>
      <c r="ADE15" s="24"/>
      <c r="ADF15" s="24"/>
      <c r="ADG15" s="24"/>
      <c r="ADH15" s="24"/>
      <c r="ADI15" s="24"/>
      <c r="ADJ15" s="24"/>
      <c r="ADK15" s="24"/>
      <c r="ADL15" s="24"/>
      <c r="ADM15" s="24"/>
      <c r="ADN15" s="24"/>
      <c r="ADO15" s="24"/>
      <c r="ADP15" s="24"/>
      <c r="ADQ15" s="24"/>
      <c r="ADR15" s="24"/>
      <c r="ADS15" s="24"/>
      <c r="ADT15" s="24"/>
      <c r="ADU15" s="24"/>
      <c r="ADV15" s="24"/>
      <c r="ADW15" s="24"/>
      <c r="ADX15" s="24"/>
      <c r="ADY15" s="24"/>
      <c r="ADZ15" s="24"/>
      <c r="AEA15" s="24"/>
      <c r="AEB15" s="24"/>
      <c r="AEC15" s="24"/>
      <c r="AED15" s="24"/>
      <c r="AEE15" s="24"/>
      <c r="AEF15" s="24"/>
      <c r="AEG15" s="24"/>
      <c r="AEH15" s="24"/>
      <c r="AEI15" s="24"/>
      <c r="AEJ15" s="24"/>
      <c r="AEK15" s="24"/>
      <c r="AEL15" s="24"/>
      <c r="AEM15" s="24"/>
      <c r="AEN15" s="24"/>
      <c r="AEO15" s="24"/>
      <c r="AEP15" s="24"/>
      <c r="AEQ15" s="24"/>
      <c r="AER15" s="24"/>
      <c r="AES15" s="24"/>
      <c r="AET15" s="24"/>
      <c r="AEU15" s="24"/>
      <c r="AEV15" s="24"/>
      <c r="AEW15" s="24"/>
      <c r="AEX15" s="24"/>
      <c r="AEY15" s="24"/>
      <c r="AEZ15" s="24"/>
      <c r="AFA15" s="24"/>
      <c r="AFB15" s="24"/>
      <c r="AFC15" s="24"/>
      <c r="AFD15" s="24"/>
      <c r="AFE15" s="24"/>
      <c r="AFF15" s="24"/>
      <c r="AFG15" s="24"/>
      <c r="AFH15" s="24"/>
      <c r="AFI15" s="24"/>
      <c r="AFJ15" s="24"/>
      <c r="AFK15" s="24"/>
      <c r="AFL15" s="24"/>
      <c r="AFM15" s="24"/>
      <c r="AFN15" s="24"/>
      <c r="AFO15" s="24"/>
      <c r="AFP15" s="24"/>
      <c r="AFQ15" s="24"/>
      <c r="AFR15" s="24"/>
      <c r="AFS15" s="24"/>
      <c r="AFT15" s="24"/>
      <c r="AFU15" s="24"/>
      <c r="AFV15" s="24"/>
      <c r="AFW15" s="24"/>
      <c r="AFX15" s="24"/>
      <c r="AFY15" s="24"/>
      <c r="AFZ15" s="24"/>
      <c r="AGA15" s="24"/>
      <c r="AGB15" s="24"/>
      <c r="AGC15" s="24"/>
      <c r="AGD15" s="24"/>
      <c r="AGE15" s="24"/>
      <c r="AGF15" s="24"/>
      <c r="AGG15" s="24"/>
      <c r="AGH15" s="24"/>
      <c r="AGI15" s="24"/>
      <c r="AGJ15" s="24"/>
      <c r="AGK15" s="24"/>
      <c r="AGL15" s="24"/>
      <c r="AGM15" s="24"/>
      <c r="AGN15" s="24"/>
      <c r="AGO15" s="24"/>
      <c r="AGP15" s="24"/>
      <c r="AGQ15" s="24"/>
      <c r="AGR15" s="24"/>
      <c r="AGS15" s="24"/>
      <c r="AGT15" s="24"/>
      <c r="AGU15" s="24"/>
      <c r="AGV15" s="24"/>
      <c r="AGW15" s="24"/>
      <c r="AGX15" s="24"/>
      <c r="AGY15" s="24"/>
      <c r="AGZ15" s="24"/>
      <c r="AHA15" s="24"/>
      <c r="AHB15" s="24"/>
      <c r="AHC15" s="24"/>
      <c r="AHD15" s="24"/>
      <c r="AHE15" s="24"/>
      <c r="AHF15" s="24"/>
      <c r="AHG15" s="24"/>
      <c r="AHH15" s="24"/>
      <c r="AHI15" s="24"/>
      <c r="AHJ15" s="24"/>
      <c r="AHK15" s="24"/>
      <c r="AHL15" s="24"/>
      <c r="AHM15" s="24"/>
      <c r="AHN15" s="24"/>
      <c r="AHO15" s="24"/>
      <c r="AHP15" s="24"/>
      <c r="AHQ15" s="24"/>
      <c r="AHR15" s="24"/>
      <c r="AHS15" s="24"/>
      <c r="AHT15" s="24"/>
      <c r="AHU15" s="24"/>
      <c r="AHV15" s="24"/>
      <c r="AHW15" s="24"/>
      <c r="AHX15" s="24"/>
      <c r="AHY15" s="24"/>
      <c r="AHZ15" s="24"/>
      <c r="AIA15" s="24"/>
      <c r="AIB15" s="24"/>
      <c r="AIC15" s="24"/>
      <c r="AID15" s="24"/>
      <c r="AIE15" s="24"/>
      <c r="AIF15" s="24"/>
      <c r="AIG15" s="24"/>
      <c r="AIH15" s="24"/>
      <c r="AII15" s="24"/>
      <c r="AIJ15" s="24"/>
      <c r="AIK15" s="24"/>
      <c r="AIL15" s="24"/>
      <c r="AIM15" s="24"/>
      <c r="AIN15" s="24"/>
      <c r="AIO15" s="24"/>
      <c r="AIP15" s="24"/>
      <c r="AIQ15" s="24"/>
      <c r="AIR15" s="24"/>
      <c r="AIS15" s="24"/>
      <c r="AIT15" s="24"/>
      <c r="AIU15" s="24"/>
      <c r="AIV15" s="24"/>
      <c r="AIW15" s="24"/>
      <c r="AIX15" s="24"/>
      <c r="AIY15" s="24"/>
      <c r="AIZ15" s="24"/>
      <c r="AJA15" s="24"/>
      <c r="AJB15" s="24"/>
      <c r="AJC15" s="24"/>
      <c r="AJD15" s="24"/>
      <c r="AJE15" s="24"/>
      <c r="AJF15" s="24"/>
      <c r="AJG15" s="24"/>
      <c r="AJH15" s="24"/>
      <c r="AJI15" s="24"/>
      <c r="AJJ15" s="24"/>
      <c r="AJK15" s="24"/>
      <c r="AJL15" s="24"/>
      <c r="AJM15" s="24"/>
      <c r="AJN15" s="24"/>
      <c r="AJO15" s="24"/>
      <c r="AJP15" s="24"/>
      <c r="AJQ15" s="24"/>
      <c r="AJR15" s="24"/>
      <c r="AJS15" s="24"/>
      <c r="AJT15" s="24"/>
      <c r="AJU15" s="24"/>
      <c r="AJV15" s="24"/>
      <c r="AJW15" s="24"/>
      <c r="AJX15" s="24"/>
      <c r="AJY15" s="24"/>
      <c r="AJZ15" s="24"/>
      <c r="AKA15" s="24"/>
      <c r="AKB15" s="24"/>
      <c r="AKC15" s="24"/>
      <c r="AKD15" s="24"/>
      <c r="AKE15" s="24"/>
      <c r="AKF15" s="24"/>
      <c r="AKG15" s="24"/>
      <c r="AKH15" s="24"/>
      <c r="AKI15" s="24"/>
      <c r="AKJ15" s="24"/>
      <c r="AKK15" s="24"/>
      <c r="AKL15" s="24"/>
      <c r="AKM15" s="24"/>
      <c r="AKN15" s="24"/>
      <c r="AKO15" s="24"/>
      <c r="AKP15" s="24"/>
      <c r="AKQ15" s="24"/>
      <c r="AKR15" s="24"/>
      <c r="AKS15" s="24"/>
      <c r="AKT15" s="24"/>
      <c r="AKU15" s="24"/>
      <c r="AKV15" s="24"/>
      <c r="AKW15" s="24"/>
      <c r="AKX15" s="24"/>
      <c r="AKY15" s="24"/>
      <c r="AKZ15" s="24"/>
      <c r="ALA15" s="24"/>
      <c r="ALB15" s="24"/>
      <c r="ALC15" s="24"/>
      <c r="ALD15" s="24"/>
      <c r="ALE15" s="24"/>
      <c r="ALF15" s="24"/>
      <c r="ALG15" s="24"/>
      <c r="ALH15" s="24"/>
      <c r="ALI15" s="24"/>
      <c r="ALJ15" s="24"/>
      <c r="ALK15" s="24"/>
      <c r="ALL15" s="24"/>
      <c r="ALM15" s="24"/>
      <c r="ALN15" s="24"/>
      <c r="ALO15" s="24"/>
      <c r="ALP15" s="24"/>
      <c r="ALQ15" s="24"/>
      <c r="ALR15" s="24"/>
      <c r="ALS15" s="24"/>
      <c r="ALT15" s="24"/>
      <c r="ALU15" s="24"/>
      <c r="ALV15" s="24"/>
      <c r="ALW15" s="24"/>
      <c r="ALX15" s="24"/>
      <c r="ALY15" s="24"/>
      <c r="ALZ15" s="24"/>
      <c r="AMA15" s="24"/>
      <c r="AMB15" s="24"/>
      <c r="AMC15" s="24"/>
      <c r="AMD15" s="24"/>
      <c r="AME15" s="24"/>
      <c r="AMF15" s="24"/>
      <c r="AMG15" s="24"/>
      <c r="AMH15" s="24"/>
      <c r="AMI15" s="24"/>
      <c r="AMJ15" s="24"/>
      <c r="AMK15" s="24"/>
    </row>
    <row r="16" spans="1:1025" s="63" customFormat="1" ht="19.5" hidden="1" outlineLevel="2">
      <c r="A16" s="76"/>
      <c r="B16" s="114"/>
      <c r="C16" s="114"/>
      <c r="D16" s="114"/>
      <c r="E16" s="71"/>
      <c r="F16" s="114"/>
      <c r="G16" s="59"/>
      <c r="H16" s="59"/>
      <c r="I16" s="13"/>
      <c r="J16" s="114"/>
      <c r="K16" s="114"/>
      <c r="L16" s="114"/>
      <c r="M16" s="114"/>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c r="WH16" s="9"/>
      <c r="WI16" s="9"/>
      <c r="WJ16" s="9"/>
      <c r="WK16" s="9"/>
      <c r="WL16" s="9"/>
      <c r="WM16" s="9"/>
      <c r="WN16" s="9"/>
      <c r="WO16" s="9"/>
      <c r="WP16" s="9"/>
      <c r="WQ16" s="9"/>
      <c r="WR16" s="9"/>
      <c r="WS16" s="9"/>
      <c r="WT16" s="9"/>
      <c r="WU16" s="9"/>
      <c r="WV16" s="9"/>
      <c r="WW16" s="9"/>
      <c r="WX16" s="9"/>
      <c r="WY16" s="9"/>
      <c r="WZ16" s="9"/>
      <c r="XA16" s="9"/>
      <c r="XB16" s="9"/>
      <c r="XC16" s="9"/>
      <c r="XD16" s="9"/>
      <c r="XE16" s="9"/>
      <c r="XF16" s="9"/>
      <c r="XG16" s="9"/>
      <c r="XH16" s="9"/>
      <c r="XI16" s="9"/>
      <c r="XJ16" s="9"/>
      <c r="XK16" s="9"/>
      <c r="XL16" s="9"/>
      <c r="XM16" s="9"/>
      <c r="XN16" s="9"/>
      <c r="XO16" s="9"/>
      <c r="XP16" s="9"/>
      <c r="XQ16" s="9"/>
      <c r="XR16" s="9"/>
      <c r="XS16" s="9"/>
      <c r="XT16" s="9"/>
      <c r="XU16" s="9"/>
      <c r="XV16" s="9"/>
      <c r="XW16" s="9"/>
      <c r="XX16" s="9"/>
      <c r="XY16" s="9"/>
      <c r="XZ16" s="9"/>
      <c r="YA16" s="9"/>
      <c r="YB16" s="9"/>
      <c r="YC16" s="9"/>
      <c r="YD16" s="9"/>
      <c r="YE16" s="9"/>
      <c r="YF16" s="9"/>
      <c r="YG16" s="9"/>
      <c r="YH16" s="9"/>
      <c r="YI16" s="9"/>
      <c r="YJ16" s="9"/>
      <c r="YK16" s="9"/>
      <c r="YL16" s="9"/>
      <c r="YM16" s="9"/>
      <c r="YN16" s="9"/>
      <c r="YO16" s="9"/>
      <c r="YP16" s="9"/>
      <c r="YQ16" s="9"/>
      <c r="YR16" s="9"/>
      <c r="YS16" s="9"/>
      <c r="YT16" s="9"/>
      <c r="YU16" s="9"/>
      <c r="YV16" s="9"/>
      <c r="YW16" s="9"/>
      <c r="YX16" s="9"/>
      <c r="YY16" s="9"/>
      <c r="YZ16" s="9"/>
      <c r="ZA16" s="9"/>
      <c r="ZB16" s="9"/>
      <c r="ZC16" s="9"/>
      <c r="ZD16" s="9"/>
      <c r="ZE16" s="9"/>
      <c r="ZF16" s="9"/>
      <c r="ZG16" s="9"/>
      <c r="ZH16" s="9"/>
      <c r="ZI16" s="9"/>
      <c r="ZJ16" s="9"/>
      <c r="ZK16" s="9"/>
      <c r="ZL16" s="9"/>
      <c r="ZM16" s="9"/>
      <c r="ZN16" s="9"/>
      <c r="ZO16" s="9"/>
      <c r="ZP16" s="9"/>
      <c r="ZQ16" s="9"/>
      <c r="ZR16" s="9"/>
      <c r="ZS16" s="9"/>
      <c r="ZT16" s="9"/>
      <c r="ZU16" s="9"/>
      <c r="ZV16" s="9"/>
      <c r="ZW16" s="9"/>
      <c r="ZX16" s="9"/>
      <c r="ZY16" s="9"/>
      <c r="ZZ16" s="9"/>
      <c r="AAA16" s="9"/>
      <c r="AAB16" s="9"/>
      <c r="AAC16" s="9"/>
      <c r="AAD16" s="9"/>
      <c r="AAE16" s="9"/>
      <c r="AAF16" s="9"/>
      <c r="AAG16" s="9"/>
      <c r="AAH16" s="9"/>
      <c r="AAI16" s="9"/>
      <c r="AAJ16" s="9"/>
      <c r="AAK16" s="9"/>
      <c r="AAL16" s="9"/>
      <c r="AAM16" s="9"/>
      <c r="AAN16" s="9"/>
      <c r="AAO16" s="9"/>
      <c r="AAP16" s="9"/>
      <c r="AAQ16" s="9"/>
      <c r="AAR16" s="9"/>
      <c r="AAS16" s="9"/>
      <c r="AAT16" s="9"/>
      <c r="AAU16" s="9"/>
      <c r="AAV16" s="9"/>
      <c r="AAW16" s="9"/>
      <c r="AAX16" s="9"/>
      <c r="AAY16" s="9"/>
      <c r="AAZ16" s="9"/>
      <c r="ABA16" s="9"/>
      <c r="ABB16" s="9"/>
      <c r="ABC16" s="9"/>
      <c r="ABD16" s="9"/>
      <c r="ABE16" s="9"/>
      <c r="ABF16" s="9"/>
      <c r="ABG16" s="9"/>
      <c r="ABH16" s="9"/>
      <c r="ABI16" s="9"/>
      <c r="ABJ16" s="9"/>
      <c r="ABK16" s="9"/>
      <c r="ABL16" s="9"/>
      <c r="ABM16" s="9"/>
      <c r="ABN16" s="9"/>
      <c r="ABO16" s="9"/>
      <c r="ABP16" s="9"/>
      <c r="ABQ16" s="9"/>
      <c r="ABR16" s="9"/>
      <c r="ABS16" s="9"/>
      <c r="ABT16" s="9"/>
      <c r="ABU16" s="9"/>
      <c r="ABV16" s="9"/>
      <c r="ABW16" s="9"/>
      <c r="ABX16" s="9"/>
      <c r="ABY16" s="9"/>
      <c r="ABZ16" s="9"/>
      <c r="ACA16" s="9"/>
      <c r="ACB16" s="9"/>
      <c r="ACC16" s="9"/>
      <c r="ACD16" s="9"/>
      <c r="ACE16" s="9"/>
      <c r="ACF16" s="9"/>
      <c r="ACG16" s="9"/>
      <c r="ACH16" s="9"/>
      <c r="ACI16" s="9"/>
      <c r="ACJ16" s="9"/>
      <c r="ACK16" s="9"/>
      <c r="ACL16" s="9"/>
      <c r="ACM16" s="9"/>
      <c r="ACN16" s="9"/>
      <c r="ACO16" s="9"/>
      <c r="ACP16" s="9"/>
      <c r="ACQ16" s="9"/>
      <c r="ACR16" s="9"/>
      <c r="ACS16" s="9"/>
      <c r="ACT16" s="9"/>
      <c r="ACU16" s="9"/>
      <c r="ACV16" s="9"/>
      <c r="ACW16" s="9"/>
      <c r="ACX16" s="9"/>
      <c r="ACY16" s="9"/>
      <c r="ACZ16" s="9"/>
      <c r="ADA16" s="9"/>
      <c r="ADB16" s="9"/>
      <c r="ADC16" s="9"/>
      <c r="ADD16" s="9"/>
      <c r="ADE16" s="9"/>
      <c r="ADF16" s="9"/>
      <c r="ADG16" s="9"/>
      <c r="ADH16" s="9"/>
      <c r="ADI16" s="9"/>
      <c r="ADJ16" s="9"/>
      <c r="ADK16" s="9"/>
      <c r="ADL16" s="9"/>
      <c r="ADM16" s="9"/>
      <c r="ADN16" s="9"/>
      <c r="ADO16" s="9"/>
      <c r="ADP16" s="9"/>
      <c r="ADQ16" s="9"/>
      <c r="ADR16" s="9"/>
      <c r="ADS16" s="9"/>
      <c r="ADT16" s="9"/>
      <c r="ADU16" s="9"/>
      <c r="ADV16" s="9"/>
      <c r="ADW16" s="9"/>
      <c r="ADX16" s="9"/>
      <c r="ADY16" s="9"/>
      <c r="ADZ16" s="9"/>
      <c r="AEA16" s="9"/>
      <c r="AEB16" s="9"/>
      <c r="AEC16" s="9"/>
      <c r="AED16" s="9"/>
      <c r="AEE16" s="9"/>
      <c r="AEF16" s="9"/>
      <c r="AEG16" s="9"/>
      <c r="AEH16" s="9"/>
      <c r="AEI16" s="9"/>
      <c r="AEJ16" s="9"/>
      <c r="AEK16" s="9"/>
      <c r="AEL16" s="9"/>
      <c r="AEM16" s="9"/>
      <c r="AEN16" s="9"/>
      <c r="AEO16" s="9"/>
      <c r="AEP16" s="9"/>
      <c r="AEQ16" s="9"/>
      <c r="AER16" s="9"/>
      <c r="AES16" s="9"/>
      <c r="AET16" s="9"/>
      <c r="AEU16" s="9"/>
      <c r="AEV16" s="9"/>
      <c r="AEW16" s="9"/>
      <c r="AEX16" s="9"/>
      <c r="AEY16" s="9"/>
      <c r="AEZ16" s="9"/>
      <c r="AFA16" s="9"/>
      <c r="AFB16" s="9"/>
      <c r="AFC16" s="9"/>
      <c r="AFD16" s="9"/>
      <c r="AFE16" s="9"/>
      <c r="AFF16" s="9"/>
      <c r="AFG16" s="9"/>
      <c r="AFH16" s="9"/>
      <c r="AFI16" s="9"/>
      <c r="AFJ16" s="9"/>
      <c r="AFK16" s="9"/>
      <c r="AFL16" s="9"/>
      <c r="AFM16" s="9"/>
      <c r="AFN16" s="9"/>
      <c r="AFO16" s="9"/>
      <c r="AFP16" s="9"/>
      <c r="AFQ16" s="9"/>
      <c r="AFR16" s="9"/>
      <c r="AFS16" s="9"/>
      <c r="AFT16" s="9"/>
      <c r="AFU16" s="9"/>
      <c r="AFV16" s="9"/>
      <c r="AFW16" s="9"/>
      <c r="AFX16" s="9"/>
      <c r="AFY16" s="9"/>
      <c r="AFZ16" s="9"/>
      <c r="AGA16" s="9"/>
      <c r="AGB16" s="9"/>
      <c r="AGC16" s="9"/>
      <c r="AGD16" s="9"/>
      <c r="AGE16" s="9"/>
      <c r="AGF16" s="9"/>
      <c r="AGG16" s="9"/>
      <c r="AGH16" s="9"/>
      <c r="AGI16" s="9"/>
      <c r="AGJ16" s="9"/>
      <c r="AGK16" s="9"/>
      <c r="AGL16" s="9"/>
      <c r="AGM16" s="9"/>
      <c r="AGN16" s="9"/>
      <c r="AGO16" s="9"/>
      <c r="AGP16" s="9"/>
      <c r="AGQ16" s="9"/>
      <c r="AGR16" s="9"/>
      <c r="AGS16" s="9"/>
      <c r="AGT16" s="9"/>
      <c r="AGU16" s="9"/>
      <c r="AGV16" s="9"/>
      <c r="AGW16" s="9"/>
      <c r="AGX16" s="9"/>
      <c r="AGY16" s="9"/>
      <c r="AGZ16" s="9"/>
      <c r="AHA16" s="9"/>
      <c r="AHB16" s="9"/>
      <c r="AHC16" s="9"/>
      <c r="AHD16" s="9"/>
      <c r="AHE16" s="9"/>
      <c r="AHF16" s="9"/>
      <c r="AHG16" s="9"/>
      <c r="AHH16" s="9"/>
      <c r="AHI16" s="9"/>
      <c r="AHJ16" s="9"/>
      <c r="AHK16" s="9"/>
      <c r="AHL16" s="9"/>
      <c r="AHM16" s="9"/>
      <c r="AHN16" s="9"/>
      <c r="AHO16" s="9"/>
      <c r="AHP16" s="9"/>
      <c r="AHQ16" s="9"/>
      <c r="AHR16" s="9"/>
      <c r="AHS16" s="9"/>
      <c r="AHT16" s="9"/>
      <c r="AHU16" s="9"/>
      <c r="AHV16" s="9"/>
      <c r="AHW16" s="9"/>
      <c r="AHX16" s="9"/>
      <c r="AHY16" s="9"/>
      <c r="AHZ16" s="9"/>
      <c r="AIA16" s="9"/>
      <c r="AIB16" s="9"/>
      <c r="AIC16" s="9"/>
      <c r="AID16" s="9"/>
      <c r="AIE16" s="9"/>
      <c r="AIF16" s="9"/>
      <c r="AIG16" s="9"/>
      <c r="AIH16" s="9"/>
      <c r="AII16" s="9"/>
      <c r="AIJ16" s="9"/>
      <c r="AIK16" s="9"/>
      <c r="AIL16" s="9"/>
      <c r="AIM16" s="9"/>
      <c r="AIN16" s="9"/>
      <c r="AIO16" s="9"/>
      <c r="AIP16" s="9"/>
      <c r="AIQ16" s="9"/>
      <c r="AIR16" s="9"/>
      <c r="AIS16" s="9"/>
      <c r="AIT16" s="9"/>
      <c r="AIU16" s="9"/>
      <c r="AIV16" s="9"/>
      <c r="AIW16" s="9"/>
      <c r="AIX16" s="9"/>
      <c r="AIY16" s="9"/>
      <c r="AIZ16" s="9"/>
      <c r="AJA16" s="9"/>
      <c r="AJB16" s="9"/>
      <c r="AJC16" s="9"/>
      <c r="AJD16" s="9"/>
      <c r="AJE16" s="9"/>
      <c r="AJF16" s="9"/>
      <c r="AJG16" s="9"/>
      <c r="AJH16" s="9"/>
      <c r="AJI16" s="9"/>
      <c r="AJJ16" s="9"/>
      <c r="AJK16" s="9"/>
      <c r="AJL16" s="9"/>
      <c r="AJM16" s="9"/>
      <c r="AJN16" s="9"/>
      <c r="AJO16" s="9"/>
      <c r="AJP16" s="9"/>
      <c r="AJQ16" s="9"/>
      <c r="AJR16" s="9"/>
      <c r="AJS16" s="9"/>
      <c r="AJT16" s="9"/>
      <c r="AJU16" s="9"/>
      <c r="AJV16" s="9"/>
      <c r="AJW16" s="9"/>
      <c r="AJX16" s="9"/>
      <c r="AJY16" s="9"/>
      <c r="AJZ16" s="9"/>
      <c r="AKA16" s="9"/>
      <c r="AKB16" s="9"/>
      <c r="AKC16" s="9"/>
      <c r="AKD16" s="9"/>
      <c r="AKE16" s="9"/>
      <c r="AKF16" s="9"/>
      <c r="AKG16" s="9"/>
      <c r="AKH16" s="9"/>
      <c r="AKI16" s="9"/>
      <c r="AKJ16" s="9"/>
      <c r="AKK16" s="9"/>
      <c r="AKL16" s="9"/>
      <c r="AKM16" s="9"/>
      <c r="AKN16" s="9"/>
      <c r="AKO16" s="9"/>
      <c r="AKP16" s="9"/>
      <c r="AKQ16" s="9"/>
      <c r="AKR16" s="9"/>
      <c r="AKS16" s="9"/>
      <c r="AKT16" s="9"/>
      <c r="AKU16" s="9"/>
      <c r="AKV16" s="9"/>
      <c r="AKW16" s="9"/>
      <c r="AKX16" s="9"/>
      <c r="AKY16" s="9"/>
      <c r="AKZ16" s="9"/>
      <c r="ALA16" s="9"/>
      <c r="ALB16" s="9"/>
      <c r="ALC16" s="9"/>
      <c r="ALD16" s="9"/>
      <c r="ALE16" s="9"/>
      <c r="ALF16" s="9"/>
      <c r="ALG16" s="9"/>
      <c r="ALH16" s="9"/>
      <c r="ALI16" s="9"/>
      <c r="ALJ16" s="9"/>
      <c r="ALK16" s="9"/>
      <c r="ALL16" s="9"/>
      <c r="ALM16" s="9"/>
      <c r="ALN16" s="9"/>
      <c r="ALO16" s="9"/>
      <c r="ALP16" s="9"/>
      <c r="ALQ16" s="9"/>
      <c r="ALR16" s="9"/>
      <c r="ALS16" s="9"/>
      <c r="ALT16" s="9"/>
      <c r="ALU16" s="9"/>
      <c r="ALV16" s="9"/>
      <c r="ALW16" s="9"/>
      <c r="ALX16" s="9"/>
      <c r="ALY16" s="9"/>
      <c r="ALZ16" s="9"/>
      <c r="AMA16" s="9"/>
      <c r="AMB16" s="9"/>
      <c r="AMC16" s="9"/>
      <c r="AMD16" s="9"/>
      <c r="AME16" s="9"/>
      <c r="AMF16" s="9"/>
      <c r="AMG16" s="9"/>
      <c r="AMH16" s="9"/>
      <c r="AMI16" s="9"/>
      <c r="AMJ16" s="9"/>
    </row>
    <row r="17" spans="1:1025" s="60" customFormat="1" ht="19.5" hidden="1" outlineLevel="2">
      <c r="A17" s="76"/>
      <c r="B17" s="114"/>
      <c r="C17" s="114"/>
      <c r="D17" s="114"/>
      <c r="E17" s="71"/>
      <c r="F17" s="114"/>
      <c r="G17" s="59"/>
      <c r="H17" s="59"/>
      <c r="I17" s="13"/>
      <c r="J17" s="114"/>
      <c r="K17" s="114"/>
      <c r="L17" s="114"/>
      <c r="M17" s="114"/>
      <c r="N17" s="62"/>
    </row>
    <row r="18" spans="1:1025" s="23" customFormat="1" hidden="1" outlineLevel="2">
      <c r="A18" s="76"/>
      <c r="B18" s="115"/>
      <c r="C18" s="116"/>
      <c r="D18" s="114"/>
      <c r="E18" s="71"/>
      <c r="F18" s="114"/>
      <c r="G18" s="59"/>
      <c r="H18" s="59"/>
      <c r="I18" s="13"/>
      <c r="J18" s="114"/>
      <c r="K18" s="114"/>
      <c r="L18" s="114"/>
      <c r="M18" s="114"/>
      <c r="N18" s="8"/>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6"/>
      <c r="KN18" s="6"/>
      <c r="KO18" s="6"/>
      <c r="KP18" s="6"/>
      <c r="KQ18" s="6"/>
      <c r="KR18" s="6"/>
      <c r="KS18" s="6"/>
      <c r="KT18" s="6"/>
      <c r="KU18" s="6"/>
      <c r="KV18" s="6"/>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6"/>
      <c r="MP18" s="6"/>
      <c r="MQ18" s="6"/>
      <c r="MR18" s="6"/>
      <c r="MS18" s="6"/>
      <c r="MT18" s="6"/>
      <c r="MU18" s="6"/>
      <c r="MV18" s="6"/>
      <c r="MW18" s="6"/>
      <c r="MX18" s="6"/>
      <c r="MY18" s="6"/>
      <c r="MZ18" s="6"/>
      <c r="NA18" s="6"/>
      <c r="NB18" s="6"/>
      <c r="NC18" s="6"/>
      <c r="ND18" s="6"/>
      <c r="NE18" s="6"/>
      <c r="NF18" s="6"/>
      <c r="NG18" s="6"/>
      <c r="NH18" s="6"/>
      <c r="NI18" s="6"/>
      <c r="NJ18" s="6"/>
      <c r="NK18" s="6"/>
      <c r="NL18" s="6"/>
      <c r="NM18" s="6"/>
      <c r="NN18" s="6"/>
      <c r="NO18" s="6"/>
      <c r="NP18" s="6"/>
      <c r="NQ18" s="6"/>
      <c r="NR18" s="6"/>
      <c r="NS18" s="6"/>
      <c r="NT18" s="6"/>
      <c r="NU18" s="6"/>
      <c r="NV18" s="6"/>
      <c r="NW18" s="6"/>
      <c r="NX18" s="6"/>
      <c r="NY18" s="6"/>
      <c r="NZ18" s="6"/>
      <c r="OA18" s="6"/>
      <c r="OB18" s="6"/>
      <c r="OC18" s="6"/>
      <c r="OD18" s="6"/>
      <c r="OE18" s="6"/>
      <c r="OF18" s="6"/>
      <c r="OG18" s="6"/>
      <c r="OH18" s="6"/>
      <c r="OI18" s="6"/>
      <c r="OJ18" s="6"/>
      <c r="OK18" s="6"/>
      <c r="OL18" s="6"/>
      <c r="OM18" s="6"/>
      <c r="ON18" s="6"/>
      <c r="OO18" s="6"/>
      <c r="OP18" s="6"/>
      <c r="OQ18" s="6"/>
      <c r="OR18" s="6"/>
      <c r="OS18" s="6"/>
      <c r="OT18" s="6"/>
      <c r="OU18" s="6"/>
      <c r="OV18" s="6"/>
      <c r="OW18" s="6"/>
      <c r="OX18" s="6"/>
      <c r="OY18" s="6"/>
      <c r="OZ18" s="6"/>
      <c r="PA18" s="6"/>
      <c r="PB18" s="6"/>
      <c r="PC18" s="6"/>
      <c r="PD18" s="6"/>
      <c r="PE18" s="6"/>
      <c r="PF18" s="6"/>
      <c r="PG18" s="6"/>
      <c r="PH18" s="6"/>
      <c r="PI18" s="6"/>
      <c r="PJ18" s="6"/>
      <c r="PK18" s="6"/>
      <c r="PL18" s="6"/>
      <c r="PM18" s="6"/>
      <c r="PN18" s="6"/>
      <c r="PO18" s="6"/>
      <c r="PP18" s="6"/>
      <c r="PQ18" s="6"/>
      <c r="PR18" s="6"/>
      <c r="PS18" s="6"/>
      <c r="PT18" s="6"/>
      <c r="PU18" s="6"/>
      <c r="PV18" s="6"/>
      <c r="PW18" s="6"/>
      <c r="PX18" s="6"/>
      <c r="PY18" s="6"/>
      <c r="PZ18" s="6"/>
      <c r="QA18" s="6"/>
      <c r="QB18" s="6"/>
      <c r="QC18" s="6"/>
      <c r="QD18" s="6"/>
      <c r="QE18" s="6"/>
      <c r="QF18" s="6"/>
      <c r="QG18" s="6"/>
      <c r="QH18" s="6"/>
      <c r="QI18" s="6"/>
      <c r="QJ18" s="6"/>
      <c r="QK18" s="6"/>
      <c r="QL18" s="6"/>
      <c r="QM18" s="6"/>
      <c r="QN18" s="6"/>
      <c r="QO18" s="6"/>
      <c r="QP18" s="6"/>
      <c r="QQ18" s="6"/>
      <c r="QR18" s="6"/>
      <c r="QS18" s="6"/>
      <c r="QT18" s="6"/>
      <c r="QU18" s="6"/>
      <c r="QV18" s="6"/>
      <c r="QW18" s="6"/>
      <c r="QX18" s="6"/>
      <c r="QY18" s="6"/>
      <c r="QZ18" s="6"/>
      <c r="RA18" s="6"/>
      <c r="RB18" s="6"/>
      <c r="RC18" s="6"/>
      <c r="RD18" s="6"/>
      <c r="RE18" s="6"/>
      <c r="RF18" s="6"/>
      <c r="RG18" s="6"/>
      <c r="RH18" s="6"/>
      <c r="RI18" s="6"/>
      <c r="RJ18" s="6"/>
      <c r="RK18" s="6"/>
      <c r="RL18" s="6"/>
      <c r="RM18" s="6"/>
      <c r="RN18" s="6"/>
      <c r="RO18" s="6"/>
      <c r="RP18" s="6"/>
      <c r="RQ18" s="6"/>
      <c r="RR18" s="6"/>
      <c r="RS18" s="6"/>
      <c r="RT18" s="6"/>
      <c r="RU18" s="6"/>
      <c r="RV18" s="6"/>
      <c r="RW18" s="6"/>
      <c r="RX18" s="6"/>
      <c r="RY18" s="6"/>
      <c r="RZ18" s="6"/>
      <c r="SA18" s="6"/>
      <c r="SB18" s="6"/>
      <c r="SC18" s="6"/>
      <c r="SD18" s="6"/>
      <c r="SE18" s="6"/>
      <c r="SF18" s="6"/>
      <c r="SG18" s="6"/>
      <c r="SH18" s="6"/>
      <c r="SI18" s="6"/>
      <c r="SJ18" s="6"/>
      <c r="SK18" s="6"/>
      <c r="SL18" s="6"/>
      <c r="SM18" s="6"/>
      <c r="SN18" s="6"/>
      <c r="SO18" s="6"/>
      <c r="SP18" s="6"/>
      <c r="SQ18" s="6"/>
      <c r="SR18" s="6"/>
      <c r="SS18" s="6"/>
      <c r="ST18" s="6"/>
      <c r="SU18" s="6"/>
      <c r="SV18" s="6"/>
      <c r="SW18" s="6"/>
      <c r="SX18" s="6"/>
      <c r="SY18" s="6"/>
      <c r="SZ18" s="6"/>
      <c r="TA18" s="6"/>
      <c r="TB18" s="6"/>
      <c r="TC18" s="6"/>
      <c r="TD18" s="6"/>
      <c r="TE18" s="6"/>
      <c r="TF18" s="6"/>
      <c r="TG18" s="6"/>
      <c r="TH18" s="6"/>
      <c r="TI18" s="6"/>
      <c r="TJ18" s="6"/>
      <c r="TK18" s="6"/>
      <c r="TL18" s="6"/>
      <c r="TM18" s="6"/>
      <c r="TN18" s="6"/>
      <c r="TO18" s="6"/>
      <c r="TP18" s="6"/>
      <c r="TQ18" s="6"/>
      <c r="TR18" s="6"/>
      <c r="TS18" s="6"/>
      <c r="TT18" s="6"/>
      <c r="TU18" s="6"/>
      <c r="TV18" s="6"/>
      <c r="TW18" s="6"/>
      <c r="TX18" s="6"/>
      <c r="TY18" s="6"/>
      <c r="TZ18" s="6"/>
      <c r="UA18" s="6"/>
      <c r="UB18" s="6"/>
      <c r="UC18" s="6"/>
      <c r="UD18" s="6"/>
      <c r="UE18" s="6"/>
      <c r="UF18" s="6"/>
      <c r="UG18" s="6"/>
      <c r="UH18" s="6"/>
      <c r="UI18" s="6"/>
      <c r="UJ18" s="6"/>
      <c r="UK18" s="6"/>
      <c r="UL18" s="6"/>
      <c r="UM18" s="6"/>
      <c r="UN18" s="6"/>
      <c r="UO18" s="6"/>
      <c r="UP18" s="6"/>
      <c r="UQ18" s="6"/>
      <c r="UR18" s="6"/>
      <c r="US18" s="6"/>
      <c r="UT18" s="6"/>
      <c r="UU18" s="6"/>
      <c r="UV18" s="6"/>
      <c r="UW18" s="6"/>
      <c r="UX18" s="6"/>
      <c r="UY18" s="6"/>
      <c r="UZ18" s="6"/>
      <c r="VA18" s="6"/>
      <c r="VB18" s="6"/>
      <c r="VC18" s="6"/>
      <c r="VD18" s="6"/>
      <c r="VE18" s="6"/>
      <c r="VF18" s="6"/>
      <c r="VG18" s="6"/>
      <c r="VH18" s="6"/>
      <c r="VI18" s="6"/>
      <c r="VJ18" s="6"/>
      <c r="VK18" s="6"/>
      <c r="VL18" s="6"/>
      <c r="VM18" s="6"/>
      <c r="VN18" s="6"/>
      <c r="VO18" s="6"/>
      <c r="VP18" s="6"/>
      <c r="VQ18" s="6"/>
      <c r="VR18" s="6"/>
      <c r="VS18" s="6"/>
      <c r="VT18" s="6"/>
      <c r="VU18" s="6"/>
      <c r="VV18" s="6"/>
      <c r="VW18" s="6"/>
      <c r="VX18" s="6"/>
      <c r="VY18" s="6"/>
      <c r="VZ18" s="6"/>
      <c r="WA18" s="6"/>
      <c r="WB18" s="6"/>
      <c r="WC18" s="6"/>
      <c r="WD18" s="6"/>
      <c r="WE18" s="6"/>
      <c r="WF18" s="6"/>
      <c r="WG18" s="6"/>
      <c r="WH18" s="6"/>
      <c r="WI18" s="6"/>
      <c r="WJ18" s="6"/>
      <c r="WK18" s="6"/>
      <c r="WL18" s="6"/>
      <c r="WM18" s="6"/>
      <c r="WN18" s="6"/>
      <c r="WO18" s="6"/>
      <c r="WP18" s="6"/>
      <c r="WQ18" s="6"/>
      <c r="WR18" s="6"/>
      <c r="WS18" s="6"/>
      <c r="WT18" s="6"/>
      <c r="WU18" s="6"/>
      <c r="WV18" s="6"/>
      <c r="WW18" s="6"/>
      <c r="WX18" s="6"/>
      <c r="WY18" s="6"/>
      <c r="WZ18" s="6"/>
      <c r="XA18" s="6"/>
      <c r="XB18" s="6"/>
      <c r="XC18" s="6"/>
      <c r="XD18" s="6"/>
      <c r="XE18" s="6"/>
      <c r="XF18" s="6"/>
      <c r="XG18" s="6"/>
      <c r="XH18" s="6"/>
      <c r="XI18" s="6"/>
      <c r="XJ18" s="6"/>
      <c r="XK18" s="6"/>
      <c r="XL18" s="6"/>
      <c r="XM18" s="6"/>
      <c r="XN18" s="6"/>
      <c r="XO18" s="6"/>
      <c r="XP18" s="6"/>
      <c r="XQ18" s="6"/>
      <c r="XR18" s="6"/>
      <c r="XS18" s="6"/>
      <c r="XT18" s="6"/>
      <c r="XU18" s="6"/>
      <c r="XV18" s="6"/>
      <c r="XW18" s="6"/>
      <c r="XX18" s="6"/>
      <c r="XY18" s="6"/>
      <c r="XZ18" s="6"/>
      <c r="YA18" s="6"/>
      <c r="YB18" s="6"/>
      <c r="YC18" s="6"/>
      <c r="YD18" s="6"/>
      <c r="YE18" s="6"/>
      <c r="YF18" s="6"/>
      <c r="YG18" s="6"/>
      <c r="YH18" s="6"/>
      <c r="YI18" s="6"/>
      <c r="YJ18" s="6"/>
      <c r="YK18" s="6"/>
      <c r="YL18" s="6"/>
      <c r="YM18" s="6"/>
      <c r="YN18" s="6"/>
      <c r="YO18" s="6"/>
      <c r="YP18" s="6"/>
      <c r="YQ18" s="6"/>
      <c r="YR18" s="6"/>
      <c r="YS18" s="6"/>
      <c r="YT18" s="6"/>
      <c r="YU18" s="6"/>
      <c r="YV18" s="6"/>
      <c r="YW18" s="6"/>
      <c r="YX18" s="6"/>
      <c r="YY18" s="6"/>
      <c r="YZ18" s="6"/>
      <c r="ZA18" s="6"/>
      <c r="ZB18" s="6"/>
      <c r="ZC18" s="6"/>
      <c r="ZD18" s="6"/>
      <c r="ZE18" s="6"/>
      <c r="ZF18" s="6"/>
      <c r="ZG18" s="6"/>
      <c r="ZH18" s="6"/>
      <c r="ZI18" s="6"/>
      <c r="ZJ18" s="6"/>
      <c r="ZK18" s="6"/>
      <c r="ZL18" s="6"/>
      <c r="ZM18" s="6"/>
      <c r="ZN18" s="6"/>
      <c r="ZO18" s="6"/>
      <c r="ZP18" s="6"/>
      <c r="ZQ18" s="6"/>
      <c r="ZR18" s="6"/>
      <c r="ZS18" s="6"/>
      <c r="ZT18" s="6"/>
      <c r="ZU18" s="6"/>
      <c r="ZV18" s="6"/>
      <c r="ZW18" s="6"/>
      <c r="ZX18" s="6"/>
      <c r="ZY18" s="6"/>
      <c r="ZZ18" s="6"/>
      <c r="AAA18" s="6"/>
      <c r="AAB18" s="6"/>
      <c r="AAC18" s="6"/>
      <c r="AAD18" s="6"/>
      <c r="AAE18" s="6"/>
      <c r="AAF18" s="6"/>
      <c r="AAG18" s="6"/>
      <c r="AAH18" s="6"/>
      <c r="AAI18" s="6"/>
      <c r="AAJ18" s="6"/>
      <c r="AAK18" s="6"/>
      <c r="AAL18" s="6"/>
      <c r="AAM18" s="6"/>
      <c r="AAN18" s="6"/>
      <c r="AAO18" s="6"/>
      <c r="AAP18" s="6"/>
      <c r="AAQ18" s="6"/>
      <c r="AAR18" s="6"/>
      <c r="AAS18" s="6"/>
      <c r="AAT18" s="6"/>
      <c r="AAU18" s="6"/>
      <c r="AAV18" s="6"/>
      <c r="AAW18" s="6"/>
      <c r="AAX18" s="6"/>
      <c r="AAY18" s="6"/>
      <c r="AAZ18" s="6"/>
      <c r="ABA18" s="6"/>
      <c r="ABB18" s="6"/>
      <c r="ABC18" s="6"/>
      <c r="ABD18" s="6"/>
      <c r="ABE18" s="6"/>
      <c r="ABF18" s="6"/>
      <c r="ABG18" s="6"/>
      <c r="ABH18" s="6"/>
      <c r="ABI18" s="6"/>
      <c r="ABJ18" s="6"/>
      <c r="ABK18" s="6"/>
      <c r="ABL18" s="6"/>
      <c r="ABM18" s="6"/>
      <c r="ABN18" s="6"/>
      <c r="ABO18" s="6"/>
      <c r="ABP18" s="6"/>
      <c r="ABQ18" s="6"/>
      <c r="ABR18" s="6"/>
      <c r="ABS18" s="6"/>
      <c r="ABT18" s="6"/>
      <c r="ABU18" s="6"/>
      <c r="ABV18" s="6"/>
      <c r="ABW18" s="6"/>
      <c r="ABX18" s="6"/>
      <c r="ABY18" s="6"/>
      <c r="ABZ18" s="6"/>
      <c r="ACA18" s="6"/>
      <c r="ACB18" s="6"/>
      <c r="ACC18" s="6"/>
      <c r="ACD18" s="6"/>
      <c r="ACE18" s="6"/>
      <c r="ACF18" s="6"/>
      <c r="ACG18" s="6"/>
      <c r="ACH18" s="6"/>
      <c r="ACI18" s="6"/>
      <c r="ACJ18" s="6"/>
      <c r="ACK18" s="6"/>
      <c r="ACL18" s="6"/>
      <c r="ACM18" s="6"/>
      <c r="ACN18" s="6"/>
      <c r="ACO18" s="6"/>
      <c r="ACP18" s="6"/>
      <c r="ACQ18" s="6"/>
      <c r="ACR18" s="6"/>
      <c r="ACS18" s="6"/>
      <c r="ACT18" s="6"/>
      <c r="ACU18" s="6"/>
      <c r="ACV18" s="6"/>
      <c r="ACW18" s="6"/>
      <c r="ACX18" s="6"/>
      <c r="ACY18" s="6"/>
      <c r="ACZ18" s="6"/>
      <c r="ADA18" s="6"/>
      <c r="ADB18" s="6"/>
      <c r="ADC18" s="6"/>
      <c r="ADD18" s="6"/>
      <c r="ADE18" s="6"/>
      <c r="ADF18" s="6"/>
      <c r="ADG18" s="6"/>
      <c r="ADH18" s="6"/>
      <c r="ADI18" s="6"/>
      <c r="ADJ18" s="6"/>
      <c r="ADK18" s="6"/>
      <c r="ADL18" s="6"/>
      <c r="ADM18" s="6"/>
      <c r="ADN18" s="6"/>
      <c r="ADO18" s="6"/>
      <c r="ADP18" s="6"/>
      <c r="ADQ18" s="6"/>
      <c r="ADR18" s="6"/>
      <c r="ADS18" s="6"/>
      <c r="ADT18" s="6"/>
      <c r="ADU18" s="6"/>
      <c r="ADV18" s="6"/>
      <c r="ADW18" s="6"/>
      <c r="ADX18" s="6"/>
      <c r="ADY18" s="6"/>
      <c r="ADZ18" s="6"/>
      <c r="AEA18" s="6"/>
      <c r="AEB18" s="6"/>
      <c r="AEC18" s="6"/>
      <c r="AED18" s="6"/>
      <c r="AEE18" s="6"/>
      <c r="AEF18" s="6"/>
      <c r="AEG18" s="6"/>
      <c r="AEH18" s="6"/>
      <c r="AEI18" s="6"/>
      <c r="AEJ18" s="6"/>
      <c r="AEK18" s="6"/>
      <c r="AEL18" s="6"/>
      <c r="AEM18" s="6"/>
      <c r="AEN18" s="6"/>
      <c r="AEO18" s="6"/>
      <c r="AEP18" s="6"/>
      <c r="AEQ18" s="6"/>
      <c r="AER18" s="6"/>
      <c r="AES18" s="6"/>
      <c r="AET18" s="6"/>
      <c r="AEU18" s="6"/>
      <c r="AEV18" s="6"/>
      <c r="AEW18" s="6"/>
      <c r="AEX18" s="6"/>
      <c r="AEY18" s="6"/>
      <c r="AEZ18" s="6"/>
      <c r="AFA18" s="6"/>
      <c r="AFB18" s="6"/>
      <c r="AFC18" s="6"/>
      <c r="AFD18" s="6"/>
      <c r="AFE18" s="6"/>
      <c r="AFF18" s="6"/>
      <c r="AFG18" s="6"/>
      <c r="AFH18" s="6"/>
      <c r="AFI18" s="6"/>
      <c r="AFJ18" s="6"/>
      <c r="AFK18" s="6"/>
      <c r="AFL18" s="6"/>
      <c r="AFM18" s="6"/>
      <c r="AFN18" s="6"/>
      <c r="AFO18" s="6"/>
      <c r="AFP18" s="6"/>
      <c r="AFQ18" s="6"/>
      <c r="AFR18" s="6"/>
      <c r="AFS18" s="6"/>
      <c r="AFT18" s="6"/>
      <c r="AFU18" s="6"/>
      <c r="AFV18" s="6"/>
      <c r="AFW18" s="6"/>
      <c r="AFX18" s="6"/>
      <c r="AFY18" s="6"/>
      <c r="AFZ18" s="6"/>
      <c r="AGA18" s="6"/>
      <c r="AGB18" s="6"/>
      <c r="AGC18" s="6"/>
      <c r="AGD18" s="6"/>
      <c r="AGE18" s="6"/>
      <c r="AGF18" s="6"/>
      <c r="AGG18" s="6"/>
      <c r="AGH18" s="6"/>
      <c r="AGI18" s="6"/>
      <c r="AGJ18" s="6"/>
      <c r="AGK18" s="6"/>
      <c r="AGL18" s="6"/>
      <c r="AGM18" s="6"/>
      <c r="AGN18" s="6"/>
      <c r="AGO18" s="6"/>
      <c r="AGP18" s="6"/>
      <c r="AGQ18" s="6"/>
      <c r="AGR18" s="6"/>
      <c r="AGS18" s="6"/>
      <c r="AGT18" s="6"/>
      <c r="AGU18" s="6"/>
      <c r="AGV18" s="6"/>
      <c r="AGW18" s="6"/>
      <c r="AGX18" s="6"/>
      <c r="AGY18" s="6"/>
      <c r="AGZ18" s="6"/>
      <c r="AHA18" s="6"/>
      <c r="AHB18" s="6"/>
      <c r="AHC18" s="6"/>
      <c r="AHD18" s="6"/>
      <c r="AHE18" s="6"/>
      <c r="AHF18" s="6"/>
      <c r="AHG18" s="6"/>
      <c r="AHH18" s="6"/>
      <c r="AHI18" s="6"/>
      <c r="AHJ18" s="6"/>
      <c r="AHK18" s="6"/>
      <c r="AHL18" s="6"/>
      <c r="AHM18" s="6"/>
      <c r="AHN18" s="6"/>
      <c r="AHO18" s="6"/>
      <c r="AHP18" s="6"/>
      <c r="AHQ18" s="6"/>
      <c r="AHR18" s="6"/>
      <c r="AHS18" s="6"/>
      <c r="AHT18" s="6"/>
      <c r="AHU18" s="6"/>
      <c r="AHV18" s="6"/>
      <c r="AHW18" s="6"/>
      <c r="AHX18" s="6"/>
      <c r="AHY18" s="6"/>
      <c r="AHZ18" s="6"/>
      <c r="AIA18" s="6"/>
      <c r="AIB18" s="6"/>
      <c r="AIC18" s="6"/>
      <c r="AID18" s="6"/>
      <c r="AIE18" s="6"/>
      <c r="AIF18" s="6"/>
      <c r="AIG18" s="6"/>
      <c r="AIH18" s="6"/>
      <c r="AII18" s="6"/>
      <c r="AIJ18" s="6"/>
      <c r="AIK18" s="6"/>
      <c r="AIL18" s="6"/>
      <c r="AIM18" s="6"/>
      <c r="AIN18" s="6"/>
      <c r="AIO18" s="6"/>
      <c r="AIP18" s="6"/>
      <c r="AIQ18" s="6"/>
      <c r="AIR18" s="6"/>
      <c r="AIS18" s="6"/>
      <c r="AIT18" s="6"/>
      <c r="AIU18" s="6"/>
      <c r="AIV18" s="6"/>
      <c r="AIW18" s="6"/>
      <c r="AIX18" s="6"/>
      <c r="AIY18" s="6"/>
      <c r="AIZ18" s="6"/>
      <c r="AJA18" s="6"/>
      <c r="AJB18" s="6"/>
      <c r="AJC18" s="6"/>
      <c r="AJD18" s="6"/>
      <c r="AJE18" s="6"/>
      <c r="AJF18" s="6"/>
      <c r="AJG18" s="6"/>
      <c r="AJH18" s="6"/>
      <c r="AJI18" s="6"/>
      <c r="AJJ18" s="6"/>
      <c r="AJK18" s="6"/>
      <c r="AJL18" s="6"/>
      <c r="AJM18" s="6"/>
      <c r="AJN18" s="6"/>
      <c r="AJO18" s="6"/>
      <c r="AJP18" s="6"/>
      <c r="AJQ18" s="6"/>
      <c r="AJR18" s="6"/>
      <c r="AJS18" s="6"/>
      <c r="AJT18" s="6"/>
      <c r="AJU18" s="6"/>
      <c r="AJV18" s="6"/>
      <c r="AJW18" s="6"/>
      <c r="AJX18" s="6"/>
      <c r="AJY18" s="6"/>
      <c r="AJZ18" s="6"/>
      <c r="AKA18" s="6"/>
      <c r="AKB18" s="6"/>
      <c r="AKC18" s="6"/>
      <c r="AKD18" s="6"/>
      <c r="AKE18" s="6"/>
      <c r="AKF18" s="6"/>
      <c r="AKG18" s="6"/>
      <c r="AKH18" s="6"/>
      <c r="AKI18" s="6"/>
      <c r="AKJ18" s="6"/>
      <c r="AKK18" s="6"/>
      <c r="AKL18" s="6"/>
      <c r="AKM18" s="6"/>
      <c r="AKN18" s="6"/>
      <c r="AKO18" s="6"/>
      <c r="AKP18" s="6"/>
      <c r="AKQ18" s="6"/>
      <c r="AKR18" s="6"/>
      <c r="AKS18" s="6"/>
      <c r="AKT18" s="6"/>
      <c r="AKU18" s="6"/>
      <c r="AKV18" s="6"/>
      <c r="AKW18" s="6"/>
      <c r="AKX18" s="6"/>
      <c r="AKY18" s="6"/>
      <c r="AKZ18" s="6"/>
      <c r="ALA18" s="6"/>
      <c r="ALB18" s="6"/>
      <c r="ALC18" s="6"/>
      <c r="ALD18" s="6"/>
      <c r="ALE18" s="6"/>
      <c r="ALF18" s="6"/>
      <c r="ALG18" s="6"/>
      <c r="ALH18" s="6"/>
      <c r="ALI18" s="6"/>
      <c r="ALJ18" s="6"/>
      <c r="ALK18" s="6"/>
      <c r="ALL18" s="6"/>
      <c r="ALM18" s="6"/>
      <c r="ALN18" s="6"/>
      <c r="ALO18" s="6"/>
      <c r="ALP18" s="6"/>
      <c r="ALQ18" s="6"/>
      <c r="ALR18" s="6"/>
      <c r="ALS18" s="6"/>
      <c r="ALT18" s="6"/>
      <c r="ALU18" s="6"/>
      <c r="ALV18" s="6"/>
      <c r="ALW18" s="6"/>
      <c r="ALX18" s="6"/>
      <c r="ALY18" s="6"/>
      <c r="ALZ18" s="6"/>
      <c r="AMA18" s="6"/>
      <c r="AMB18" s="6"/>
      <c r="AMC18" s="6"/>
      <c r="AMD18" s="6"/>
      <c r="AME18" s="6"/>
      <c r="AMF18" s="6"/>
      <c r="AMG18" s="6"/>
      <c r="AMH18" s="6"/>
      <c r="AMI18" s="6"/>
      <c r="AMJ18" s="6"/>
    </row>
    <row r="19" spans="1:1025" s="23" customFormat="1" hidden="1" outlineLevel="2">
      <c r="A19" s="76"/>
      <c r="B19" s="114"/>
      <c r="C19" s="114"/>
      <c r="D19" s="114"/>
      <c r="E19" s="71"/>
      <c r="F19" s="114"/>
      <c r="G19" s="59"/>
      <c r="H19" s="59"/>
      <c r="I19" s="13"/>
      <c r="J19" s="114"/>
      <c r="K19" s="114"/>
      <c r="L19" s="114"/>
      <c r="M19" s="114"/>
      <c r="N19" s="8"/>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6"/>
      <c r="NC19" s="6"/>
      <c r="ND19" s="6"/>
      <c r="NE19" s="6"/>
      <c r="NF19" s="6"/>
      <c r="NG19" s="6"/>
      <c r="NH19" s="6"/>
      <c r="NI19" s="6"/>
      <c r="NJ19" s="6"/>
      <c r="NK19" s="6"/>
      <c r="NL19" s="6"/>
      <c r="NM19" s="6"/>
      <c r="NN19" s="6"/>
      <c r="NO19" s="6"/>
      <c r="NP19" s="6"/>
      <c r="NQ19" s="6"/>
      <c r="NR19" s="6"/>
      <c r="NS19" s="6"/>
      <c r="NT19" s="6"/>
      <c r="NU19" s="6"/>
      <c r="NV19" s="6"/>
      <c r="NW19" s="6"/>
      <c r="NX19" s="6"/>
      <c r="NY19" s="6"/>
      <c r="NZ19" s="6"/>
      <c r="OA19" s="6"/>
      <c r="OB19" s="6"/>
      <c r="OC19" s="6"/>
      <c r="OD19" s="6"/>
      <c r="OE19" s="6"/>
      <c r="OF19" s="6"/>
      <c r="OG19" s="6"/>
      <c r="OH19" s="6"/>
      <c r="OI19" s="6"/>
      <c r="OJ19" s="6"/>
      <c r="OK19" s="6"/>
      <c r="OL19" s="6"/>
      <c r="OM19" s="6"/>
      <c r="ON19" s="6"/>
      <c r="OO19" s="6"/>
      <c r="OP19" s="6"/>
      <c r="OQ19" s="6"/>
      <c r="OR19" s="6"/>
      <c r="OS19" s="6"/>
      <c r="OT19" s="6"/>
      <c r="OU19" s="6"/>
      <c r="OV19" s="6"/>
      <c r="OW19" s="6"/>
      <c r="OX19" s="6"/>
      <c r="OY19" s="6"/>
      <c r="OZ19" s="6"/>
      <c r="PA19" s="6"/>
      <c r="PB19" s="6"/>
      <c r="PC19" s="6"/>
      <c r="PD19" s="6"/>
      <c r="PE19" s="6"/>
      <c r="PF19" s="6"/>
      <c r="PG19" s="6"/>
      <c r="PH19" s="6"/>
      <c r="PI19" s="6"/>
      <c r="PJ19" s="6"/>
      <c r="PK19" s="6"/>
      <c r="PL19" s="6"/>
      <c r="PM19" s="6"/>
      <c r="PN19" s="6"/>
      <c r="PO19" s="6"/>
      <c r="PP19" s="6"/>
      <c r="PQ19" s="6"/>
      <c r="PR19" s="6"/>
      <c r="PS19" s="6"/>
      <c r="PT19" s="6"/>
      <c r="PU19" s="6"/>
      <c r="PV19" s="6"/>
      <c r="PW19" s="6"/>
      <c r="PX19" s="6"/>
      <c r="PY19" s="6"/>
      <c r="PZ19" s="6"/>
      <c r="QA19" s="6"/>
      <c r="QB19" s="6"/>
      <c r="QC19" s="6"/>
      <c r="QD19" s="6"/>
      <c r="QE19" s="6"/>
      <c r="QF19" s="6"/>
      <c r="QG19" s="6"/>
      <c r="QH19" s="6"/>
      <c r="QI19" s="6"/>
      <c r="QJ19" s="6"/>
      <c r="QK19" s="6"/>
      <c r="QL19" s="6"/>
      <c r="QM19" s="6"/>
      <c r="QN19" s="6"/>
      <c r="QO19" s="6"/>
      <c r="QP19" s="6"/>
      <c r="QQ19" s="6"/>
      <c r="QR19" s="6"/>
      <c r="QS19" s="6"/>
      <c r="QT19" s="6"/>
      <c r="QU19" s="6"/>
      <c r="QV19" s="6"/>
      <c r="QW19" s="6"/>
      <c r="QX19" s="6"/>
      <c r="QY19" s="6"/>
      <c r="QZ19" s="6"/>
      <c r="RA19" s="6"/>
      <c r="RB19" s="6"/>
      <c r="RC19" s="6"/>
      <c r="RD19" s="6"/>
      <c r="RE19" s="6"/>
      <c r="RF19" s="6"/>
      <c r="RG19" s="6"/>
      <c r="RH19" s="6"/>
      <c r="RI19" s="6"/>
      <c r="RJ19" s="6"/>
      <c r="RK19" s="6"/>
      <c r="RL19" s="6"/>
      <c r="RM19" s="6"/>
      <c r="RN19" s="6"/>
      <c r="RO19" s="6"/>
      <c r="RP19" s="6"/>
      <c r="RQ19" s="6"/>
      <c r="RR19" s="6"/>
      <c r="RS19" s="6"/>
      <c r="RT19" s="6"/>
      <c r="RU19" s="6"/>
      <c r="RV19" s="6"/>
      <c r="RW19" s="6"/>
      <c r="RX19" s="6"/>
      <c r="RY19" s="6"/>
      <c r="RZ19" s="6"/>
      <c r="SA19" s="6"/>
      <c r="SB19" s="6"/>
      <c r="SC19" s="6"/>
      <c r="SD19" s="6"/>
      <c r="SE19" s="6"/>
      <c r="SF19" s="6"/>
      <c r="SG19" s="6"/>
      <c r="SH19" s="6"/>
      <c r="SI19" s="6"/>
      <c r="SJ19" s="6"/>
      <c r="SK19" s="6"/>
      <c r="SL19" s="6"/>
      <c r="SM19" s="6"/>
      <c r="SN19" s="6"/>
      <c r="SO19" s="6"/>
      <c r="SP19" s="6"/>
      <c r="SQ19" s="6"/>
      <c r="SR19" s="6"/>
      <c r="SS19" s="6"/>
      <c r="ST19" s="6"/>
      <c r="SU19" s="6"/>
      <c r="SV19" s="6"/>
      <c r="SW19" s="6"/>
      <c r="SX19" s="6"/>
      <c r="SY19" s="6"/>
      <c r="SZ19" s="6"/>
      <c r="TA19" s="6"/>
      <c r="TB19" s="6"/>
      <c r="TC19" s="6"/>
      <c r="TD19" s="6"/>
      <c r="TE19" s="6"/>
      <c r="TF19" s="6"/>
      <c r="TG19" s="6"/>
      <c r="TH19" s="6"/>
      <c r="TI19" s="6"/>
      <c r="TJ19" s="6"/>
      <c r="TK19" s="6"/>
      <c r="TL19" s="6"/>
      <c r="TM19" s="6"/>
      <c r="TN19" s="6"/>
      <c r="TO19" s="6"/>
      <c r="TP19" s="6"/>
      <c r="TQ19" s="6"/>
      <c r="TR19" s="6"/>
      <c r="TS19" s="6"/>
      <c r="TT19" s="6"/>
      <c r="TU19" s="6"/>
      <c r="TV19" s="6"/>
      <c r="TW19" s="6"/>
      <c r="TX19" s="6"/>
      <c r="TY19" s="6"/>
      <c r="TZ19" s="6"/>
      <c r="UA19" s="6"/>
      <c r="UB19" s="6"/>
      <c r="UC19" s="6"/>
      <c r="UD19" s="6"/>
      <c r="UE19" s="6"/>
      <c r="UF19" s="6"/>
      <c r="UG19" s="6"/>
      <c r="UH19" s="6"/>
      <c r="UI19" s="6"/>
      <c r="UJ19" s="6"/>
      <c r="UK19" s="6"/>
      <c r="UL19" s="6"/>
      <c r="UM19" s="6"/>
      <c r="UN19" s="6"/>
      <c r="UO19" s="6"/>
      <c r="UP19" s="6"/>
      <c r="UQ19" s="6"/>
      <c r="UR19" s="6"/>
      <c r="US19" s="6"/>
      <c r="UT19" s="6"/>
      <c r="UU19" s="6"/>
      <c r="UV19" s="6"/>
      <c r="UW19" s="6"/>
      <c r="UX19" s="6"/>
      <c r="UY19" s="6"/>
      <c r="UZ19" s="6"/>
      <c r="VA19" s="6"/>
      <c r="VB19" s="6"/>
      <c r="VC19" s="6"/>
      <c r="VD19" s="6"/>
      <c r="VE19" s="6"/>
      <c r="VF19" s="6"/>
      <c r="VG19" s="6"/>
      <c r="VH19" s="6"/>
      <c r="VI19" s="6"/>
      <c r="VJ19" s="6"/>
      <c r="VK19" s="6"/>
      <c r="VL19" s="6"/>
      <c r="VM19" s="6"/>
      <c r="VN19" s="6"/>
      <c r="VO19" s="6"/>
      <c r="VP19" s="6"/>
      <c r="VQ19" s="6"/>
      <c r="VR19" s="6"/>
      <c r="VS19" s="6"/>
      <c r="VT19" s="6"/>
      <c r="VU19" s="6"/>
      <c r="VV19" s="6"/>
      <c r="VW19" s="6"/>
      <c r="VX19" s="6"/>
      <c r="VY19" s="6"/>
      <c r="VZ19" s="6"/>
      <c r="WA19" s="6"/>
      <c r="WB19" s="6"/>
      <c r="WC19" s="6"/>
      <c r="WD19" s="6"/>
      <c r="WE19" s="6"/>
      <c r="WF19" s="6"/>
      <c r="WG19" s="6"/>
      <c r="WH19" s="6"/>
      <c r="WI19" s="6"/>
      <c r="WJ19" s="6"/>
      <c r="WK19" s="6"/>
      <c r="WL19" s="6"/>
      <c r="WM19" s="6"/>
      <c r="WN19" s="6"/>
      <c r="WO19" s="6"/>
      <c r="WP19" s="6"/>
      <c r="WQ19" s="6"/>
      <c r="WR19" s="6"/>
      <c r="WS19" s="6"/>
      <c r="WT19" s="6"/>
      <c r="WU19" s="6"/>
      <c r="WV19" s="6"/>
      <c r="WW19" s="6"/>
      <c r="WX19" s="6"/>
      <c r="WY19" s="6"/>
      <c r="WZ19" s="6"/>
      <c r="XA19" s="6"/>
      <c r="XB19" s="6"/>
      <c r="XC19" s="6"/>
      <c r="XD19" s="6"/>
      <c r="XE19" s="6"/>
      <c r="XF19" s="6"/>
      <c r="XG19" s="6"/>
      <c r="XH19" s="6"/>
      <c r="XI19" s="6"/>
      <c r="XJ19" s="6"/>
      <c r="XK19" s="6"/>
      <c r="XL19" s="6"/>
      <c r="XM19" s="6"/>
      <c r="XN19" s="6"/>
      <c r="XO19" s="6"/>
      <c r="XP19" s="6"/>
      <c r="XQ19" s="6"/>
      <c r="XR19" s="6"/>
      <c r="XS19" s="6"/>
      <c r="XT19" s="6"/>
      <c r="XU19" s="6"/>
      <c r="XV19" s="6"/>
      <c r="XW19" s="6"/>
      <c r="XX19" s="6"/>
      <c r="XY19" s="6"/>
      <c r="XZ19" s="6"/>
      <c r="YA19" s="6"/>
      <c r="YB19" s="6"/>
      <c r="YC19" s="6"/>
      <c r="YD19" s="6"/>
      <c r="YE19" s="6"/>
      <c r="YF19" s="6"/>
      <c r="YG19" s="6"/>
      <c r="YH19" s="6"/>
      <c r="YI19" s="6"/>
      <c r="YJ19" s="6"/>
      <c r="YK19" s="6"/>
      <c r="YL19" s="6"/>
      <c r="YM19" s="6"/>
      <c r="YN19" s="6"/>
      <c r="YO19" s="6"/>
      <c r="YP19" s="6"/>
      <c r="YQ19" s="6"/>
      <c r="YR19" s="6"/>
      <c r="YS19" s="6"/>
      <c r="YT19" s="6"/>
      <c r="YU19" s="6"/>
      <c r="YV19" s="6"/>
      <c r="YW19" s="6"/>
      <c r="YX19" s="6"/>
      <c r="YY19" s="6"/>
      <c r="YZ19" s="6"/>
      <c r="ZA19" s="6"/>
      <c r="ZB19" s="6"/>
      <c r="ZC19" s="6"/>
      <c r="ZD19" s="6"/>
      <c r="ZE19" s="6"/>
      <c r="ZF19" s="6"/>
      <c r="ZG19" s="6"/>
      <c r="ZH19" s="6"/>
      <c r="ZI19" s="6"/>
      <c r="ZJ19" s="6"/>
      <c r="ZK19" s="6"/>
      <c r="ZL19" s="6"/>
      <c r="ZM19" s="6"/>
      <c r="ZN19" s="6"/>
      <c r="ZO19" s="6"/>
      <c r="ZP19" s="6"/>
      <c r="ZQ19" s="6"/>
      <c r="ZR19" s="6"/>
      <c r="ZS19" s="6"/>
      <c r="ZT19" s="6"/>
      <c r="ZU19" s="6"/>
      <c r="ZV19" s="6"/>
      <c r="ZW19" s="6"/>
      <c r="ZX19" s="6"/>
      <c r="ZY19" s="6"/>
      <c r="ZZ19" s="6"/>
      <c r="AAA19" s="6"/>
      <c r="AAB19" s="6"/>
      <c r="AAC19" s="6"/>
      <c r="AAD19" s="6"/>
      <c r="AAE19" s="6"/>
      <c r="AAF19" s="6"/>
      <c r="AAG19" s="6"/>
      <c r="AAH19" s="6"/>
      <c r="AAI19" s="6"/>
      <c r="AAJ19" s="6"/>
      <c r="AAK19" s="6"/>
      <c r="AAL19" s="6"/>
      <c r="AAM19" s="6"/>
      <c r="AAN19" s="6"/>
      <c r="AAO19" s="6"/>
      <c r="AAP19" s="6"/>
      <c r="AAQ19" s="6"/>
      <c r="AAR19" s="6"/>
      <c r="AAS19" s="6"/>
      <c r="AAT19" s="6"/>
      <c r="AAU19" s="6"/>
      <c r="AAV19" s="6"/>
      <c r="AAW19" s="6"/>
      <c r="AAX19" s="6"/>
      <c r="AAY19" s="6"/>
      <c r="AAZ19" s="6"/>
      <c r="ABA19" s="6"/>
      <c r="ABB19" s="6"/>
      <c r="ABC19" s="6"/>
      <c r="ABD19" s="6"/>
      <c r="ABE19" s="6"/>
      <c r="ABF19" s="6"/>
      <c r="ABG19" s="6"/>
      <c r="ABH19" s="6"/>
      <c r="ABI19" s="6"/>
      <c r="ABJ19" s="6"/>
      <c r="ABK19" s="6"/>
      <c r="ABL19" s="6"/>
      <c r="ABM19" s="6"/>
      <c r="ABN19" s="6"/>
      <c r="ABO19" s="6"/>
      <c r="ABP19" s="6"/>
      <c r="ABQ19" s="6"/>
      <c r="ABR19" s="6"/>
      <c r="ABS19" s="6"/>
      <c r="ABT19" s="6"/>
      <c r="ABU19" s="6"/>
      <c r="ABV19" s="6"/>
      <c r="ABW19" s="6"/>
      <c r="ABX19" s="6"/>
      <c r="ABY19" s="6"/>
      <c r="ABZ19" s="6"/>
      <c r="ACA19" s="6"/>
      <c r="ACB19" s="6"/>
      <c r="ACC19" s="6"/>
      <c r="ACD19" s="6"/>
      <c r="ACE19" s="6"/>
      <c r="ACF19" s="6"/>
      <c r="ACG19" s="6"/>
      <c r="ACH19" s="6"/>
      <c r="ACI19" s="6"/>
      <c r="ACJ19" s="6"/>
      <c r="ACK19" s="6"/>
      <c r="ACL19" s="6"/>
      <c r="ACM19" s="6"/>
      <c r="ACN19" s="6"/>
      <c r="ACO19" s="6"/>
      <c r="ACP19" s="6"/>
      <c r="ACQ19" s="6"/>
      <c r="ACR19" s="6"/>
      <c r="ACS19" s="6"/>
      <c r="ACT19" s="6"/>
      <c r="ACU19" s="6"/>
      <c r="ACV19" s="6"/>
      <c r="ACW19" s="6"/>
      <c r="ACX19" s="6"/>
      <c r="ACY19" s="6"/>
      <c r="ACZ19" s="6"/>
      <c r="ADA19" s="6"/>
      <c r="ADB19" s="6"/>
      <c r="ADC19" s="6"/>
      <c r="ADD19" s="6"/>
      <c r="ADE19" s="6"/>
      <c r="ADF19" s="6"/>
      <c r="ADG19" s="6"/>
      <c r="ADH19" s="6"/>
      <c r="ADI19" s="6"/>
      <c r="ADJ19" s="6"/>
      <c r="ADK19" s="6"/>
      <c r="ADL19" s="6"/>
      <c r="ADM19" s="6"/>
      <c r="ADN19" s="6"/>
      <c r="ADO19" s="6"/>
      <c r="ADP19" s="6"/>
      <c r="ADQ19" s="6"/>
      <c r="ADR19" s="6"/>
      <c r="ADS19" s="6"/>
      <c r="ADT19" s="6"/>
      <c r="ADU19" s="6"/>
      <c r="ADV19" s="6"/>
      <c r="ADW19" s="6"/>
      <c r="ADX19" s="6"/>
      <c r="ADY19" s="6"/>
      <c r="ADZ19" s="6"/>
      <c r="AEA19" s="6"/>
      <c r="AEB19" s="6"/>
      <c r="AEC19" s="6"/>
      <c r="AED19" s="6"/>
      <c r="AEE19" s="6"/>
      <c r="AEF19" s="6"/>
      <c r="AEG19" s="6"/>
      <c r="AEH19" s="6"/>
      <c r="AEI19" s="6"/>
      <c r="AEJ19" s="6"/>
      <c r="AEK19" s="6"/>
      <c r="AEL19" s="6"/>
      <c r="AEM19" s="6"/>
      <c r="AEN19" s="6"/>
      <c r="AEO19" s="6"/>
      <c r="AEP19" s="6"/>
      <c r="AEQ19" s="6"/>
      <c r="AER19" s="6"/>
      <c r="AES19" s="6"/>
      <c r="AET19" s="6"/>
      <c r="AEU19" s="6"/>
      <c r="AEV19" s="6"/>
      <c r="AEW19" s="6"/>
      <c r="AEX19" s="6"/>
      <c r="AEY19" s="6"/>
      <c r="AEZ19" s="6"/>
      <c r="AFA19" s="6"/>
      <c r="AFB19" s="6"/>
      <c r="AFC19" s="6"/>
      <c r="AFD19" s="6"/>
      <c r="AFE19" s="6"/>
      <c r="AFF19" s="6"/>
      <c r="AFG19" s="6"/>
      <c r="AFH19" s="6"/>
      <c r="AFI19" s="6"/>
      <c r="AFJ19" s="6"/>
      <c r="AFK19" s="6"/>
      <c r="AFL19" s="6"/>
      <c r="AFM19" s="6"/>
      <c r="AFN19" s="6"/>
      <c r="AFO19" s="6"/>
      <c r="AFP19" s="6"/>
      <c r="AFQ19" s="6"/>
      <c r="AFR19" s="6"/>
      <c r="AFS19" s="6"/>
      <c r="AFT19" s="6"/>
      <c r="AFU19" s="6"/>
      <c r="AFV19" s="6"/>
      <c r="AFW19" s="6"/>
      <c r="AFX19" s="6"/>
      <c r="AFY19" s="6"/>
      <c r="AFZ19" s="6"/>
      <c r="AGA19" s="6"/>
      <c r="AGB19" s="6"/>
      <c r="AGC19" s="6"/>
      <c r="AGD19" s="6"/>
      <c r="AGE19" s="6"/>
      <c r="AGF19" s="6"/>
      <c r="AGG19" s="6"/>
      <c r="AGH19" s="6"/>
      <c r="AGI19" s="6"/>
      <c r="AGJ19" s="6"/>
      <c r="AGK19" s="6"/>
      <c r="AGL19" s="6"/>
      <c r="AGM19" s="6"/>
      <c r="AGN19" s="6"/>
      <c r="AGO19" s="6"/>
      <c r="AGP19" s="6"/>
      <c r="AGQ19" s="6"/>
      <c r="AGR19" s="6"/>
      <c r="AGS19" s="6"/>
      <c r="AGT19" s="6"/>
      <c r="AGU19" s="6"/>
      <c r="AGV19" s="6"/>
      <c r="AGW19" s="6"/>
      <c r="AGX19" s="6"/>
      <c r="AGY19" s="6"/>
      <c r="AGZ19" s="6"/>
      <c r="AHA19" s="6"/>
      <c r="AHB19" s="6"/>
      <c r="AHC19" s="6"/>
      <c r="AHD19" s="6"/>
      <c r="AHE19" s="6"/>
      <c r="AHF19" s="6"/>
      <c r="AHG19" s="6"/>
      <c r="AHH19" s="6"/>
      <c r="AHI19" s="6"/>
      <c r="AHJ19" s="6"/>
      <c r="AHK19" s="6"/>
      <c r="AHL19" s="6"/>
      <c r="AHM19" s="6"/>
      <c r="AHN19" s="6"/>
      <c r="AHO19" s="6"/>
      <c r="AHP19" s="6"/>
      <c r="AHQ19" s="6"/>
      <c r="AHR19" s="6"/>
      <c r="AHS19" s="6"/>
      <c r="AHT19" s="6"/>
      <c r="AHU19" s="6"/>
      <c r="AHV19" s="6"/>
      <c r="AHW19" s="6"/>
      <c r="AHX19" s="6"/>
      <c r="AHY19" s="6"/>
      <c r="AHZ19" s="6"/>
      <c r="AIA19" s="6"/>
      <c r="AIB19" s="6"/>
      <c r="AIC19" s="6"/>
      <c r="AID19" s="6"/>
      <c r="AIE19" s="6"/>
      <c r="AIF19" s="6"/>
      <c r="AIG19" s="6"/>
      <c r="AIH19" s="6"/>
      <c r="AII19" s="6"/>
      <c r="AIJ19" s="6"/>
      <c r="AIK19" s="6"/>
      <c r="AIL19" s="6"/>
      <c r="AIM19" s="6"/>
      <c r="AIN19" s="6"/>
      <c r="AIO19" s="6"/>
      <c r="AIP19" s="6"/>
      <c r="AIQ19" s="6"/>
      <c r="AIR19" s="6"/>
      <c r="AIS19" s="6"/>
      <c r="AIT19" s="6"/>
      <c r="AIU19" s="6"/>
      <c r="AIV19" s="6"/>
      <c r="AIW19" s="6"/>
      <c r="AIX19" s="6"/>
      <c r="AIY19" s="6"/>
      <c r="AIZ19" s="6"/>
      <c r="AJA19" s="6"/>
      <c r="AJB19" s="6"/>
      <c r="AJC19" s="6"/>
      <c r="AJD19" s="6"/>
      <c r="AJE19" s="6"/>
      <c r="AJF19" s="6"/>
      <c r="AJG19" s="6"/>
      <c r="AJH19" s="6"/>
      <c r="AJI19" s="6"/>
      <c r="AJJ19" s="6"/>
      <c r="AJK19" s="6"/>
      <c r="AJL19" s="6"/>
      <c r="AJM19" s="6"/>
      <c r="AJN19" s="6"/>
      <c r="AJO19" s="6"/>
      <c r="AJP19" s="6"/>
      <c r="AJQ19" s="6"/>
      <c r="AJR19" s="6"/>
      <c r="AJS19" s="6"/>
      <c r="AJT19" s="6"/>
      <c r="AJU19" s="6"/>
      <c r="AJV19" s="6"/>
      <c r="AJW19" s="6"/>
      <c r="AJX19" s="6"/>
      <c r="AJY19" s="6"/>
      <c r="AJZ19" s="6"/>
      <c r="AKA19" s="6"/>
      <c r="AKB19" s="6"/>
      <c r="AKC19" s="6"/>
      <c r="AKD19" s="6"/>
      <c r="AKE19" s="6"/>
      <c r="AKF19" s="6"/>
      <c r="AKG19" s="6"/>
      <c r="AKH19" s="6"/>
      <c r="AKI19" s="6"/>
      <c r="AKJ19" s="6"/>
      <c r="AKK19" s="6"/>
      <c r="AKL19" s="6"/>
      <c r="AKM19" s="6"/>
      <c r="AKN19" s="6"/>
      <c r="AKO19" s="6"/>
      <c r="AKP19" s="6"/>
      <c r="AKQ19" s="6"/>
      <c r="AKR19" s="6"/>
      <c r="AKS19" s="6"/>
      <c r="AKT19" s="6"/>
      <c r="AKU19" s="6"/>
      <c r="AKV19" s="6"/>
      <c r="AKW19" s="6"/>
      <c r="AKX19" s="6"/>
      <c r="AKY19" s="6"/>
      <c r="AKZ19" s="6"/>
      <c r="ALA19" s="6"/>
      <c r="ALB19" s="6"/>
      <c r="ALC19" s="6"/>
      <c r="ALD19" s="6"/>
      <c r="ALE19" s="6"/>
      <c r="ALF19" s="6"/>
      <c r="ALG19" s="6"/>
      <c r="ALH19" s="6"/>
      <c r="ALI19" s="6"/>
      <c r="ALJ19" s="6"/>
      <c r="ALK19" s="6"/>
      <c r="ALL19" s="6"/>
      <c r="ALM19" s="6"/>
      <c r="ALN19" s="6"/>
      <c r="ALO19" s="6"/>
      <c r="ALP19" s="6"/>
      <c r="ALQ19" s="6"/>
      <c r="ALR19" s="6"/>
      <c r="ALS19" s="6"/>
      <c r="ALT19" s="6"/>
      <c r="ALU19" s="6"/>
      <c r="ALV19" s="6"/>
      <c r="ALW19" s="6"/>
      <c r="ALX19" s="6"/>
      <c r="ALY19" s="6"/>
      <c r="ALZ19" s="6"/>
      <c r="AMA19" s="6"/>
      <c r="AMB19" s="6"/>
      <c r="AMC19" s="6"/>
      <c r="AMD19" s="6"/>
      <c r="AME19" s="6"/>
      <c r="AMF19" s="6"/>
      <c r="AMG19" s="6"/>
      <c r="AMH19" s="6"/>
      <c r="AMI19" s="6"/>
      <c r="AMJ19" s="6"/>
    </row>
    <row r="20" spans="1:1025" s="7" customFormat="1" hidden="1" outlineLevel="2">
      <c r="A20" s="76"/>
      <c r="B20" s="70"/>
      <c r="C20" s="114"/>
      <c r="D20" s="114"/>
      <c r="E20" s="71"/>
      <c r="F20" s="114"/>
      <c r="G20" s="114"/>
      <c r="H20" s="114"/>
      <c r="I20" s="13"/>
      <c r="J20" s="114"/>
      <c r="K20" s="114"/>
      <c r="L20" s="114"/>
      <c r="M20" s="114"/>
      <c r="N20" s="56"/>
    </row>
    <row r="21" spans="1:1025" s="55" customFormat="1" hidden="1" outlineLevel="2">
      <c r="A21" s="76"/>
      <c r="B21" s="70"/>
      <c r="C21" s="114"/>
      <c r="D21" s="114"/>
      <c r="E21" s="71"/>
      <c r="F21" s="114"/>
      <c r="G21" s="114"/>
      <c r="H21" s="114"/>
      <c r="I21" s="13"/>
      <c r="J21" s="114"/>
      <c r="K21" s="114"/>
      <c r="L21" s="114"/>
      <c r="M21" s="11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Y21" s="54"/>
      <c r="IZ21" s="54"/>
      <c r="JA21" s="54"/>
      <c r="JB21" s="54"/>
      <c r="JC21" s="54"/>
      <c r="JD21" s="54"/>
      <c r="JE21" s="54"/>
      <c r="JF21" s="54"/>
      <c r="JG21" s="54"/>
      <c r="JH21" s="54"/>
      <c r="JI21" s="54"/>
      <c r="JJ21" s="54"/>
      <c r="JK21" s="54"/>
      <c r="JL21" s="54"/>
      <c r="JM21" s="54"/>
      <c r="JN21" s="54"/>
      <c r="JO21" s="54"/>
      <c r="JP21" s="54"/>
      <c r="JQ21" s="54"/>
      <c r="JR21" s="54"/>
      <c r="JS21" s="54"/>
      <c r="JT21" s="54"/>
      <c r="JU21" s="54"/>
      <c r="JV21" s="54"/>
      <c r="JW21" s="54"/>
      <c r="JX21" s="54"/>
      <c r="JY21" s="54"/>
      <c r="JZ21" s="54"/>
      <c r="KA21" s="54"/>
      <c r="KB21" s="54"/>
      <c r="KC21" s="54"/>
      <c r="KD21" s="54"/>
      <c r="KE21" s="54"/>
      <c r="KF21" s="54"/>
      <c r="KG21" s="54"/>
      <c r="KH21" s="54"/>
      <c r="KI21" s="54"/>
      <c r="KJ21" s="54"/>
      <c r="KK21" s="54"/>
      <c r="KL21" s="54"/>
      <c r="KM21" s="54"/>
      <c r="KN21" s="54"/>
      <c r="KO21" s="54"/>
      <c r="KP21" s="54"/>
      <c r="KQ21" s="54"/>
      <c r="KR21" s="54"/>
      <c r="KS21" s="54"/>
      <c r="KT21" s="54"/>
      <c r="KU21" s="54"/>
      <c r="KV21" s="54"/>
      <c r="KW21" s="54"/>
      <c r="KX21" s="54"/>
      <c r="KY21" s="54"/>
      <c r="KZ21" s="54"/>
      <c r="LA21" s="54"/>
      <c r="LB21" s="54"/>
      <c r="LC21" s="54"/>
      <c r="LD21" s="54"/>
      <c r="LE21" s="54"/>
      <c r="LF21" s="54"/>
      <c r="LG21" s="54"/>
      <c r="LH21" s="54"/>
      <c r="LI21" s="54"/>
      <c r="LJ21" s="54"/>
      <c r="LK21" s="54"/>
      <c r="LL21" s="54"/>
      <c r="LM21" s="54"/>
      <c r="LN21" s="54"/>
      <c r="LO21" s="54"/>
      <c r="LP21" s="54"/>
      <c r="LQ21" s="54"/>
      <c r="LR21" s="54"/>
      <c r="LS21" s="54"/>
      <c r="LT21" s="54"/>
      <c r="LU21" s="54"/>
      <c r="LV21" s="54"/>
      <c r="LW21" s="54"/>
      <c r="LX21" s="54"/>
      <c r="LY21" s="54"/>
      <c r="LZ21" s="54"/>
      <c r="MA21" s="54"/>
      <c r="MB21" s="54"/>
      <c r="MC21" s="54"/>
      <c r="MD21" s="54"/>
      <c r="ME21" s="54"/>
      <c r="MF21" s="54"/>
      <c r="MG21" s="54"/>
      <c r="MH21" s="54"/>
      <c r="MI21" s="54"/>
      <c r="MJ21" s="54"/>
      <c r="MK21" s="54"/>
      <c r="ML21" s="54"/>
      <c r="MM21" s="54"/>
      <c r="MN21" s="54"/>
      <c r="MO21" s="54"/>
      <c r="MP21" s="54"/>
      <c r="MQ21" s="54"/>
      <c r="MR21" s="54"/>
      <c r="MS21" s="54"/>
      <c r="MT21" s="54"/>
      <c r="MU21" s="54"/>
      <c r="MV21" s="54"/>
      <c r="MW21" s="54"/>
      <c r="MX21" s="54"/>
      <c r="MY21" s="54"/>
      <c r="MZ21" s="54"/>
      <c r="NA21" s="54"/>
      <c r="NB21" s="54"/>
      <c r="NC21" s="54"/>
      <c r="ND21" s="54"/>
      <c r="NE21" s="54"/>
      <c r="NF21" s="54"/>
      <c r="NG21" s="54"/>
      <c r="NH21" s="54"/>
      <c r="NI21" s="54"/>
      <c r="NJ21" s="54"/>
      <c r="NK21" s="54"/>
      <c r="NL21" s="54"/>
      <c r="NM21" s="54"/>
      <c r="NN21" s="54"/>
      <c r="NO21" s="54"/>
      <c r="NP21" s="54"/>
      <c r="NQ21" s="54"/>
      <c r="NR21" s="54"/>
      <c r="NS21" s="54"/>
      <c r="NT21" s="54"/>
      <c r="NU21" s="54"/>
      <c r="NV21" s="54"/>
      <c r="NW21" s="54"/>
      <c r="NX21" s="54"/>
      <c r="NY21" s="54"/>
      <c r="NZ21" s="54"/>
      <c r="OA21" s="54"/>
      <c r="OB21" s="54"/>
      <c r="OC21" s="54"/>
      <c r="OD21" s="54"/>
      <c r="OE21" s="54"/>
      <c r="OF21" s="54"/>
      <c r="OG21" s="54"/>
      <c r="OH21" s="54"/>
      <c r="OI21" s="54"/>
      <c r="OJ21" s="54"/>
      <c r="OK21" s="54"/>
      <c r="OL21" s="54"/>
      <c r="OM21" s="54"/>
      <c r="ON21" s="54"/>
      <c r="OO21" s="54"/>
      <c r="OP21" s="54"/>
      <c r="OQ21" s="54"/>
      <c r="OR21" s="54"/>
      <c r="OS21" s="54"/>
      <c r="OT21" s="54"/>
      <c r="OU21" s="54"/>
      <c r="OV21" s="54"/>
      <c r="OW21" s="54"/>
      <c r="OX21" s="54"/>
      <c r="OY21" s="54"/>
      <c r="OZ21" s="54"/>
      <c r="PA21" s="54"/>
      <c r="PB21" s="54"/>
      <c r="PC21" s="54"/>
      <c r="PD21" s="54"/>
      <c r="PE21" s="54"/>
      <c r="PF21" s="54"/>
      <c r="PG21" s="54"/>
      <c r="PH21" s="54"/>
      <c r="PI21" s="54"/>
      <c r="PJ21" s="54"/>
      <c r="PK21" s="54"/>
      <c r="PL21" s="54"/>
      <c r="PM21" s="54"/>
      <c r="PN21" s="54"/>
      <c r="PO21" s="54"/>
      <c r="PP21" s="54"/>
      <c r="PQ21" s="54"/>
      <c r="PR21" s="54"/>
      <c r="PS21" s="54"/>
      <c r="PT21" s="54"/>
      <c r="PU21" s="54"/>
      <c r="PV21" s="54"/>
      <c r="PW21" s="54"/>
      <c r="PX21" s="54"/>
      <c r="PY21" s="54"/>
      <c r="PZ21" s="54"/>
      <c r="QA21" s="54"/>
      <c r="QB21" s="54"/>
      <c r="QC21" s="54"/>
      <c r="QD21" s="54"/>
      <c r="QE21" s="54"/>
      <c r="QF21" s="54"/>
      <c r="QG21" s="54"/>
      <c r="QH21" s="54"/>
      <c r="QI21" s="54"/>
      <c r="QJ21" s="54"/>
      <c r="QK21" s="54"/>
      <c r="QL21" s="54"/>
      <c r="QM21" s="54"/>
      <c r="QN21" s="54"/>
      <c r="QO21" s="54"/>
      <c r="QP21" s="54"/>
      <c r="QQ21" s="54"/>
      <c r="QR21" s="54"/>
      <c r="QS21" s="54"/>
      <c r="QT21" s="54"/>
      <c r="QU21" s="54"/>
      <c r="QV21" s="54"/>
      <c r="QW21" s="54"/>
      <c r="QX21" s="54"/>
      <c r="QY21" s="54"/>
      <c r="QZ21" s="54"/>
      <c r="RA21" s="54"/>
      <c r="RB21" s="54"/>
      <c r="RC21" s="54"/>
      <c r="RD21" s="54"/>
      <c r="RE21" s="54"/>
      <c r="RF21" s="54"/>
      <c r="RG21" s="54"/>
      <c r="RH21" s="54"/>
      <c r="RI21" s="54"/>
      <c r="RJ21" s="54"/>
      <c r="RK21" s="54"/>
      <c r="RL21" s="54"/>
      <c r="RM21" s="54"/>
      <c r="RN21" s="54"/>
      <c r="RO21" s="54"/>
      <c r="RP21" s="54"/>
      <c r="RQ21" s="54"/>
      <c r="RR21" s="54"/>
      <c r="RS21" s="54"/>
      <c r="RT21" s="54"/>
      <c r="RU21" s="54"/>
      <c r="RV21" s="54"/>
      <c r="RW21" s="54"/>
      <c r="RX21" s="54"/>
      <c r="RY21" s="54"/>
      <c r="RZ21" s="54"/>
      <c r="SA21" s="54"/>
      <c r="SB21" s="54"/>
      <c r="SC21" s="54"/>
      <c r="SD21" s="54"/>
      <c r="SE21" s="54"/>
      <c r="SF21" s="54"/>
      <c r="SG21" s="54"/>
      <c r="SH21" s="54"/>
      <c r="SI21" s="54"/>
      <c r="SJ21" s="54"/>
      <c r="SK21" s="54"/>
      <c r="SL21" s="54"/>
      <c r="SM21" s="54"/>
      <c r="SN21" s="54"/>
      <c r="SO21" s="54"/>
      <c r="SP21" s="54"/>
      <c r="SQ21" s="54"/>
      <c r="SR21" s="54"/>
      <c r="SS21" s="54"/>
      <c r="ST21" s="54"/>
      <c r="SU21" s="54"/>
      <c r="SV21" s="54"/>
      <c r="SW21" s="54"/>
      <c r="SX21" s="54"/>
      <c r="SY21" s="54"/>
      <c r="SZ21" s="54"/>
      <c r="TA21" s="54"/>
      <c r="TB21" s="54"/>
      <c r="TC21" s="54"/>
      <c r="TD21" s="54"/>
      <c r="TE21" s="54"/>
      <c r="TF21" s="54"/>
      <c r="TG21" s="54"/>
      <c r="TH21" s="54"/>
      <c r="TI21" s="54"/>
      <c r="TJ21" s="54"/>
      <c r="TK21" s="54"/>
      <c r="TL21" s="54"/>
      <c r="TM21" s="54"/>
      <c r="TN21" s="54"/>
      <c r="TO21" s="54"/>
      <c r="TP21" s="54"/>
      <c r="TQ21" s="54"/>
      <c r="TR21" s="54"/>
      <c r="TS21" s="54"/>
      <c r="TT21" s="54"/>
      <c r="TU21" s="54"/>
      <c r="TV21" s="54"/>
      <c r="TW21" s="54"/>
      <c r="TX21" s="54"/>
      <c r="TY21" s="54"/>
      <c r="TZ21" s="54"/>
      <c r="UA21" s="54"/>
      <c r="UB21" s="54"/>
      <c r="UC21" s="54"/>
      <c r="UD21" s="54"/>
      <c r="UE21" s="54"/>
      <c r="UF21" s="54"/>
      <c r="UG21" s="54"/>
      <c r="UH21" s="54"/>
      <c r="UI21" s="54"/>
      <c r="UJ21" s="54"/>
      <c r="UK21" s="54"/>
      <c r="UL21" s="54"/>
      <c r="UM21" s="54"/>
      <c r="UN21" s="54"/>
      <c r="UO21" s="54"/>
      <c r="UP21" s="54"/>
      <c r="UQ21" s="54"/>
      <c r="UR21" s="54"/>
      <c r="US21" s="54"/>
      <c r="UT21" s="54"/>
      <c r="UU21" s="54"/>
      <c r="UV21" s="54"/>
      <c r="UW21" s="54"/>
      <c r="UX21" s="54"/>
      <c r="UY21" s="54"/>
      <c r="UZ21" s="54"/>
      <c r="VA21" s="54"/>
      <c r="VB21" s="54"/>
      <c r="VC21" s="54"/>
      <c r="VD21" s="54"/>
      <c r="VE21" s="54"/>
      <c r="VF21" s="54"/>
      <c r="VG21" s="54"/>
      <c r="VH21" s="54"/>
      <c r="VI21" s="54"/>
      <c r="VJ21" s="54"/>
      <c r="VK21" s="54"/>
      <c r="VL21" s="54"/>
      <c r="VM21" s="54"/>
      <c r="VN21" s="54"/>
      <c r="VO21" s="54"/>
      <c r="VP21" s="54"/>
      <c r="VQ21" s="54"/>
      <c r="VR21" s="54"/>
      <c r="VS21" s="54"/>
      <c r="VT21" s="54"/>
      <c r="VU21" s="54"/>
      <c r="VV21" s="54"/>
      <c r="VW21" s="54"/>
      <c r="VX21" s="54"/>
      <c r="VY21" s="54"/>
      <c r="VZ21" s="54"/>
      <c r="WA21" s="54"/>
      <c r="WB21" s="54"/>
      <c r="WC21" s="54"/>
      <c r="WD21" s="54"/>
      <c r="WE21" s="54"/>
      <c r="WF21" s="54"/>
      <c r="WG21" s="54"/>
      <c r="WH21" s="54"/>
      <c r="WI21" s="54"/>
      <c r="WJ21" s="54"/>
      <c r="WK21" s="54"/>
      <c r="WL21" s="54"/>
      <c r="WM21" s="54"/>
      <c r="WN21" s="54"/>
      <c r="WO21" s="54"/>
      <c r="WP21" s="54"/>
      <c r="WQ21" s="54"/>
      <c r="WR21" s="54"/>
      <c r="WS21" s="54"/>
      <c r="WT21" s="54"/>
      <c r="WU21" s="54"/>
      <c r="WV21" s="54"/>
      <c r="WW21" s="54"/>
      <c r="WX21" s="54"/>
      <c r="WY21" s="54"/>
      <c r="WZ21" s="54"/>
      <c r="XA21" s="54"/>
      <c r="XB21" s="54"/>
      <c r="XC21" s="54"/>
      <c r="XD21" s="54"/>
      <c r="XE21" s="54"/>
      <c r="XF21" s="54"/>
      <c r="XG21" s="54"/>
      <c r="XH21" s="54"/>
      <c r="XI21" s="54"/>
      <c r="XJ21" s="54"/>
      <c r="XK21" s="54"/>
      <c r="XL21" s="54"/>
      <c r="XM21" s="54"/>
      <c r="XN21" s="54"/>
      <c r="XO21" s="54"/>
      <c r="XP21" s="54"/>
      <c r="XQ21" s="54"/>
      <c r="XR21" s="54"/>
      <c r="XS21" s="54"/>
      <c r="XT21" s="54"/>
      <c r="XU21" s="54"/>
      <c r="XV21" s="54"/>
      <c r="XW21" s="54"/>
      <c r="XX21" s="54"/>
      <c r="XY21" s="54"/>
      <c r="XZ21" s="54"/>
      <c r="YA21" s="54"/>
      <c r="YB21" s="54"/>
      <c r="YC21" s="54"/>
      <c r="YD21" s="54"/>
      <c r="YE21" s="54"/>
      <c r="YF21" s="54"/>
      <c r="YG21" s="54"/>
      <c r="YH21" s="54"/>
      <c r="YI21" s="54"/>
      <c r="YJ21" s="54"/>
      <c r="YK21" s="54"/>
      <c r="YL21" s="54"/>
      <c r="YM21" s="54"/>
      <c r="YN21" s="54"/>
      <c r="YO21" s="54"/>
      <c r="YP21" s="54"/>
      <c r="YQ21" s="54"/>
      <c r="YR21" s="54"/>
      <c r="YS21" s="54"/>
      <c r="YT21" s="54"/>
      <c r="YU21" s="54"/>
      <c r="YV21" s="54"/>
      <c r="YW21" s="54"/>
      <c r="YX21" s="54"/>
      <c r="YY21" s="54"/>
      <c r="YZ21" s="54"/>
      <c r="ZA21" s="54"/>
      <c r="ZB21" s="54"/>
      <c r="ZC21" s="54"/>
      <c r="ZD21" s="54"/>
      <c r="ZE21" s="54"/>
      <c r="ZF21" s="54"/>
      <c r="ZG21" s="54"/>
      <c r="ZH21" s="54"/>
      <c r="ZI21" s="54"/>
      <c r="ZJ21" s="54"/>
      <c r="ZK21" s="54"/>
      <c r="ZL21" s="54"/>
      <c r="ZM21" s="54"/>
      <c r="ZN21" s="54"/>
      <c r="ZO21" s="54"/>
      <c r="ZP21" s="54"/>
      <c r="ZQ21" s="54"/>
      <c r="ZR21" s="54"/>
      <c r="ZS21" s="54"/>
      <c r="ZT21" s="54"/>
      <c r="ZU21" s="54"/>
      <c r="ZV21" s="54"/>
      <c r="ZW21" s="54"/>
      <c r="ZX21" s="54"/>
      <c r="ZY21" s="54"/>
      <c r="ZZ21" s="54"/>
      <c r="AAA21" s="54"/>
      <c r="AAB21" s="54"/>
      <c r="AAC21" s="54"/>
      <c r="AAD21" s="54"/>
      <c r="AAE21" s="54"/>
      <c r="AAF21" s="54"/>
      <c r="AAG21" s="54"/>
      <c r="AAH21" s="54"/>
      <c r="AAI21" s="54"/>
      <c r="AAJ21" s="54"/>
      <c r="AAK21" s="54"/>
      <c r="AAL21" s="54"/>
      <c r="AAM21" s="54"/>
      <c r="AAN21" s="54"/>
      <c r="AAO21" s="54"/>
      <c r="AAP21" s="54"/>
      <c r="AAQ21" s="54"/>
      <c r="AAR21" s="54"/>
      <c r="AAS21" s="54"/>
      <c r="AAT21" s="54"/>
      <c r="AAU21" s="54"/>
      <c r="AAV21" s="54"/>
      <c r="AAW21" s="54"/>
      <c r="AAX21" s="54"/>
      <c r="AAY21" s="54"/>
      <c r="AAZ21" s="54"/>
      <c r="ABA21" s="54"/>
      <c r="ABB21" s="54"/>
      <c r="ABC21" s="54"/>
      <c r="ABD21" s="54"/>
      <c r="ABE21" s="54"/>
      <c r="ABF21" s="54"/>
      <c r="ABG21" s="54"/>
      <c r="ABH21" s="54"/>
      <c r="ABI21" s="54"/>
      <c r="ABJ21" s="54"/>
      <c r="ABK21" s="54"/>
      <c r="ABL21" s="54"/>
      <c r="ABM21" s="54"/>
      <c r="ABN21" s="54"/>
      <c r="ABO21" s="54"/>
      <c r="ABP21" s="54"/>
      <c r="ABQ21" s="54"/>
      <c r="ABR21" s="54"/>
      <c r="ABS21" s="54"/>
      <c r="ABT21" s="54"/>
      <c r="ABU21" s="54"/>
      <c r="ABV21" s="54"/>
      <c r="ABW21" s="54"/>
      <c r="ABX21" s="54"/>
      <c r="ABY21" s="54"/>
      <c r="ABZ21" s="54"/>
      <c r="ACA21" s="54"/>
      <c r="ACB21" s="54"/>
      <c r="ACC21" s="54"/>
      <c r="ACD21" s="54"/>
      <c r="ACE21" s="54"/>
      <c r="ACF21" s="54"/>
      <c r="ACG21" s="54"/>
      <c r="ACH21" s="54"/>
      <c r="ACI21" s="54"/>
      <c r="ACJ21" s="54"/>
      <c r="ACK21" s="54"/>
      <c r="ACL21" s="54"/>
      <c r="ACM21" s="54"/>
      <c r="ACN21" s="54"/>
      <c r="ACO21" s="54"/>
      <c r="ACP21" s="54"/>
      <c r="ACQ21" s="54"/>
      <c r="ACR21" s="54"/>
      <c r="ACS21" s="54"/>
      <c r="ACT21" s="54"/>
      <c r="ACU21" s="54"/>
      <c r="ACV21" s="54"/>
      <c r="ACW21" s="54"/>
      <c r="ACX21" s="54"/>
      <c r="ACY21" s="54"/>
      <c r="ACZ21" s="54"/>
      <c r="ADA21" s="54"/>
      <c r="ADB21" s="54"/>
      <c r="ADC21" s="54"/>
      <c r="ADD21" s="54"/>
      <c r="ADE21" s="54"/>
      <c r="ADF21" s="54"/>
      <c r="ADG21" s="54"/>
      <c r="ADH21" s="54"/>
      <c r="ADI21" s="54"/>
      <c r="ADJ21" s="54"/>
      <c r="ADK21" s="54"/>
      <c r="ADL21" s="54"/>
      <c r="ADM21" s="54"/>
      <c r="ADN21" s="54"/>
      <c r="ADO21" s="54"/>
      <c r="ADP21" s="54"/>
      <c r="ADQ21" s="54"/>
      <c r="ADR21" s="54"/>
      <c r="ADS21" s="54"/>
      <c r="ADT21" s="54"/>
      <c r="ADU21" s="54"/>
      <c r="ADV21" s="54"/>
      <c r="ADW21" s="54"/>
      <c r="ADX21" s="54"/>
      <c r="ADY21" s="54"/>
      <c r="ADZ21" s="54"/>
      <c r="AEA21" s="54"/>
      <c r="AEB21" s="54"/>
      <c r="AEC21" s="54"/>
      <c r="AED21" s="54"/>
      <c r="AEE21" s="54"/>
      <c r="AEF21" s="54"/>
      <c r="AEG21" s="54"/>
      <c r="AEH21" s="54"/>
      <c r="AEI21" s="54"/>
      <c r="AEJ21" s="54"/>
      <c r="AEK21" s="54"/>
      <c r="AEL21" s="54"/>
      <c r="AEM21" s="54"/>
      <c r="AEN21" s="54"/>
      <c r="AEO21" s="54"/>
      <c r="AEP21" s="54"/>
      <c r="AEQ21" s="54"/>
      <c r="AER21" s="54"/>
      <c r="AES21" s="54"/>
      <c r="AET21" s="54"/>
      <c r="AEU21" s="54"/>
      <c r="AEV21" s="54"/>
      <c r="AEW21" s="54"/>
      <c r="AEX21" s="54"/>
      <c r="AEY21" s="54"/>
      <c r="AEZ21" s="54"/>
      <c r="AFA21" s="54"/>
      <c r="AFB21" s="54"/>
      <c r="AFC21" s="54"/>
      <c r="AFD21" s="54"/>
      <c r="AFE21" s="54"/>
      <c r="AFF21" s="54"/>
      <c r="AFG21" s="54"/>
      <c r="AFH21" s="54"/>
      <c r="AFI21" s="54"/>
      <c r="AFJ21" s="54"/>
      <c r="AFK21" s="54"/>
      <c r="AFL21" s="54"/>
      <c r="AFM21" s="54"/>
      <c r="AFN21" s="54"/>
      <c r="AFO21" s="54"/>
      <c r="AFP21" s="54"/>
      <c r="AFQ21" s="54"/>
      <c r="AFR21" s="54"/>
      <c r="AFS21" s="54"/>
      <c r="AFT21" s="54"/>
      <c r="AFU21" s="54"/>
      <c r="AFV21" s="54"/>
      <c r="AFW21" s="54"/>
      <c r="AFX21" s="54"/>
      <c r="AFY21" s="54"/>
      <c r="AFZ21" s="54"/>
      <c r="AGA21" s="54"/>
      <c r="AGB21" s="54"/>
      <c r="AGC21" s="54"/>
      <c r="AGD21" s="54"/>
      <c r="AGE21" s="54"/>
      <c r="AGF21" s="54"/>
      <c r="AGG21" s="54"/>
      <c r="AGH21" s="54"/>
      <c r="AGI21" s="54"/>
      <c r="AGJ21" s="54"/>
      <c r="AGK21" s="54"/>
      <c r="AGL21" s="54"/>
      <c r="AGM21" s="54"/>
      <c r="AGN21" s="54"/>
      <c r="AGO21" s="54"/>
      <c r="AGP21" s="54"/>
      <c r="AGQ21" s="54"/>
      <c r="AGR21" s="54"/>
      <c r="AGS21" s="54"/>
      <c r="AGT21" s="54"/>
      <c r="AGU21" s="54"/>
      <c r="AGV21" s="54"/>
      <c r="AGW21" s="54"/>
      <c r="AGX21" s="54"/>
      <c r="AGY21" s="54"/>
      <c r="AGZ21" s="54"/>
      <c r="AHA21" s="54"/>
      <c r="AHB21" s="54"/>
      <c r="AHC21" s="54"/>
      <c r="AHD21" s="54"/>
      <c r="AHE21" s="54"/>
      <c r="AHF21" s="54"/>
      <c r="AHG21" s="54"/>
      <c r="AHH21" s="54"/>
      <c r="AHI21" s="54"/>
      <c r="AHJ21" s="54"/>
      <c r="AHK21" s="54"/>
      <c r="AHL21" s="54"/>
      <c r="AHM21" s="54"/>
      <c r="AHN21" s="54"/>
      <c r="AHO21" s="54"/>
      <c r="AHP21" s="54"/>
      <c r="AHQ21" s="54"/>
      <c r="AHR21" s="54"/>
      <c r="AHS21" s="54"/>
      <c r="AHT21" s="54"/>
      <c r="AHU21" s="54"/>
      <c r="AHV21" s="54"/>
      <c r="AHW21" s="54"/>
      <c r="AHX21" s="54"/>
      <c r="AHY21" s="54"/>
      <c r="AHZ21" s="54"/>
      <c r="AIA21" s="54"/>
      <c r="AIB21" s="54"/>
      <c r="AIC21" s="54"/>
      <c r="AID21" s="54"/>
      <c r="AIE21" s="54"/>
      <c r="AIF21" s="54"/>
      <c r="AIG21" s="54"/>
      <c r="AIH21" s="54"/>
      <c r="AII21" s="54"/>
      <c r="AIJ21" s="54"/>
      <c r="AIK21" s="54"/>
      <c r="AIL21" s="54"/>
      <c r="AIM21" s="54"/>
      <c r="AIN21" s="54"/>
      <c r="AIO21" s="54"/>
      <c r="AIP21" s="54"/>
      <c r="AIQ21" s="54"/>
      <c r="AIR21" s="54"/>
      <c r="AIS21" s="54"/>
      <c r="AIT21" s="54"/>
      <c r="AIU21" s="54"/>
      <c r="AIV21" s="54"/>
      <c r="AIW21" s="54"/>
      <c r="AIX21" s="54"/>
      <c r="AIY21" s="54"/>
      <c r="AIZ21" s="54"/>
      <c r="AJA21" s="54"/>
      <c r="AJB21" s="54"/>
      <c r="AJC21" s="54"/>
      <c r="AJD21" s="54"/>
      <c r="AJE21" s="54"/>
      <c r="AJF21" s="54"/>
      <c r="AJG21" s="54"/>
      <c r="AJH21" s="54"/>
      <c r="AJI21" s="54"/>
      <c r="AJJ21" s="54"/>
      <c r="AJK21" s="54"/>
      <c r="AJL21" s="54"/>
      <c r="AJM21" s="54"/>
      <c r="AJN21" s="54"/>
      <c r="AJO21" s="54"/>
      <c r="AJP21" s="54"/>
      <c r="AJQ21" s="54"/>
      <c r="AJR21" s="54"/>
      <c r="AJS21" s="54"/>
      <c r="AJT21" s="54"/>
      <c r="AJU21" s="54"/>
      <c r="AJV21" s="54"/>
      <c r="AJW21" s="54"/>
      <c r="AJX21" s="54"/>
      <c r="AJY21" s="54"/>
      <c r="AJZ21" s="54"/>
      <c r="AKA21" s="54"/>
      <c r="AKB21" s="54"/>
      <c r="AKC21" s="54"/>
      <c r="AKD21" s="54"/>
      <c r="AKE21" s="54"/>
      <c r="AKF21" s="54"/>
      <c r="AKG21" s="54"/>
      <c r="AKH21" s="54"/>
      <c r="AKI21" s="54"/>
      <c r="AKJ21" s="54"/>
      <c r="AKK21" s="54"/>
      <c r="AKL21" s="54"/>
      <c r="AKM21" s="54"/>
      <c r="AKN21" s="54"/>
      <c r="AKO21" s="54"/>
      <c r="AKP21" s="54"/>
      <c r="AKQ21" s="54"/>
      <c r="AKR21" s="54"/>
      <c r="AKS21" s="54"/>
      <c r="AKT21" s="54"/>
      <c r="AKU21" s="54"/>
      <c r="AKV21" s="54"/>
      <c r="AKW21" s="54"/>
      <c r="AKX21" s="54"/>
      <c r="AKY21" s="54"/>
      <c r="AKZ21" s="54"/>
      <c r="ALA21" s="54"/>
      <c r="ALB21" s="54"/>
      <c r="ALC21" s="54"/>
      <c r="ALD21" s="54"/>
      <c r="ALE21" s="54"/>
      <c r="ALF21" s="54"/>
      <c r="ALG21" s="54"/>
      <c r="ALH21" s="54"/>
      <c r="ALI21" s="54"/>
      <c r="ALJ21" s="54"/>
      <c r="ALK21" s="54"/>
      <c r="ALL21" s="54"/>
      <c r="ALM21" s="54"/>
      <c r="ALN21" s="54"/>
      <c r="ALO21" s="54"/>
      <c r="ALP21" s="54"/>
      <c r="ALQ21" s="54"/>
      <c r="ALR21" s="54"/>
      <c r="ALS21" s="54"/>
      <c r="ALT21" s="54"/>
      <c r="ALU21" s="54"/>
      <c r="ALV21" s="54"/>
      <c r="ALW21" s="54"/>
      <c r="ALX21" s="54"/>
      <c r="ALY21" s="54"/>
      <c r="ALZ21" s="54"/>
      <c r="AMA21" s="54"/>
      <c r="AMB21" s="54"/>
      <c r="AMC21" s="54"/>
      <c r="AMD21" s="54"/>
      <c r="AME21" s="54"/>
      <c r="AMF21" s="54"/>
      <c r="AMG21" s="54"/>
      <c r="AMH21" s="54"/>
      <c r="AMI21" s="54"/>
      <c r="AMJ21" s="54"/>
    </row>
    <row r="22" spans="1:1025" s="23" customFormat="1" hidden="1" outlineLevel="2">
      <c r="A22" s="76"/>
      <c r="B22" s="70"/>
      <c r="C22" s="114"/>
      <c r="D22" s="115"/>
      <c r="E22" s="71"/>
      <c r="F22" s="114"/>
      <c r="G22" s="114"/>
      <c r="H22" s="114"/>
      <c r="I22" s="13"/>
      <c r="J22" s="114"/>
      <c r="K22" s="114"/>
      <c r="L22" s="114"/>
      <c r="M22" s="114"/>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6"/>
      <c r="NI22" s="6"/>
      <c r="NJ22" s="6"/>
      <c r="NK22" s="6"/>
      <c r="NL22" s="6"/>
      <c r="NM22" s="6"/>
      <c r="NN22" s="6"/>
      <c r="NO22" s="6"/>
      <c r="NP22" s="6"/>
      <c r="NQ22" s="6"/>
      <c r="NR22" s="6"/>
      <c r="NS22" s="6"/>
      <c r="NT22" s="6"/>
      <c r="NU22" s="6"/>
      <c r="NV22" s="6"/>
      <c r="NW22" s="6"/>
      <c r="NX22" s="6"/>
      <c r="NY22" s="6"/>
      <c r="NZ22" s="6"/>
      <c r="OA22" s="6"/>
      <c r="OB22" s="6"/>
      <c r="OC22" s="6"/>
      <c r="OD22" s="6"/>
      <c r="OE22" s="6"/>
      <c r="OF22" s="6"/>
      <c r="OG22" s="6"/>
      <c r="OH22" s="6"/>
      <c r="OI22" s="6"/>
      <c r="OJ22" s="6"/>
      <c r="OK22" s="6"/>
      <c r="OL22" s="6"/>
      <c r="OM22" s="6"/>
      <c r="ON22" s="6"/>
      <c r="OO22" s="6"/>
      <c r="OP22" s="6"/>
      <c r="OQ22" s="6"/>
      <c r="OR22" s="6"/>
      <c r="OS22" s="6"/>
      <c r="OT22" s="6"/>
      <c r="OU22" s="6"/>
      <c r="OV22" s="6"/>
      <c r="OW22" s="6"/>
      <c r="OX22" s="6"/>
      <c r="OY22" s="6"/>
      <c r="OZ22" s="6"/>
      <c r="PA22" s="6"/>
      <c r="PB22" s="6"/>
      <c r="PC22" s="6"/>
      <c r="PD22" s="6"/>
      <c r="PE22" s="6"/>
      <c r="PF22" s="6"/>
      <c r="PG22" s="6"/>
      <c r="PH22" s="6"/>
      <c r="PI22" s="6"/>
      <c r="PJ22" s="6"/>
      <c r="PK22" s="6"/>
      <c r="PL22" s="6"/>
      <c r="PM22" s="6"/>
      <c r="PN22" s="6"/>
      <c r="PO22" s="6"/>
      <c r="PP22" s="6"/>
      <c r="PQ22" s="6"/>
      <c r="PR22" s="6"/>
      <c r="PS22" s="6"/>
      <c r="PT22" s="6"/>
      <c r="PU22" s="6"/>
      <c r="PV22" s="6"/>
      <c r="PW22" s="6"/>
      <c r="PX22" s="6"/>
      <c r="PY22" s="6"/>
      <c r="PZ22" s="6"/>
      <c r="QA22" s="6"/>
      <c r="QB22" s="6"/>
      <c r="QC22" s="6"/>
      <c r="QD22" s="6"/>
      <c r="QE22" s="6"/>
      <c r="QF22" s="6"/>
      <c r="QG22" s="6"/>
      <c r="QH22" s="6"/>
      <c r="QI22" s="6"/>
      <c r="QJ22" s="6"/>
      <c r="QK22" s="6"/>
      <c r="QL22" s="6"/>
      <c r="QM22" s="6"/>
      <c r="QN22" s="6"/>
      <c r="QO22" s="6"/>
      <c r="QP22" s="6"/>
      <c r="QQ22" s="6"/>
      <c r="QR22" s="6"/>
      <c r="QS22" s="6"/>
      <c r="QT22" s="6"/>
      <c r="QU22" s="6"/>
      <c r="QV22" s="6"/>
      <c r="QW22" s="6"/>
      <c r="QX22" s="6"/>
      <c r="QY22" s="6"/>
      <c r="QZ22" s="6"/>
      <c r="RA22" s="6"/>
      <c r="RB22" s="6"/>
      <c r="RC22" s="6"/>
      <c r="RD22" s="6"/>
      <c r="RE22" s="6"/>
      <c r="RF22" s="6"/>
      <c r="RG22" s="6"/>
      <c r="RH22" s="6"/>
      <c r="RI22" s="6"/>
      <c r="RJ22" s="6"/>
      <c r="RK22" s="6"/>
      <c r="RL22" s="6"/>
      <c r="RM22" s="6"/>
      <c r="RN22" s="6"/>
      <c r="RO22" s="6"/>
      <c r="RP22" s="6"/>
      <c r="RQ22" s="6"/>
      <c r="RR22" s="6"/>
      <c r="RS22" s="6"/>
      <c r="RT22" s="6"/>
      <c r="RU22" s="6"/>
      <c r="RV22" s="6"/>
      <c r="RW22" s="6"/>
      <c r="RX22" s="6"/>
      <c r="RY22" s="6"/>
      <c r="RZ22" s="6"/>
      <c r="SA22" s="6"/>
      <c r="SB22" s="6"/>
      <c r="SC22" s="6"/>
      <c r="SD22" s="6"/>
      <c r="SE22" s="6"/>
      <c r="SF22" s="6"/>
      <c r="SG22" s="6"/>
      <c r="SH22" s="6"/>
      <c r="SI22" s="6"/>
      <c r="SJ22" s="6"/>
      <c r="SK22" s="6"/>
      <c r="SL22" s="6"/>
      <c r="SM22" s="6"/>
      <c r="SN22" s="6"/>
      <c r="SO22" s="6"/>
      <c r="SP22" s="6"/>
      <c r="SQ22" s="6"/>
      <c r="SR22" s="6"/>
      <c r="SS22" s="6"/>
      <c r="ST22" s="6"/>
      <c r="SU22" s="6"/>
      <c r="SV22" s="6"/>
      <c r="SW22" s="6"/>
      <c r="SX22" s="6"/>
      <c r="SY22" s="6"/>
      <c r="SZ22" s="6"/>
      <c r="TA22" s="6"/>
      <c r="TB22" s="6"/>
      <c r="TC22" s="6"/>
      <c r="TD22" s="6"/>
      <c r="TE22" s="6"/>
      <c r="TF22" s="6"/>
      <c r="TG22" s="6"/>
      <c r="TH22" s="6"/>
      <c r="TI22" s="6"/>
      <c r="TJ22" s="6"/>
      <c r="TK22" s="6"/>
      <c r="TL22" s="6"/>
      <c r="TM22" s="6"/>
      <c r="TN22" s="6"/>
      <c r="TO22" s="6"/>
      <c r="TP22" s="6"/>
      <c r="TQ22" s="6"/>
      <c r="TR22" s="6"/>
      <c r="TS22" s="6"/>
      <c r="TT22" s="6"/>
      <c r="TU22" s="6"/>
      <c r="TV22" s="6"/>
      <c r="TW22" s="6"/>
      <c r="TX22" s="6"/>
      <c r="TY22" s="6"/>
      <c r="TZ22" s="6"/>
      <c r="UA22" s="6"/>
      <c r="UB22" s="6"/>
      <c r="UC22" s="6"/>
      <c r="UD22" s="6"/>
      <c r="UE22" s="6"/>
      <c r="UF22" s="6"/>
      <c r="UG22" s="6"/>
      <c r="UH22" s="6"/>
      <c r="UI22" s="6"/>
      <c r="UJ22" s="6"/>
      <c r="UK22" s="6"/>
      <c r="UL22" s="6"/>
      <c r="UM22" s="6"/>
      <c r="UN22" s="6"/>
      <c r="UO22" s="6"/>
      <c r="UP22" s="6"/>
      <c r="UQ22" s="6"/>
      <c r="UR22" s="6"/>
      <c r="US22" s="6"/>
      <c r="UT22" s="6"/>
      <c r="UU22" s="6"/>
      <c r="UV22" s="6"/>
      <c r="UW22" s="6"/>
      <c r="UX22" s="6"/>
      <c r="UY22" s="6"/>
      <c r="UZ22" s="6"/>
      <c r="VA22" s="6"/>
      <c r="VB22" s="6"/>
      <c r="VC22" s="6"/>
      <c r="VD22" s="6"/>
      <c r="VE22" s="6"/>
      <c r="VF22" s="6"/>
      <c r="VG22" s="6"/>
      <c r="VH22" s="6"/>
      <c r="VI22" s="6"/>
      <c r="VJ22" s="6"/>
      <c r="VK22" s="6"/>
      <c r="VL22" s="6"/>
      <c r="VM22" s="6"/>
      <c r="VN22" s="6"/>
      <c r="VO22" s="6"/>
      <c r="VP22" s="6"/>
      <c r="VQ22" s="6"/>
      <c r="VR22" s="6"/>
      <c r="VS22" s="6"/>
      <c r="VT22" s="6"/>
      <c r="VU22" s="6"/>
      <c r="VV22" s="6"/>
      <c r="VW22" s="6"/>
      <c r="VX22" s="6"/>
      <c r="VY22" s="6"/>
      <c r="VZ22" s="6"/>
      <c r="WA22" s="6"/>
      <c r="WB22" s="6"/>
      <c r="WC22" s="6"/>
      <c r="WD22" s="6"/>
      <c r="WE22" s="6"/>
      <c r="WF22" s="6"/>
      <c r="WG22" s="6"/>
      <c r="WH22" s="6"/>
      <c r="WI22" s="6"/>
      <c r="WJ22" s="6"/>
      <c r="WK22" s="6"/>
      <c r="WL22" s="6"/>
      <c r="WM22" s="6"/>
      <c r="WN22" s="6"/>
      <c r="WO22" s="6"/>
      <c r="WP22" s="6"/>
      <c r="WQ22" s="6"/>
      <c r="WR22" s="6"/>
      <c r="WS22" s="6"/>
      <c r="WT22" s="6"/>
      <c r="WU22" s="6"/>
      <c r="WV22" s="6"/>
      <c r="WW22" s="6"/>
      <c r="WX22" s="6"/>
      <c r="WY22" s="6"/>
      <c r="WZ22" s="6"/>
      <c r="XA22" s="6"/>
      <c r="XB22" s="6"/>
      <c r="XC22" s="6"/>
      <c r="XD22" s="6"/>
      <c r="XE22" s="6"/>
      <c r="XF22" s="6"/>
      <c r="XG22" s="6"/>
      <c r="XH22" s="6"/>
      <c r="XI22" s="6"/>
      <c r="XJ22" s="6"/>
      <c r="XK22" s="6"/>
      <c r="XL22" s="6"/>
      <c r="XM22" s="6"/>
      <c r="XN22" s="6"/>
      <c r="XO22" s="6"/>
      <c r="XP22" s="6"/>
      <c r="XQ22" s="6"/>
      <c r="XR22" s="6"/>
      <c r="XS22" s="6"/>
      <c r="XT22" s="6"/>
      <c r="XU22" s="6"/>
      <c r="XV22" s="6"/>
      <c r="XW22" s="6"/>
      <c r="XX22" s="6"/>
      <c r="XY22" s="6"/>
      <c r="XZ22" s="6"/>
      <c r="YA22" s="6"/>
      <c r="YB22" s="6"/>
      <c r="YC22" s="6"/>
      <c r="YD22" s="6"/>
      <c r="YE22" s="6"/>
      <c r="YF22" s="6"/>
      <c r="YG22" s="6"/>
      <c r="YH22" s="6"/>
      <c r="YI22" s="6"/>
      <c r="YJ22" s="6"/>
      <c r="YK22" s="6"/>
      <c r="YL22" s="6"/>
      <c r="YM22" s="6"/>
      <c r="YN22" s="6"/>
      <c r="YO22" s="6"/>
      <c r="YP22" s="6"/>
      <c r="YQ22" s="6"/>
      <c r="YR22" s="6"/>
      <c r="YS22" s="6"/>
      <c r="YT22" s="6"/>
      <c r="YU22" s="6"/>
      <c r="YV22" s="6"/>
      <c r="YW22" s="6"/>
      <c r="YX22" s="6"/>
      <c r="YY22" s="6"/>
      <c r="YZ22" s="6"/>
      <c r="ZA22" s="6"/>
      <c r="ZB22" s="6"/>
      <c r="ZC22" s="6"/>
      <c r="ZD22" s="6"/>
      <c r="ZE22" s="6"/>
      <c r="ZF22" s="6"/>
      <c r="ZG22" s="6"/>
      <c r="ZH22" s="6"/>
      <c r="ZI22" s="6"/>
      <c r="ZJ22" s="6"/>
      <c r="ZK22" s="6"/>
      <c r="ZL22" s="6"/>
      <c r="ZM22" s="6"/>
      <c r="ZN22" s="6"/>
      <c r="ZO22" s="6"/>
      <c r="ZP22" s="6"/>
      <c r="ZQ22" s="6"/>
      <c r="ZR22" s="6"/>
      <c r="ZS22" s="6"/>
      <c r="ZT22" s="6"/>
      <c r="ZU22" s="6"/>
      <c r="ZV22" s="6"/>
      <c r="ZW22" s="6"/>
      <c r="ZX22" s="6"/>
      <c r="ZY22" s="6"/>
      <c r="ZZ22" s="6"/>
      <c r="AAA22" s="6"/>
      <c r="AAB22" s="6"/>
      <c r="AAC22" s="6"/>
      <c r="AAD22" s="6"/>
      <c r="AAE22" s="6"/>
      <c r="AAF22" s="6"/>
      <c r="AAG22" s="6"/>
      <c r="AAH22" s="6"/>
      <c r="AAI22" s="6"/>
      <c r="AAJ22" s="6"/>
      <c r="AAK22" s="6"/>
      <c r="AAL22" s="6"/>
      <c r="AAM22" s="6"/>
      <c r="AAN22" s="6"/>
      <c r="AAO22" s="6"/>
      <c r="AAP22" s="6"/>
      <c r="AAQ22" s="6"/>
      <c r="AAR22" s="6"/>
      <c r="AAS22" s="6"/>
      <c r="AAT22" s="6"/>
      <c r="AAU22" s="6"/>
      <c r="AAV22" s="6"/>
      <c r="AAW22" s="6"/>
      <c r="AAX22" s="6"/>
      <c r="AAY22" s="6"/>
      <c r="AAZ22" s="6"/>
      <c r="ABA22" s="6"/>
      <c r="ABB22" s="6"/>
      <c r="ABC22" s="6"/>
      <c r="ABD22" s="6"/>
      <c r="ABE22" s="6"/>
      <c r="ABF22" s="6"/>
      <c r="ABG22" s="6"/>
      <c r="ABH22" s="6"/>
      <c r="ABI22" s="6"/>
      <c r="ABJ22" s="6"/>
      <c r="ABK22" s="6"/>
      <c r="ABL22" s="6"/>
      <c r="ABM22" s="6"/>
      <c r="ABN22" s="6"/>
      <c r="ABO22" s="6"/>
      <c r="ABP22" s="6"/>
      <c r="ABQ22" s="6"/>
      <c r="ABR22" s="6"/>
      <c r="ABS22" s="6"/>
      <c r="ABT22" s="6"/>
      <c r="ABU22" s="6"/>
      <c r="ABV22" s="6"/>
      <c r="ABW22" s="6"/>
      <c r="ABX22" s="6"/>
      <c r="ABY22" s="6"/>
      <c r="ABZ22" s="6"/>
      <c r="ACA22" s="6"/>
      <c r="ACB22" s="6"/>
      <c r="ACC22" s="6"/>
      <c r="ACD22" s="6"/>
      <c r="ACE22" s="6"/>
      <c r="ACF22" s="6"/>
      <c r="ACG22" s="6"/>
      <c r="ACH22" s="6"/>
      <c r="ACI22" s="6"/>
      <c r="ACJ22" s="6"/>
      <c r="ACK22" s="6"/>
      <c r="ACL22" s="6"/>
      <c r="ACM22" s="6"/>
      <c r="ACN22" s="6"/>
      <c r="ACO22" s="6"/>
      <c r="ACP22" s="6"/>
      <c r="ACQ22" s="6"/>
      <c r="ACR22" s="6"/>
      <c r="ACS22" s="6"/>
      <c r="ACT22" s="6"/>
      <c r="ACU22" s="6"/>
      <c r="ACV22" s="6"/>
      <c r="ACW22" s="6"/>
      <c r="ACX22" s="6"/>
      <c r="ACY22" s="6"/>
      <c r="ACZ22" s="6"/>
      <c r="ADA22" s="6"/>
      <c r="ADB22" s="6"/>
      <c r="ADC22" s="6"/>
      <c r="ADD22" s="6"/>
      <c r="ADE22" s="6"/>
      <c r="ADF22" s="6"/>
      <c r="ADG22" s="6"/>
      <c r="ADH22" s="6"/>
      <c r="ADI22" s="6"/>
      <c r="ADJ22" s="6"/>
      <c r="ADK22" s="6"/>
      <c r="ADL22" s="6"/>
      <c r="ADM22" s="6"/>
      <c r="ADN22" s="6"/>
      <c r="ADO22" s="6"/>
      <c r="ADP22" s="6"/>
      <c r="ADQ22" s="6"/>
      <c r="ADR22" s="6"/>
      <c r="ADS22" s="6"/>
      <c r="ADT22" s="6"/>
      <c r="ADU22" s="6"/>
      <c r="ADV22" s="6"/>
      <c r="ADW22" s="6"/>
      <c r="ADX22" s="6"/>
      <c r="ADY22" s="6"/>
      <c r="ADZ22" s="6"/>
      <c r="AEA22" s="6"/>
      <c r="AEB22" s="6"/>
      <c r="AEC22" s="6"/>
      <c r="AED22" s="6"/>
      <c r="AEE22" s="6"/>
      <c r="AEF22" s="6"/>
      <c r="AEG22" s="6"/>
      <c r="AEH22" s="6"/>
      <c r="AEI22" s="6"/>
      <c r="AEJ22" s="6"/>
      <c r="AEK22" s="6"/>
      <c r="AEL22" s="6"/>
      <c r="AEM22" s="6"/>
      <c r="AEN22" s="6"/>
      <c r="AEO22" s="6"/>
      <c r="AEP22" s="6"/>
      <c r="AEQ22" s="6"/>
      <c r="AER22" s="6"/>
      <c r="AES22" s="6"/>
      <c r="AET22" s="6"/>
      <c r="AEU22" s="6"/>
      <c r="AEV22" s="6"/>
      <c r="AEW22" s="6"/>
      <c r="AEX22" s="6"/>
      <c r="AEY22" s="6"/>
      <c r="AEZ22" s="6"/>
      <c r="AFA22" s="6"/>
      <c r="AFB22" s="6"/>
      <c r="AFC22" s="6"/>
      <c r="AFD22" s="6"/>
      <c r="AFE22" s="6"/>
      <c r="AFF22" s="6"/>
      <c r="AFG22" s="6"/>
      <c r="AFH22" s="6"/>
      <c r="AFI22" s="6"/>
      <c r="AFJ22" s="6"/>
      <c r="AFK22" s="6"/>
      <c r="AFL22" s="6"/>
      <c r="AFM22" s="6"/>
      <c r="AFN22" s="6"/>
      <c r="AFO22" s="6"/>
      <c r="AFP22" s="6"/>
      <c r="AFQ22" s="6"/>
      <c r="AFR22" s="6"/>
      <c r="AFS22" s="6"/>
      <c r="AFT22" s="6"/>
      <c r="AFU22" s="6"/>
      <c r="AFV22" s="6"/>
      <c r="AFW22" s="6"/>
      <c r="AFX22" s="6"/>
      <c r="AFY22" s="6"/>
      <c r="AFZ22" s="6"/>
      <c r="AGA22" s="6"/>
      <c r="AGB22" s="6"/>
      <c r="AGC22" s="6"/>
      <c r="AGD22" s="6"/>
      <c r="AGE22" s="6"/>
      <c r="AGF22" s="6"/>
      <c r="AGG22" s="6"/>
      <c r="AGH22" s="6"/>
      <c r="AGI22" s="6"/>
      <c r="AGJ22" s="6"/>
      <c r="AGK22" s="6"/>
      <c r="AGL22" s="6"/>
      <c r="AGM22" s="6"/>
      <c r="AGN22" s="6"/>
      <c r="AGO22" s="6"/>
      <c r="AGP22" s="6"/>
      <c r="AGQ22" s="6"/>
      <c r="AGR22" s="6"/>
      <c r="AGS22" s="6"/>
      <c r="AGT22" s="6"/>
      <c r="AGU22" s="6"/>
      <c r="AGV22" s="6"/>
      <c r="AGW22" s="6"/>
      <c r="AGX22" s="6"/>
      <c r="AGY22" s="6"/>
      <c r="AGZ22" s="6"/>
      <c r="AHA22" s="6"/>
      <c r="AHB22" s="6"/>
      <c r="AHC22" s="6"/>
      <c r="AHD22" s="6"/>
      <c r="AHE22" s="6"/>
      <c r="AHF22" s="6"/>
      <c r="AHG22" s="6"/>
      <c r="AHH22" s="6"/>
      <c r="AHI22" s="6"/>
      <c r="AHJ22" s="6"/>
      <c r="AHK22" s="6"/>
      <c r="AHL22" s="6"/>
      <c r="AHM22" s="6"/>
      <c r="AHN22" s="6"/>
      <c r="AHO22" s="6"/>
      <c r="AHP22" s="6"/>
      <c r="AHQ22" s="6"/>
      <c r="AHR22" s="6"/>
      <c r="AHS22" s="6"/>
      <c r="AHT22" s="6"/>
      <c r="AHU22" s="6"/>
      <c r="AHV22" s="6"/>
      <c r="AHW22" s="6"/>
      <c r="AHX22" s="6"/>
      <c r="AHY22" s="6"/>
      <c r="AHZ22" s="6"/>
      <c r="AIA22" s="6"/>
      <c r="AIB22" s="6"/>
      <c r="AIC22" s="6"/>
      <c r="AID22" s="6"/>
      <c r="AIE22" s="6"/>
      <c r="AIF22" s="6"/>
      <c r="AIG22" s="6"/>
      <c r="AIH22" s="6"/>
      <c r="AII22" s="6"/>
      <c r="AIJ22" s="6"/>
      <c r="AIK22" s="6"/>
      <c r="AIL22" s="6"/>
      <c r="AIM22" s="6"/>
      <c r="AIN22" s="6"/>
      <c r="AIO22" s="6"/>
      <c r="AIP22" s="6"/>
      <c r="AIQ22" s="6"/>
      <c r="AIR22" s="6"/>
      <c r="AIS22" s="6"/>
      <c r="AIT22" s="6"/>
      <c r="AIU22" s="6"/>
      <c r="AIV22" s="6"/>
      <c r="AIW22" s="6"/>
      <c r="AIX22" s="6"/>
      <c r="AIY22" s="6"/>
      <c r="AIZ22" s="6"/>
      <c r="AJA22" s="6"/>
      <c r="AJB22" s="6"/>
      <c r="AJC22" s="6"/>
      <c r="AJD22" s="6"/>
      <c r="AJE22" s="6"/>
      <c r="AJF22" s="6"/>
      <c r="AJG22" s="6"/>
      <c r="AJH22" s="6"/>
      <c r="AJI22" s="6"/>
      <c r="AJJ22" s="6"/>
      <c r="AJK22" s="6"/>
      <c r="AJL22" s="6"/>
      <c r="AJM22" s="6"/>
      <c r="AJN22" s="6"/>
      <c r="AJO22" s="6"/>
      <c r="AJP22" s="6"/>
      <c r="AJQ22" s="6"/>
      <c r="AJR22" s="6"/>
      <c r="AJS22" s="6"/>
      <c r="AJT22" s="6"/>
      <c r="AJU22" s="6"/>
      <c r="AJV22" s="6"/>
      <c r="AJW22" s="6"/>
      <c r="AJX22" s="6"/>
      <c r="AJY22" s="6"/>
      <c r="AJZ22" s="6"/>
      <c r="AKA22" s="6"/>
      <c r="AKB22" s="6"/>
      <c r="AKC22" s="6"/>
      <c r="AKD22" s="6"/>
      <c r="AKE22" s="6"/>
      <c r="AKF22" s="6"/>
      <c r="AKG22" s="6"/>
      <c r="AKH22" s="6"/>
      <c r="AKI22" s="6"/>
      <c r="AKJ22" s="6"/>
      <c r="AKK22" s="6"/>
      <c r="AKL22" s="6"/>
      <c r="AKM22" s="6"/>
      <c r="AKN22" s="6"/>
      <c r="AKO22" s="6"/>
      <c r="AKP22" s="6"/>
      <c r="AKQ22" s="6"/>
      <c r="AKR22" s="6"/>
      <c r="AKS22" s="6"/>
      <c r="AKT22" s="6"/>
      <c r="AKU22" s="6"/>
      <c r="AKV22" s="6"/>
      <c r="AKW22" s="6"/>
      <c r="AKX22" s="6"/>
      <c r="AKY22" s="6"/>
      <c r="AKZ22" s="6"/>
      <c r="ALA22" s="6"/>
      <c r="ALB22" s="6"/>
      <c r="ALC22" s="6"/>
      <c r="ALD22" s="6"/>
      <c r="ALE22" s="6"/>
      <c r="ALF22" s="6"/>
      <c r="ALG22" s="6"/>
      <c r="ALH22" s="6"/>
      <c r="ALI22" s="6"/>
      <c r="ALJ22" s="6"/>
      <c r="ALK22" s="6"/>
      <c r="ALL22" s="6"/>
      <c r="ALM22" s="6"/>
      <c r="ALN22" s="6"/>
      <c r="ALO22" s="6"/>
      <c r="ALP22" s="6"/>
      <c r="ALQ22" s="6"/>
      <c r="ALR22" s="6"/>
      <c r="ALS22" s="6"/>
      <c r="ALT22" s="6"/>
      <c r="ALU22" s="6"/>
      <c r="ALV22" s="6"/>
      <c r="ALW22" s="6"/>
      <c r="ALX22" s="6"/>
      <c r="ALY22" s="6"/>
      <c r="ALZ22" s="6"/>
      <c r="AMA22" s="6"/>
      <c r="AMB22" s="6"/>
      <c r="AMC22" s="6"/>
      <c r="AMD22" s="6"/>
      <c r="AME22" s="6"/>
      <c r="AMF22" s="6"/>
      <c r="AMG22" s="6"/>
      <c r="AMH22" s="6"/>
      <c r="AMI22" s="6"/>
      <c r="AMJ22" s="6"/>
    </row>
    <row r="23" spans="1:1025" s="23" customFormat="1" hidden="1" outlineLevel="2">
      <c r="A23" s="76"/>
      <c r="B23" s="70"/>
      <c r="C23" s="114"/>
      <c r="D23" s="114"/>
      <c r="E23" s="71"/>
      <c r="F23" s="114"/>
      <c r="G23" s="114"/>
      <c r="H23" s="114"/>
      <c r="I23" s="13"/>
      <c r="J23" s="114"/>
      <c r="K23" s="114"/>
      <c r="L23" s="114"/>
      <c r="M23" s="114"/>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6"/>
      <c r="NI23" s="6"/>
      <c r="NJ23" s="6"/>
      <c r="NK23" s="6"/>
      <c r="NL23" s="6"/>
      <c r="NM23" s="6"/>
      <c r="NN23" s="6"/>
      <c r="NO23" s="6"/>
      <c r="NP23" s="6"/>
      <c r="NQ23" s="6"/>
      <c r="NR23" s="6"/>
      <c r="NS23" s="6"/>
      <c r="NT23" s="6"/>
      <c r="NU23" s="6"/>
      <c r="NV23" s="6"/>
      <c r="NW23" s="6"/>
      <c r="NX23" s="6"/>
      <c r="NY23" s="6"/>
      <c r="NZ23" s="6"/>
      <c r="OA23" s="6"/>
      <c r="OB23" s="6"/>
      <c r="OC23" s="6"/>
      <c r="OD23" s="6"/>
      <c r="OE23" s="6"/>
      <c r="OF23" s="6"/>
      <c r="OG23" s="6"/>
      <c r="OH23" s="6"/>
      <c r="OI23" s="6"/>
      <c r="OJ23" s="6"/>
      <c r="OK23" s="6"/>
      <c r="OL23" s="6"/>
      <c r="OM23" s="6"/>
      <c r="ON23" s="6"/>
      <c r="OO23" s="6"/>
      <c r="OP23" s="6"/>
      <c r="OQ23" s="6"/>
      <c r="OR23" s="6"/>
      <c r="OS23" s="6"/>
      <c r="OT23" s="6"/>
      <c r="OU23" s="6"/>
      <c r="OV23" s="6"/>
      <c r="OW23" s="6"/>
      <c r="OX23" s="6"/>
      <c r="OY23" s="6"/>
      <c r="OZ23" s="6"/>
      <c r="PA23" s="6"/>
      <c r="PB23" s="6"/>
      <c r="PC23" s="6"/>
      <c r="PD23" s="6"/>
      <c r="PE23" s="6"/>
      <c r="PF23" s="6"/>
      <c r="PG23" s="6"/>
      <c r="PH23" s="6"/>
      <c r="PI23" s="6"/>
      <c r="PJ23" s="6"/>
      <c r="PK23" s="6"/>
      <c r="PL23" s="6"/>
      <c r="PM23" s="6"/>
      <c r="PN23" s="6"/>
      <c r="PO23" s="6"/>
      <c r="PP23" s="6"/>
      <c r="PQ23" s="6"/>
      <c r="PR23" s="6"/>
      <c r="PS23" s="6"/>
      <c r="PT23" s="6"/>
      <c r="PU23" s="6"/>
      <c r="PV23" s="6"/>
      <c r="PW23" s="6"/>
      <c r="PX23" s="6"/>
      <c r="PY23" s="6"/>
      <c r="PZ23" s="6"/>
      <c r="QA23" s="6"/>
      <c r="QB23" s="6"/>
      <c r="QC23" s="6"/>
      <c r="QD23" s="6"/>
      <c r="QE23" s="6"/>
      <c r="QF23" s="6"/>
      <c r="QG23" s="6"/>
      <c r="QH23" s="6"/>
      <c r="QI23" s="6"/>
      <c r="QJ23" s="6"/>
      <c r="QK23" s="6"/>
      <c r="QL23" s="6"/>
      <c r="QM23" s="6"/>
      <c r="QN23" s="6"/>
      <c r="QO23" s="6"/>
      <c r="QP23" s="6"/>
      <c r="QQ23" s="6"/>
      <c r="QR23" s="6"/>
      <c r="QS23" s="6"/>
      <c r="QT23" s="6"/>
      <c r="QU23" s="6"/>
      <c r="QV23" s="6"/>
      <c r="QW23" s="6"/>
      <c r="QX23" s="6"/>
      <c r="QY23" s="6"/>
      <c r="QZ23" s="6"/>
      <c r="RA23" s="6"/>
      <c r="RB23" s="6"/>
      <c r="RC23" s="6"/>
      <c r="RD23" s="6"/>
      <c r="RE23" s="6"/>
      <c r="RF23" s="6"/>
      <c r="RG23" s="6"/>
      <c r="RH23" s="6"/>
      <c r="RI23" s="6"/>
      <c r="RJ23" s="6"/>
      <c r="RK23" s="6"/>
      <c r="RL23" s="6"/>
      <c r="RM23" s="6"/>
      <c r="RN23" s="6"/>
      <c r="RO23" s="6"/>
      <c r="RP23" s="6"/>
      <c r="RQ23" s="6"/>
      <c r="RR23" s="6"/>
      <c r="RS23" s="6"/>
      <c r="RT23" s="6"/>
      <c r="RU23" s="6"/>
      <c r="RV23" s="6"/>
      <c r="RW23" s="6"/>
      <c r="RX23" s="6"/>
      <c r="RY23" s="6"/>
      <c r="RZ23" s="6"/>
      <c r="SA23" s="6"/>
      <c r="SB23" s="6"/>
      <c r="SC23" s="6"/>
      <c r="SD23" s="6"/>
      <c r="SE23" s="6"/>
      <c r="SF23" s="6"/>
      <c r="SG23" s="6"/>
      <c r="SH23" s="6"/>
      <c r="SI23" s="6"/>
      <c r="SJ23" s="6"/>
      <c r="SK23" s="6"/>
      <c r="SL23" s="6"/>
      <c r="SM23" s="6"/>
      <c r="SN23" s="6"/>
      <c r="SO23" s="6"/>
      <c r="SP23" s="6"/>
      <c r="SQ23" s="6"/>
      <c r="SR23" s="6"/>
      <c r="SS23" s="6"/>
      <c r="ST23" s="6"/>
      <c r="SU23" s="6"/>
      <c r="SV23" s="6"/>
      <c r="SW23" s="6"/>
      <c r="SX23" s="6"/>
      <c r="SY23" s="6"/>
      <c r="SZ23" s="6"/>
      <c r="TA23" s="6"/>
      <c r="TB23" s="6"/>
      <c r="TC23" s="6"/>
      <c r="TD23" s="6"/>
      <c r="TE23" s="6"/>
      <c r="TF23" s="6"/>
      <c r="TG23" s="6"/>
      <c r="TH23" s="6"/>
      <c r="TI23" s="6"/>
      <c r="TJ23" s="6"/>
      <c r="TK23" s="6"/>
      <c r="TL23" s="6"/>
      <c r="TM23" s="6"/>
      <c r="TN23" s="6"/>
      <c r="TO23" s="6"/>
      <c r="TP23" s="6"/>
      <c r="TQ23" s="6"/>
      <c r="TR23" s="6"/>
      <c r="TS23" s="6"/>
      <c r="TT23" s="6"/>
      <c r="TU23" s="6"/>
      <c r="TV23" s="6"/>
      <c r="TW23" s="6"/>
      <c r="TX23" s="6"/>
      <c r="TY23" s="6"/>
      <c r="TZ23" s="6"/>
      <c r="UA23" s="6"/>
      <c r="UB23" s="6"/>
      <c r="UC23" s="6"/>
      <c r="UD23" s="6"/>
      <c r="UE23" s="6"/>
      <c r="UF23" s="6"/>
      <c r="UG23" s="6"/>
      <c r="UH23" s="6"/>
      <c r="UI23" s="6"/>
      <c r="UJ23" s="6"/>
      <c r="UK23" s="6"/>
      <c r="UL23" s="6"/>
      <c r="UM23" s="6"/>
      <c r="UN23" s="6"/>
      <c r="UO23" s="6"/>
      <c r="UP23" s="6"/>
      <c r="UQ23" s="6"/>
      <c r="UR23" s="6"/>
      <c r="US23" s="6"/>
      <c r="UT23" s="6"/>
      <c r="UU23" s="6"/>
      <c r="UV23" s="6"/>
      <c r="UW23" s="6"/>
      <c r="UX23" s="6"/>
      <c r="UY23" s="6"/>
      <c r="UZ23" s="6"/>
      <c r="VA23" s="6"/>
      <c r="VB23" s="6"/>
      <c r="VC23" s="6"/>
      <c r="VD23" s="6"/>
      <c r="VE23" s="6"/>
      <c r="VF23" s="6"/>
      <c r="VG23" s="6"/>
      <c r="VH23" s="6"/>
      <c r="VI23" s="6"/>
      <c r="VJ23" s="6"/>
      <c r="VK23" s="6"/>
      <c r="VL23" s="6"/>
      <c r="VM23" s="6"/>
      <c r="VN23" s="6"/>
      <c r="VO23" s="6"/>
      <c r="VP23" s="6"/>
      <c r="VQ23" s="6"/>
      <c r="VR23" s="6"/>
      <c r="VS23" s="6"/>
      <c r="VT23" s="6"/>
      <c r="VU23" s="6"/>
      <c r="VV23" s="6"/>
      <c r="VW23" s="6"/>
      <c r="VX23" s="6"/>
      <c r="VY23" s="6"/>
      <c r="VZ23" s="6"/>
      <c r="WA23" s="6"/>
      <c r="WB23" s="6"/>
      <c r="WC23" s="6"/>
      <c r="WD23" s="6"/>
      <c r="WE23" s="6"/>
      <c r="WF23" s="6"/>
      <c r="WG23" s="6"/>
      <c r="WH23" s="6"/>
      <c r="WI23" s="6"/>
      <c r="WJ23" s="6"/>
      <c r="WK23" s="6"/>
      <c r="WL23" s="6"/>
      <c r="WM23" s="6"/>
      <c r="WN23" s="6"/>
      <c r="WO23" s="6"/>
      <c r="WP23" s="6"/>
      <c r="WQ23" s="6"/>
      <c r="WR23" s="6"/>
      <c r="WS23" s="6"/>
      <c r="WT23" s="6"/>
      <c r="WU23" s="6"/>
      <c r="WV23" s="6"/>
      <c r="WW23" s="6"/>
      <c r="WX23" s="6"/>
      <c r="WY23" s="6"/>
      <c r="WZ23" s="6"/>
      <c r="XA23" s="6"/>
      <c r="XB23" s="6"/>
      <c r="XC23" s="6"/>
      <c r="XD23" s="6"/>
      <c r="XE23" s="6"/>
      <c r="XF23" s="6"/>
      <c r="XG23" s="6"/>
      <c r="XH23" s="6"/>
      <c r="XI23" s="6"/>
      <c r="XJ23" s="6"/>
      <c r="XK23" s="6"/>
      <c r="XL23" s="6"/>
      <c r="XM23" s="6"/>
      <c r="XN23" s="6"/>
      <c r="XO23" s="6"/>
      <c r="XP23" s="6"/>
      <c r="XQ23" s="6"/>
      <c r="XR23" s="6"/>
      <c r="XS23" s="6"/>
      <c r="XT23" s="6"/>
      <c r="XU23" s="6"/>
      <c r="XV23" s="6"/>
      <c r="XW23" s="6"/>
      <c r="XX23" s="6"/>
      <c r="XY23" s="6"/>
      <c r="XZ23" s="6"/>
      <c r="YA23" s="6"/>
      <c r="YB23" s="6"/>
      <c r="YC23" s="6"/>
      <c r="YD23" s="6"/>
      <c r="YE23" s="6"/>
      <c r="YF23" s="6"/>
      <c r="YG23" s="6"/>
      <c r="YH23" s="6"/>
      <c r="YI23" s="6"/>
      <c r="YJ23" s="6"/>
      <c r="YK23" s="6"/>
      <c r="YL23" s="6"/>
      <c r="YM23" s="6"/>
      <c r="YN23" s="6"/>
      <c r="YO23" s="6"/>
      <c r="YP23" s="6"/>
      <c r="YQ23" s="6"/>
      <c r="YR23" s="6"/>
      <c r="YS23" s="6"/>
      <c r="YT23" s="6"/>
      <c r="YU23" s="6"/>
      <c r="YV23" s="6"/>
      <c r="YW23" s="6"/>
      <c r="YX23" s="6"/>
      <c r="YY23" s="6"/>
      <c r="YZ23" s="6"/>
      <c r="ZA23" s="6"/>
      <c r="ZB23" s="6"/>
      <c r="ZC23" s="6"/>
      <c r="ZD23" s="6"/>
      <c r="ZE23" s="6"/>
      <c r="ZF23" s="6"/>
      <c r="ZG23" s="6"/>
      <c r="ZH23" s="6"/>
      <c r="ZI23" s="6"/>
      <c r="ZJ23" s="6"/>
      <c r="ZK23" s="6"/>
      <c r="ZL23" s="6"/>
      <c r="ZM23" s="6"/>
      <c r="ZN23" s="6"/>
      <c r="ZO23" s="6"/>
      <c r="ZP23" s="6"/>
      <c r="ZQ23" s="6"/>
      <c r="ZR23" s="6"/>
      <c r="ZS23" s="6"/>
      <c r="ZT23" s="6"/>
      <c r="ZU23" s="6"/>
      <c r="ZV23" s="6"/>
      <c r="ZW23" s="6"/>
      <c r="ZX23" s="6"/>
      <c r="ZY23" s="6"/>
      <c r="ZZ23" s="6"/>
      <c r="AAA23" s="6"/>
      <c r="AAB23" s="6"/>
      <c r="AAC23" s="6"/>
      <c r="AAD23" s="6"/>
      <c r="AAE23" s="6"/>
      <c r="AAF23" s="6"/>
      <c r="AAG23" s="6"/>
      <c r="AAH23" s="6"/>
      <c r="AAI23" s="6"/>
      <c r="AAJ23" s="6"/>
      <c r="AAK23" s="6"/>
      <c r="AAL23" s="6"/>
      <c r="AAM23" s="6"/>
      <c r="AAN23" s="6"/>
      <c r="AAO23" s="6"/>
      <c r="AAP23" s="6"/>
      <c r="AAQ23" s="6"/>
      <c r="AAR23" s="6"/>
      <c r="AAS23" s="6"/>
      <c r="AAT23" s="6"/>
      <c r="AAU23" s="6"/>
      <c r="AAV23" s="6"/>
      <c r="AAW23" s="6"/>
      <c r="AAX23" s="6"/>
      <c r="AAY23" s="6"/>
      <c r="AAZ23" s="6"/>
      <c r="ABA23" s="6"/>
      <c r="ABB23" s="6"/>
      <c r="ABC23" s="6"/>
      <c r="ABD23" s="6"/>
      <c r="ABE23" s="6"/>
      <c r="ABF23" s="6"/>
      <c r="ABG23" s="6"/>
      <c r="ABH23" s="6"/>
      <c r="ABI23" s="6"/>
      <c r="ABJ23" s="6"/>
      <c r="ABK23" s="6"/>
      <c r="ABL23" s="6"/>
      <c r="ABM23" s="6"/>
      <c r="ABN23" s="6"/>
      <c r="ABO23" s="6"/>
      <c r="ABP23" s="6"/>
      <c r="ABQ23" s="6"/>
      <c r="ABR23" s="6"/>
      <c r="ABS23" s="6"/>
      <c r="ABT23" s="6"/>
      <c r="ABU23" s="6"/>
      <c r="ABV23" s="6"/>
      <c r="ABW23" s="6"/>
      <c r="ABX23" s="6"/>
      <c r="ABY23" s="6"/>
      <c r="ABZ23" s="6"/>
      <c r="ACA23" s="6"/>
      <c r="ACB23" s="6"/>
      <c r="ACC23" s="6"/>
      <c r="ACD23" s="6"/>
      <c r="ACE23" s="6"/>
      <c r="ACF23" s="6"/>
      <c r="ACG23" s="6"/>
      <c r="ACH23" s="6"/>
      <c r="ACI23" s="6"/>
      <c r="ACJ23" s="6"/>
      <c r="ACK23" s="6"/>
      <c r="ACL23" s="6"/>
      <c r="ACM23" s="6"/>
      <c r="ACN23" s="6"/>
      <c r="ACO23" s="6"/>
      <c r="ACP23" s="6"/>
      <c r="ACQ23" s="6"/>
      <c r="ACR23" s="6"/>
      <c r="ACS23" s="6"/>
      <c r="ACT23" s="6"/>
      <c r="ACU23" s="6"/>
      <c r="ACV23" s="6"/>
      <c r="ACW23" s="6"/>
      <c r="ACX23" s="6"/>
      <c r="ACY23" s="6"/>
      <c r="ACZ23" s="6"/>
      <c r="ADA23" s="6"/>
      <c r="ADB23" s="6"/>
      <c r="ADC23" s="6"/>
      <c r="ADD23" s="6"/>
      <c r="ADE23" s="6"/>
      <c r="ADF23" s="6"/>
      <c r="ADG23" s="6"/>
      <c r="ADH23" s="6"/>
      <c r="ADI23" s="6"/>
      <c r="ADJ23" s="6"/>
      <c r="ADK23" s="6"/>
      <c r="ADL23" s="6"/>
      <c r="ADM23" s="6"/>
      <c r="ADN23" s="6"/>
      <c r="ADO23" s="6"/>
      <c r="ADP23" s="6"/>
      <c r="ADQ23" s="6"/>
      <c r="ADR23" s="6"/>
      <c r="ADS23" s="6"/>
      <c r="ADT23" s="6"/>
      <c r="ADU23" s="6"/>
      <c r="ADV23" s="6"/>
      <c r="ADW23" s="6"/>
      <c r="ADX23" s="6"/>
      <c r="ADY23" s="6"/>
      <c r="ADZ23" s="6"/>
      <c r="AEA23" s="6"/>
      <c r="AEB23" s="6"/>
      <c r="AEC23" s="6"/>
      <c r="AED23" s="6"/>
      <c r="AEE23" s="6"/>
      <c r="AEF23" s="6"/>
      <c r="AEG23" s="6"/>
      <c r="AEH23" s="6"/>
      <c r="AEI23" s="6"/>
      <c r="AEJ23" s="6"/>
      <c r="AEK23" s="6"/>
      <c r="AEL23" s="6"/>
      <c r="AEM23" s="6"/>
      <c r="AEN23" s="6"/>
      <c r="AEO23" s="6"/>
      <c r="AEP23" s="6"/>
      <c r="AEQ23" s="6"/>
      <c r="AER23" s="6"/>
      <c r="AES23" s="6"/>
      <c r="AET23" s="6"/>
      <c r="AEU23" s="6"/>
      <c r="AEV23" s="6"/>
      <c r="AEW23" s="6"/>
      <c r="AEX23" s="6"/>
      <c r="AEY23" s="6"/>
      <c r="AEZ23" s="6"/>
      <c r="AFA23" s="6"/>
      <c r="AFB23" s="6"/>
      <c r="AFC23" s="6"/>
      <c r="AFD23" s="6"/>
      <c r="AFE23" s="6"/>
      <c r="AFF23" s="6"/>
      <c r="AFG23" s="6"/>
      <c r="AFH23" s="6"/>
      <c r="AFI23" s="6"/>
      <c r="AFJ23" s="6"/>
      <c r="AFK23" s="6"/>
      <c r="AFL23" s="6"/>
      <c r="AFM23" s="6"/>
      <c r="AFN23" s="6"/>
      <c r="AFO23" s="6"/>
      <c r="AFP23" s="6"/>
      <c r="AFQ23" s="6"/>
      <c r="AFR23" s="6"/>
      <c r="AFS23" s="6"/>
      <c r="AFT23" s="6"/>
      <c r="AFU23" s="6"/>
      <c r="AFV23" s="6"/>
      <c r="AFW23" s="6"/>
      <c r="AFX23" s="6"/>
      <c r="AFY23" s="6"/>
      <c r="AFZ23" s="6"/>
      <c r="AGA23" s="6"/>
      <c r="AGB23" s="6"/>
      <c r="AGC23" s="6"/>
      <c r="AGD23" s="6"/>
      <c r="AGE23" s="6"/>
      <c r="AGF23" s="6"/>
      <c r="AGG23" s="6"/>
      <c r="AGH23" s="6"/>
      <c r="AGI23" s="6"/>
      <c r="AGJ23" s="6"/>
      <c r="AGK23" s="6"/>
      <c r="AGL23" s="6"/>
      <c r="AGM23" s="6"/>
      <c r="AGN23" s="6"/>
      <c r="AGO23" s="6"/>
      <c r="AGP23" s="6"/>
      <c r="AGQ23" s="6"/>
      <c r="AGR23" s="6"/>
      <c r="AGS23" s="6"/>
      <c r="AGT23" s="6"/>
      <c r="AGU23" s="6"/>
      <c r="AGV23" s="6"/>
      <c r="AGW23" s="6"/>
      <c r="AGX23" s="6"/>
      <c r="AGY23" s="6"/>
      <c r="AGZ23" s="6"/>
      <c r="AHA23" s="6"/>
      <c r="AHB23" s="6"/>
      <c r="AHC23" s="6"/>
      <c r="AHD23" s="6"/>
      <c r="AHE23" s="6"/>
      <c r="AHF23" s="6"/>
      <c r="AHG23" s="6"/>
      <c r="AHH23" s="6"/>
      <c r="AHI23" s="6"/>
      <c r="AHJ23" s="6"/>
      <c r="AHK23" s="6"/>
      <c r="AHL23" s="6"/>
      <c r="AHM23" s="6"/>
      <c r="AHN23" s="6"/>
      <c r="AHO23" s="6"/>
      <c r="AHP23" s="6"/>
      <c r="AHQ23" s="6"/>
      <c r="AHR23" s="6"/>
      <c r="AHS23" s="6"/>
      <c r="AHT23" s="6"/>
      <c r="AHU23" s="6"/>
      <c r="AHV23" s="6"/>
      <c r="AHW23" s="6"/>
      <c r="AHX23" s="6"/>
      <c r="AHY23" s="6"/>
      <c r="AHZ23" s="6"/>
      <c r="AIA23" s="6"/>
      <c r="AIB23" s="6"/>
      <c r="AIC23" s="6"/>
      <c r="AID23" s="6"/>
      <c r="AIE23" s="6"/>
      <c r="AIF23" s="6"/>
      <c r="AIG23" s="6"/>
      <c r="AIH23" s="6"/>
      <c r="AII23" s="6"/>
      <c r="AIJ23" s="6"/>
      <c r="AIK23" s="6"/>
      <c r="AIL23" s="6"/>
      <c r="AIM23" s="6"/>
      <c r="AIN23" s="6"/>
      <c r="AIO23" s="6"/>
      <c r="AIP23" s="6"/>
      <c r="AIQ23" s="6"/>
      <c r="AIR23" s="6"/>
      <c r="AIS23" s="6"/>
      <c r="AIT23" s="6"/>
      <c r="AIU23" s="6"/>
      <c r="AIV23" s="6"/>
      <c r="AIW23" s="6"/>
      <c r="AIX23" s="6"/>
      <c r="AIY23" s="6"/>
      <c r="AIZ23" s="6"/>
      <c r="AJA23" s="6"/>
      <c r="AJB23" s="6"/>
      <c r="AJC23" s="6"/>
      <c r="AJD23" s="6"/>
      <c r="AJE23" s="6"/>
      <c r="AJF23" s="6"/>
      <c r="AJG23" s="6"/>
      <c r="AJH23" s="6"/>
      <c r="AJI23" s="6"/>
      <c r="AJJ23" s="6"/>
      <c r="AJK23" s="6"/>
      <c r="AJL23" s="6"/>
      <c r="AJM23" s="6"/>
      <c r="AJN23" s="6"/>
      <c r="AJO23" s="6"/>
      <c r="AJP23" s="6"/>
      <c r="AJQ23" s="6"/>
      <c r="AJR23" s="6"/>
      <c r="AJS23" s="6"/>
      <c r="AJT23" s="6"/>
      <c r="AJU23" s="6"/>
      <c r="AJV23" s="6"/>
      <c r="AJW23" s="6"/>
      <c r="AJX23" s="6"/>
      <c r="AJY23" s="6"/>
      <c r="AJZ23" s="6"/>
      <c r="AKA23" s="6"/>
      <c r="AKB23" s="6"/>
      <c r="AKC23" s="6"/>
      <c r="AKD23" s="6"/>
      <c r="AKE23" s="6"/>
      <c r="AKF23" s="6"/>
      <c r="AKG23" s="6"/>
      <c r="AKH23" s="6"/>
      <c r="AKI23" s="6"/>
      <c r="AKJ23" s="6"/>
      <c r="AKK23" s="6"/>
      <c r="AKL23" s="6"/>
      <c r="AKM23" s="6"/>
      <c r="AKN23" s="6"/>
      <c r="AKO23" s="6"/>
      <c r="AKP23" s="6"/>
      <c r="AKQ23" s="6"/>
      <c r="AKR23" s="6"/>
      <c r="AKS23" s="6"/>
      <c r="AKT23" s="6"/>
      <c r="AKU23" s="6"/>
      <c r="AKV23" s="6"/>
      <c r="AKW23" s="6"/>
      <c r="AKX23" s="6"/>
      <c r="AKY23" s="6"/>
      <c r="AKZ23" s="6"/>
      <c r="ALA23" s="6"/>
      <c r="ALB23" s="6"/>
      <c r="ALC23" s="6"/>
      <c r="ALD23" s="6"/>
      <c r="ALE23" s="6"/>
      <c r="ALF23" s="6"/>
      <c r="ALG23" s="6"/>
      <c r="ALH23" s="6"/>
      <c r="ALI23" s="6"/>
      <c r="ALJ23" s="6"/>
      <c r="ALK23" s="6"/>
      <c r="ALL23" s="6"/>
      <c r="ALM23" s="6"/>
      <c r="ALN23" s="6"/>
      <c r="ALO23" s="6"/>
      <c r="ALP23" s="6"/>
      <c r="ALQ23" s="6"/>
      <c r="ALR23" s="6"/>
      <c r="ALS23" s="6"/>
      <c r="ALT23" s="6"/>
      <c r="ALU23" s="6"/>
      <c r="ALV23" s="6"/>
      <c r="ALW23" s="6"/>
      <c r="ALX23" s="6"/>
      <c r="ALY23" s="6"/>
      <c r="ALZ23" s="6"/>
      <c r="AMA23" s="6"/>
      <c r="AMB23" s="6"/>
      <c r="AMC23" s="6"/>
      <c r="AMD23" s="6"/>
      <c r="AME23" s="6"/>
      <c r="AMF23" s="6"/>
      <c r="AMG23" s="6"/>
      <c r="AMH23" s="6"/>
      <c r="AMI23" s="6"/>
      <c r="AMJ23" s="6"/>
    </row>
    <row r="24" spans="1:1025" s="23" customFormat="1" hidden="1" outlineLevel="2">
      <c r="A24" s="76"/>
      <c r="B24" s="70"/>
      <c r="C24" s="114"/>
      <c r="D24" s="115"/>
      <c r="E24" s="71"/>
      <c r="F24" s="114"/>
      <c r="G24" s="114"/>
      <c r="H24" s="114"/>
      <c r="I24" s="13"/>
      <c r="J24" s="114"/>
      <c r="K24" s="114"/>
      <c r="L24" s="114"/>
      <c r="M24" s="114"/>
      <c r="N24" s="57"/>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c r="IW24" s="58"/>
      <c r="IX24" s="58"/>
      <c r="IY24" s="58"/>
      <c r="IZ24" s="58"/>
      <c r="JA24" s="58"/>
      <c r="JB24" s="58"/>
      <c r="JC24" s="58"/>
      <c r="JD24" s="58"/>
      <c r="JE24" s="58"/>
      <c r="JF24" s="58"/>
      <c r="JG24" s="58"/>
      <c r="JH24" s="58"/>
      <c r="JI24" s="58"/>
      <c r="JJ24" s="58"/>
      <c r="JK24" s="58"/>
      <c r="JL24" s="58"/>
      <c r="JM24" s="58"/>
      <c r="JN24" s="58"/>
      <c r="JO24" s="58"/>
      <c r="JP24" s="58"/>
      <c r="JQ24" s="58"/>
      <c r="JR24" s="58"/>
      <c r="JS24" s="58"/>
      <c r="JT24" s="58"/>
      <c r="JU24" s="58"/>
      <c r="JV24" s="58"/>
      <c r="JW24" s="58"/>
      <c r="JX24" s="58"/>
      <c r="JY24" s="58"/>
      <c r="JZ24" s="58"/>
      <c r="KA24" s="58"/>
      <c r="KB24" s="58"/>
      <c r="KC24" s="58"/>
      <c r="KD24" s="58"/>
      <c r="KE24" s="58"/>
      <c r="KF24" s="58"/>
      <c r="KG24" s="58"/>
      <c r="KH24" s="58"/>
      <c r="KI24" s="58"/>
      <c r="KJ24" s="58"/>
      <c r="KK24" s="58"/>
      <c r="KL24" s="58"/>
      <c r="KM24" s="58"/>
      <c r="KN24" s="58"/>
      <c r="KO24" s="58"/>
      <c r="KP24" s="58"/>
      <c r="KQ24" s="58"/>
      <c r="KR24" s="58"/>
      <c r="KS24" s="58"/>
      <c r="KT24" s="58"/>
      <c r="KU24" s="58"/>
      <c r="KV24" s="58"/>
      <c r="KW24" s="58"/>
      <c r="KX24" s="58"/>
      <c r="KY24" s="58"/>
      <c r="KZ24" s="58"/>
      <c r="LA24" s="58"/>
      <c r="LB24" s="58"/>
      <c r="LC24" s="58"/>
      <c r="LD24" s="58"/>
      <c r="LE24" s="58"/>
      <c r="LF24" s="58"/>
      <c r="LG24" s="58"/>
      <c r="LH24" s="58"/>
      <c r="LI24" s="58"/>
      <c r="LJ24" s="58"/>
      <c r="LK24" s="58"/>
      <c r="LL24" s="58"/>
      <c r="LM24" s="58"/>
      <c r="LN24" s="58"/>
      <c r="LO24" s="58"/>
      <c r="LP24" s="58"/>
      <c r="LQ24" s="58"/>
      <c r="LR24" s="58"/>
      <c r="LS24" s="58"/>
      <c r="LT24" s="58"/>
      <c r="LU24" s="58"/>
      <c r="LV24" s="58"/>
      <c r="LW24" s="58"/>
      <c r="LX24" s="58"/>
      <c r="LY24" s="58"/>
      <c r="LZ24" s="58"/>
      <c r="MA24" s="58"/>
      <c r="MB24" s="58"/>
      <c r="MC24" s="58"/>
      <c r="MD24" s="58"/>
      <c r="ME24" s="58"/>
      <c r="MF24" s="58"/>
      <c r="MG24" s="58"/>
      <c r="MH24" s="58"/>
      <c r="MI24" s="58"/>
      <c r="MJ24" s="58"/>
      <c r="MK24" s="58"/>
      <c r="ML24" s="58"/>
      <c r="MM24" s="58"/>
      <c r="MN24" s="58"/>
      <c r="MO24" s="58"/>
      <c r="MP24" s="58"/>
      <c r="MQ24" s="58"/>
      <c r="MR24" s="58"/>
      <c r="MS24" s="58"/>
      <c r="MT24" s="58"/>
      <c r="MU24" s="58"/>
      <c r="MV24" s="58"/>
      <c r="MW24" s="58"/>
      <c r="MX24" s="58"/>
      <c r="MY24" s="58"/>
      <c r="MZ24" s="58"/>
      <c r="NA24" s="58"/>
      <c r="NB24" s="58"/>
      <c r="NC24" s="58"/>
      <c r="ND24" s="58"/>
      <c r="NE24" s="58"/>
      <c r="NF24" s="58"/>
      <c r="NG24" s="58"/>
      <c r="NH24" s="58"/>
      <c r="NI24" s="58"/>
      <c r="NJ24" s="58"/>
      <c r="NK24" s="58"/>
      <c r="NL24" s="58"/>
      <c r="NM24" s="58"/>
      <c r="NN24" s="58"/>
      <c r="NO24" s="58"/>
      <c r="NP24" s="58"/>
      <c r="NQ24" s="58"/>
      <c r="NR24" s="58"/>
      <c r="NS24" s="58"/>
      <c r="NT24" s="58"/>
      <c r="NU24" s="58"/>
      <c r="NV24" s="58"/>
      <c r="NW24" s="58"/>
      <c r="NX24" s="58"/>
      <c r="NY24" s="58"/>
      <c r="NZ24" s="58"/>
      <c r="OA24" s="58"/>
      <c r="OB24" s="58"/>
      <c r="OC24" s="58"/>
      <c r="OD24" s="58"/>
      <c r="OE24" s="58"/>
      <c r="OF24" s="58"/>
      <c r="OG24" s="58"/>
      <c r="OH24" s="58"/>
      <c r="OI24" s="58"/>
      <c r="OJ24" s="58"/>
      <c r="OK24" s="58"/>
      <c r="OL24" s="58"/>
      <c r="OM24" s="58"/>
      <c r="ON24" s="58"/>
      <c r="OO24" s="58"/>
      <c r="OP24" s="58"/>
      <c r="OQ24" s="58"/>
      <c r="OR24" s="58"/>
      <c r="OS24" s="58"/>
      <c r="OT24" s="58"/>
      <c r="OU24" s="58"/>
      <c r="OV24" s="58"/>
      <c r="OW24" s="58"/>
      <c r="OX24" s="58"/>
      <c r="OY24" s="58"/>
      <c r="OZ24" s="58"/>
      <c r="PA24" s="58"/>
      <c r="PB24" s="58"/>
      <c r="PC24" s="58"/>
      <c r="PD24" s="58"/>
      <c r="PE24" s="58"/>
      <c r="PF24" s="58"/>
      <c r="PG24" s="58"/>
      <c r="PH24" s="58"/>
      <c r="PI24" s="58"/>
      <c r="PJ24" s="58"/>
      <c r="PK24" s="58"/>
      <c r="PL24" s="58"/>
      <c r="PM24" s="58"/>
      <c r="PN24" s="58"/>
      <c r="PO24" s="58"/>
      <c r="PP24" s="58"/>
      <c r="PQ24" s="58"/>
      <c r="PR24" s="58"/>
      <c r="PS24" s="58"/>
      <c r="PT24" s="58"/>
      <c r="PU24" s="58"/>
      <c r="PV24" s="58"/>
      <c r="PW24" s="58"/>
      <c r="PX24" s="58"/>
      <c r="PY24" s="58"/>
      <c r="PZ24" s="58"/>
      <c r="QA24" s="58"/>
      <c r="QB24" s="58"/>
      <c r="QC24" s="58"/>
      <c r="QD24" s="58"/>
      <c r="QE24" s="58"/>
      <c r="QF24" s="58"/>
      <c r="QG24" s="58"/>
      <c r="QH24" s="58"/>
      <c r="QI24" s="58"/>
      <c r="QJ24" s="58"/>
      <c r="QK24" s="58"/>
      <c r="QL24" s="58"/>
      <c r="QM24" s="58"/>
      <c r="QN24" s="58"/>
      <c r="QO24" s="58"/>
      <c r="QP24" s="58"/>
      <c r="QQ24" s="58"/>
      <c r="QR24" s="58"/>
      <c r="QS24" s="58"/>
      <c r="QT24" s="58"/>
      <c r="QU24" s="58"/>
      <c r="QV24" s="58"/>
      <c r="QW24" s="58"/>
      <c r="QX24" s="58"/>
      <c r="QY24" s="58"/>
      <c r="QZ24" s="58"/>
      <c r="RA24" s="58"/>
      <c r="RB24" s="58"/>
      <c r="RC24" s="58"/>
      <c r="RD24" s="58"/>
      <c r="RE24" s="58"/>
      <c r="RF24" s="58"/>
      <c r="RG24" s="58"/>
      <c r="RH24" s="58"/>
      <c r="RI24" s="58"/>
      <c r="RJ24" s="58"/>
      <c r="RK24" s="58"/>
      <c r="RL24" s="58"/>
      <c r="RM24" s="58"/>
      <c r="RN24" s="58"/>
      <c r="RO24" s="58"/>
      <c r="RP24" s="58"/>
      <c r="RQ24" s="58"/>
      <c r="RR24" s="58"/>
      <c r="RS24" s="58"/>
      <c r="RT24" s="58"/>
      <c r="RU24" s="58"/>
      <c r="RV24" s="58"/>
      <c r="RW24" s="58"/>
      <c r="RX24" s="58"/>
      <c r="RY24" s="58"/>
      <c r="RZ24" s="58"/>
      <c r="SA24" s="58"/>
      <c r="SB24" s="58"/>
      <c r="SC24" s="58"/>
      <c r="SD24" s="58"/>
      <c r="SE24" s="58"/>
      <c r="SF24" s="58"/>
      <c r="SG24" s="58"/>
      <c r="SH24" s="58"/>
      <c r="SI24" s="58"/>
      <c r="SJ24" s="58"/>
      <c r="SK24" s="58"/>
      <c r="SL24" s="58"/>
      <c r="SM24" s="58"/>
      <c r="SN24" s="58"/>
      <c r="SO24" s="58"/>
      <c r="SP24" s="58"/>
      <c r="SQ24" s="58"/>
      <c r="SR24" s="58"/>
      <c r="SS24" s="58"/>
      <c r="ST24" s="58"/>
      <c r="SU24" s="58"/>
      <c r="SV24" s="58"/>
      <c r="SW24" s="58"/>
      <c r="SX24" s="58"/>
      <c r="SY24" s="58"/>
      <c r="SZ24" s="58"/>
      <c r="TA24" s="58"/>
      <c r="TB24" s="58"/>
      <c r="TC24" s="58"/>
      <c r="TD24" s="58"/>
      <c r="TE24" s="58"/>
      <c r="TF24" s="58"/>
      <c r="TG24" s="58"/>
      <c r="TH24" s="58"/>
      <c r="TI24" s="58"/>
      <c r="TJ24" s="58"/>
      <c r="TK24" s="58"/>
      <c r="TL24" s="58"/>
      <c r="TM24" s="58"/>
      <c r="TN24" s="58"/>
      <c r="TO24" s="58"/>
      <c r="TP24" s="58"/>
      <c r="TQ24" s="58"/>
      <c r="TR24" s="58"/>
      <c r="TS24" s="58"/>
      <c r="TT24" s="58"/>
      <c r="TU24" s="58"/>
      <c r="TV24" s="58"/>
      <c r="TW24" s="58"/>
      <c r="TX24" s="58"/>
      <c r="TY24" s="58"/>
      <c r="TZ24" s="58"/>
      <c r="UA24" s="58"/>
      <c r="UB24" s="58"/>
      <c r="UC24" s="58"/>
      <c r="UD24" s="58"/>
      <c r="UE24" s="58"/>
      <c r="UF24" s="58"/>
      <c r="UG24" s="58"/>
      <c r="UH24" s="58"/>
      <c r="UI24" s="58"/>
      <c r="UJ24" s="58"/>
      <c r="UK24" s="58"/>
      <c r="UL24" s="58"/>
      <c r="UM24" s="58"/>
      <c r="UN24" s="58"/>
      <c r="UO24" s="58"/>
      <c r="UP24" s="58"/>
      <c r="UQ24" s="58"/>
      <c r="UR24" s="58"/>
      <c r="US24" s="58"/>
      <c r="UT24" s="58"/>
      <c r="UU24" s="58"/>
      <c r="UV24" s="58"/>
      <c r="UW24" s="58"/>
      <c r="UX24" s="58"/>
      <c r="UY24" s="58"/>
      <c r="UZ24" s="58"/>
      <c r="VA24" s="58"/>
      <c r="VB24" s="58"/>
      <c r="VC24" s="58"/>
      <c r="VD24" s="58"/>
      <c r="VE24" s="58"/>
      <c r="VF24" s="58"/>
      <c r="VG24" s="58"/>
      <c r="VH24" s="58"/>
      <c r="VI24" s="58"/>
      <c r="VJ24" s="58"/>
      <c r="VK24" s="58"/>
      <c r="VL24" s="58"/>
      <c r="VM24" s="58"/>
      <c r="VN24" s="58"/>
      <c r="VO24" s="58"/>
      <c r="VP24" s="58"/>
      <c r="VQ24" s="58"/>
      <c r="VR24" s="58"/>
      <c r="VS24" s="58"/>
      <c r="VT24" s="58"/>
      <c r="VU24" s="58"/>
      <c r="VV24" s="58"/>
      <c r="VW24" s="58"/>
      <c r="VX24" s="58"/>
      <c r="VY24" s="58"/>
      <c r="VZ24" s="58"/>
      <c r="WA24" s="58"/>
      <c r="WB24" s="58"/>
      <c r="WC24" s="58"/>
      <c r="WD24" s="58"/>
      <c r="WE24" s="58"/>
      <c r="WF24" s="58"/>
      <c r="WG24" s="58"/>
      <c r="WH24" s="58"/>
      <c r="WI24" s="58"/>
      <c r="WJ24" s="58"/>
      <c r="WK24" s="58"/>
      <c r="WL24" s="58"/>
      <c r="WM24" s="58"/>
      <c r="WN24" s="58"/>
      <c r="WO24" s="58"/>
      <c r="WP24" s="58"/>
      <c r="WQ24" s="58"/>
      <c r="WR24" s="58"/>
      <c r="WS24" s="58"/>
      <c r="WT24" s="58"/>
      <c r="WU24" s="58"/>
      <c r="WV24" s="58"/>
      <c r="WW24" s="58"/>
      <c r="WX24" s="58"/>
      <c r="WY24" s="58"/>
      <c r="WZ24" s="58"/>
      <c r="XA24" s="58"/>
      <c r="XB24" s="58"/>
      <c r="XC24" s="58"/>
      <c r="XD24" s="58"/>
      <c r="XE24" s="58"/>
      <c r="XF24" s="58"/>
      <c r="XG24" s="58"/>
      <c r="XH24" s="58"/>
      <c r="XI24" s="58"/>
      <c r="XJ24" s="58"/>
      <c r="XK24" s="58"/>
      <c r="XL24" s="58"/>
      <c r="XM24" s="58"/>
      <c r="XN24" s="58"/>
      <c r="XO24" s="58"/>
      <c r="XP24" s="58"/>
      <c r="XQ24" s="58"/>
      <c r="XR24" s="58"/>
      <c r="XS24" s="58"/>
      <c r="XT24" s="58"/>
      <c r="XU24" s="58"/>
      <c r="XV24" s="58"/>
      <c r="XW24" s="58"/>
      <c r="XX24" s="58"/>
      <c r="XY24" s="58"/>
      <c r="XZ24" s="58"/>
      <c r="YA24" s="58"/>
      <c r="YB24" s="58"/>
      <c r="YC24" s="58"/>
      <c r="YD24" s="58"/>
      <c r="YE24" s="58"/>
      <c r="YF24" s="58"/>
      <c r="YG24" s="58"/>
      <c r="YH24" s="58"/>
      <c r="YI24" s="58"/>
      <c r="YJ24" s="58"/>
      <c r="YK24" s="58"/>
      <c r="YL24" s="58"/>
      <c r="YM24" s="58"/>
      <c r="YN24" s="58"/>
      <c r="YO24" s="58"/>
      <c r="YP24" s="58"/>
      <c r="YQ24" s="58"/>
      <c r="YR24" s="58"/>
      <c r="YS24" s="58"/>
      <c r="YT24" s="58"/>
      <c r="YU24" s="58"/>
      <c r="YV24" s="58"/>
      <c r="YW24" s="58"/>
      <c r="YX24" s="58"/>
      <c r="YY24" s="58"/>
      <c r="YZ24" s="58"/>
      <c r="ZA24" s="58"/>
      <c r="ZB24" s="58"/>
      <c r="ZC24" s="58"/>
      <c r="ZD24" s="58"/>
      <c r="ZE24" s="58"/>
      <c r="ZF24" s="58"/>
      <c r="ZG24" s="58"/>
      <c r="ZH24" s="58"/>
      <c r="ZI24" s="58"/>
      <c r="ZJ24" s="58"/>
      <c r="ZK24" s="58"/>
      <c r="ZL24" s="58"/>
      <c r="ZM24" s="58"/>
      <c r="ZN24" s="58"/>
      <c r="ZO24" s="58"/>
      <c r="ZP24" s="58"/>
      <c r="ZQ24" s="58"/>
      <c r="ZR24" s="58"/>
      <c r="ZS24" s="58"/>
      <c r="ZT24" s="58"/>
      <c r="ZU24" s="58"/>
      <c r="ZV24" s="58"/>
      <c r="ZW24" s="58"/>
      <c r="ZX24" s="58"/>
      <c r="ZY24" s="58"/>
      <c r="ZZ24" s="58"/>
      <c r="AAA24" s="58"/>
      <c r="AAB24" s="58"/>
      <c r="AAC24" s="58"/>
      <c r="AAD24" s="58"/>
      <c r="AAE24" s="58"/>
      <c r="AAF24" s="58"/>
      <c r="AAG24" s="58"/>
      <c r="AAH24" s="58"/>
      <c r="AAI24" s="58"/>
      <c r="AAJ24" s="58"/>
      <c r="AAK24" s="58"/>
      <c r="AAL24" s="58"/>
      <c r="AAM24" s="58"/>
      <c r="AAN24" s="58"/>
      <c r="AAO24" s="58"/>
      <c r="AAP24" s="58"/>
      <c r="AAQ24" s="58"/>
      <c r="AAR24" s="58"/>
      <c r="AAS24" s="58"/>
      <c r="AAT24" s="58"/>
      <c r="AAU24" s="58"/>
      <c r="AAV24" s="58"/>
      <c r="AAW24" s="58"/>
      <c r="AAX24" s="58"/>
      <c r="AAY24" s="58"/>
      <c r="AAZ24" s="58"/>
      <c r="ABA24" s="58"/>
      <c r="ABB24" s="58"/>
      <c r="ABC24" s="58"/>
      <c r="ABD24" s="58"/>
      <c r="ABE24" s="58"/>
      <c r="ABF24" s="58"/>
      <c r="ABG24" s="58"/>
      <c r="ABH24" s="58"/>
      <c r="ABI24" s="58"/>
      <c r="ABJ24" s="58"/>
      <c r="ABK24" s="58"/>
      <c r="ABL24" s="58"/>
      <c r="ABM24" s="58"/>
      <c r="ABN24" s="58"/>
      <c r="ABO24" s="58"/>
      <c r="ABP24" s="58"/>
      <c r="ABQ24" s="58"/>
      <c r="ABR24" s="58"/>
      <c r="ABS24" s="58"/>
      <c r="ABT24" s="58"/>
      <c r="ABU24" s="58"/>
      <c r="ABV24" s="58"/>
      <c r="ABW24" s="58"/>
      <c r="ABX24" s="58"/>
      <c r="ABY24" s="58"/>
      <c r="ABZ24" s="58"/>
      <c r="ACA24" s="58"/>
      <c r="ACB24" s="58"/>
      <c r="ACC24" s="58"/>
      <c r="ACD24" s="58"/>
      <c r="ACE24" s="58"/>
      <c r="ACF24" s="58"/>
      <c r="ACG24" s="58"/>
      <c r="ACH24" s="58"/>
      <c r="ACI24" s="58"/>
      <c r="ACJ24" s="58"/>
      <c r="ACK24" s="58"/>
      <c r="ACL24" s="58"/>
      <c r="ACM24" s="58"/>
      <c r="ACN24" s="58"/>
      <c r="ACO24" s="58"/>
      <c r="ACP24" s="58"/>
      <c r="ACQ24" s="58"/>
      <c r="ACR24" s="58"/>
      <c r="ACS24" s="58"/>
      <c r="ACT24" s="58"/>
      <c r="ACU24" s="58"/>
      <c r="ACV24" s="58"/>
      <c r="ACW24" s="58"/>
      <c r="ACX24" s="58"/>
      <c r="ACY24" s="58"/>
      <c r="ACZ24" s="58"/>
      <c r="ADA24" s="58"/>
      <c r="ADB24" s="58"/>
      <c r="ADC24" s="58"/>
      <c r="ADD24" s="58"/>
      <c r="ADE24" s="58"/>
      <c r="ADF24" s="58"/>
      <c r="ADG24" s="58"/>
      <c r="ADH24" s="58"/>
      <c r="ADI24" s="58"/>
      <c r="ADJ24" s="58"/>
      <c r="ADK24" s="58"/>
      <c r="ADL24" s="58"/>
      <c r="ADM24" s="58"/>
      <c r="ADN24" s="58"/>
      <c r="ADO24" s="58"/>
      <c r="ADP24" s="58"/>
      <c r="ADQ24" s="58"/>
      <c r="ADR24" s="58"/>
      <c r="ADS24" s="58"/>
      <c r="ADT24" s="58"/>
      <c r="ADU24" s="58"/>
      <c r="ADV24" s="58"/>
      <c r="ADW24" s="58"/>
      <c r="ADX24" s="58"/>
      <c r="ADY24" s="58"/>
      <c r="ADZ24" s="58"/>
      <c r="AEA24" s="58"/>
      <c r="AEB24" s="58"/>
      <c r="AEC24" s="58"/>
      <c r="AED24" s="58"/>
      <c r="AEE24" s="58"/>
      <c r="AEF24" s="58"/>
      <c r="AEG24" s="58"/>
      <c r="AEH24" s="58"/>
      <c r="AEI24" s="58"/>
      <c r="AEJ24" s="58"/>
      <c r="AEK24" s="58"/>
      <c r="AEL24" s="58"/>
      <c r="AEM24" s="58"/>
      <c r="AEN24" s="58"/>
      <c r="AEO24" s="58"/>
      <c r="AEP24" s="58"/>
      <c r="AEQ24" s="58"/>
      <c r="AER24" s="58"/>
      <c r="AES24" s="58"/>
      <c r="AET24" s="58"/>
      <c r="AEU24" s="58"/>
      <c r="AEV24" s="58"/>
      <c r="AEW24" s="58"/>
      <c r="AEX24" s="58"/>
      <c r="AEY24" s="58"/>
      <c r="AEZ24" s="58"/>
      <c r="AFA24" s="58"/>
      <c r="AFB24" s="58"/>
      <c r="AFC24" s="58"/>
      <c r="AFD24" s="58"/>
      <c r="AFE24" s="58"/>
      <c r="AFF24" s="58"/>
      <c r="AFG24" s="58"/>
      <c r="AFH24" s="58"/>
      <c r="AFI24" s="58"/>
      <c r="AFJ24" s="58"/>
      <c r="AFK24" s="58"/>
      <c r="AFL24" s="58"/>
      <c r="AFM24" s="58"/>
      <c r="AFN24" s="58"/>
      <c r="AFO24" s="58"/>
      <c r="AFP24" s="58"/>
      <c r="AFQ24" s="58"/>
      <c r="AFR24" s="58"/>
      <c r="AFS24" s="58"/>
      <c r="AFT24" s="58"/>
      <c r="AFU24" s="58"/>
      <c r="AFV24" s="58"/>
      <c r="AFW24" s="58"/>
      <c r="AFX24" s="58"/>
      <c r="AFY24" s="58"/>
      <c r="AFZ24" s="58"/>
      <c r="AGA24" s="58"/>
      <c r="AGB24" s="58"/>
      <c r="AGC24" s="58"/>
      <c r="AGD24" s="58"/>
      <c r="AGE24" s="58"/>
      <c r="AGF24" s="58"/>
      <c r="AGG24" s="58"/>
      <c r="AGH24" s="58"/>
      <c r="AGI24" s="58"/>
      <c r="AGJ24" s="58"/>
      <c r="AGK24" s="58"/>
      <c r="AGL24" s="58"/>
      <c r="AGM24" s="58"/>
      <c r="AGN24" s="58"/>
      <c r="AGO24" s="58"/>
      <c r="AGP24" s="58"/>
      <c r="AGQ24" s="58"/>
      <c r="AGR24" s="58"/>
      <c r="AGS24" s="58"/>
      <c r="AGT24" s="58"/>
      <c r="AGU24" s="58"/>
      <c r="AGV24" s="58"/>
      <c r="AGW24" s="58"/>
      <c r="AGX24" s="58"/>
      <c r="AGY24" s="58"/>
      <c r="AGZ24" s="58"/>
      <c r="AHA24" s="58"/>
      <c r="AHB24" s="58"/>
      <c r="AHC24" s="58"/>
      <c r="AHD24" s="58"/>
      <c r="AHE24" s="58"/>
      <c r="AHF24" s="58"/>
      <c r="AHG24" s="58"/>
      <c r="AHH24" s="58"/>
      <c r="AHI24" s="58"/>
      <c r="AHJ24" s="58"/>
      <c r="AHK24" s="58"/>
      <c r="AHL24" s="58"/>
      <c r="AHM24" s="58"/>
      <c r="AHN24" s="58"/>
      <c r="AHO24" s="58"/>
      <c r="AHP24" s="58"/>
      <c r="AHQ24" s="58"/>
      <c r="AHR24" s="58"/>
      <c r="AHS24" s="58"/>
      <c r="AHT24" s="58"/>
      <c r="AHU24" s="58"/>
      <c r="AHV24" s="58"/>
      <c r="AHW24" s="58"/>
      <c r="AHX24" s="58"/>
      <c r="AHY24" s="58"/>
      <c r="AHZ24" s="58"/>
      <c r="AIA24" s="58"/>
      <c r="AIB24" s="58"/>
      <c r="AIC24" s="58"/>
      <c r="AID24" s="58"/>
      <c r="AIE24" s="58"/>
      <c r="AIF24" s="58"/>
      <c r="AIG24" s="58"/>
      <c r="AIH24" s="58"/>
      <c r="AII24" s="58"/>
      <c r="AIJ24" s="58"/>
      <c r="AIK24" s="58"/>
      <c r="AIL24" s="58"/>
      <c r="AIM24" s="58"/>
      <c r="AIN24" s="58"/>
      <c r="AIO24" s="58"/>
      <c r="AIP24" s="58"/>
      <c r="AIQ24" s="58"/>
      <c r="AIR24" s="58"/>
      <c r="AIS24" s="58"/>
      <c r="AIT24" s="58"/>
      <c r="AIU24" s="58"/>
      <c r="AIV24" s="58"/>
      <c r="AIW24" s="58"/>
      <c r="AIX24" s="58"/>
      <c r="AIY24" s="58"/>
      <c r="AIZ24" s="58"/>
      <c r="AJA24" s="58"/>
      <c r="AJB24" s="58"/>
      <c r="AJC24" s="58"/>
      <c r="AJD24" s="58"/>
      <c r="AJE24" s="58"/>
      <c r="AJF24" s="58"/>
      <c r="AJG24" s="58"/>
      <c r="AJH24" s="58"/>
      <c r="AJI24" s="58"/>
      <c r="AJJ24" s="58"/>
      <c r="AJK24" s="58"/>
      <c r="AJL24" s="58"/>
      <c r="AJM24" s="58"/>
      <c r="AJN24" s="58"/>
      <c r="AJO24" s="58"/>
      <c r="AJP24" s="58"/>
      <c r="AJQ24" s="58"/>
      <c r="AJR24" s="58"/>
      <c r="AJS24" s="58"/>
      <c r="AJT24" s="58"/>
      <c r="AJU24" s="58"/>
      <c r="AJV24" s="58"/>
      <c r="AJW24" s="58"/>
      <c r="AJX24" s="58"/>
      <c r="AJY24" s="58"/>
      <c r="AJZ24" s="58"/>
      <c r="AKA24" s="58"/>
      <c r="AKB24" s="58"/>
      <c r="AKC24" s="58"/>
      <c r="AKD24" s="58"/>
      <c r="AKE24" s="58"/>
      <c r="AKF24" s="58"/>
      <c r="AKG24" s="58"/>
      <c r="AKH24" s="58"/>
      <c r="AKI24" s="58"/>
      <c r="AKJ24" s="58"/>
      <c r="AKK24" s="58"/>
      <c r="AKL24" s="58"/>
      <c r="AKM24" s="58"/>
      <c r="AKN24" s="58"/>
      <c r="AKO24" s="58"/>
      <c r="AKP24" s="58"/>
      <c r="AKQ24" s="58"/>
      <c r="AKR24" s="58"/>
      <c r="AKS24" s="58"/>
      <c r="AKT24" s="58"/>
      <c r="AKU24" s="58"/>
      <c r="AKV24" s="58"/>
      <c r="AKW24" s="58"/>
      <c r="AKX24" s="58"/>
      <c r="AKY24" s="58"/>
      <c r="AKZ24" s="58"/>
      <c r="ALA24" s="58"/>
      <c r="ALB24" s="58"/>
      <c r="ALC24" s="58"/>
      <c r="ALD24" s="58"/>
      <c r="ALE24" s="58"/>
      <c r="ALF24" s="58"/>
      <c r="ALG24" s="58"/>
      <c r="ALH24" s="58"/>
      <c r="ALI24" s="58"/>
      <c r="ALJ24" s="58"/>
      <c r="ALK24" s="58"/>
      <c r="ALL24" s="58"/>
      <c r="ALM24" s="58"/>
      <c r="ALN24" s="58"/>
      <c r="ALO24" s="58"/>
      <c r="ALP24" s="58"/>
      <c r="ALQ24" s="58"/>
      <c r="ALR24" s="58"/>
      <c r="ALS24" s="58"/>
      <c r="ALT24" s="58"/>
      <c r="ALU24" s="58"/>
      <c r="ALV24" s="58"/>
      <c r="ALW24" s="58"/>
      <c r="ALX24" s="58"/>
      <c r="ALY24" s="58"/>
      <c r="ALZ24" s="58"/>
      <c r="AMA24" s="58"/>
      <c r="AMB24" s="58"/>
      <c r="AMC24" s="58"/>
      <c r="AMD24" s="58"/>
      <c r="AME24" s="58"/>
      <c r="AMF24" s="58"/>
      <c r="AMG24" s="58"/>
      <c r="AMH24" s="58"/>
      <c r="AMI24" s="58"/>
      <c r="AMJ24" s="58"/>
      <c r="AMK24" s="58"/>
    </row>
    <row r="25" spans="1:1025" s="66" customFormat="1" ht="19.5" hidden="1" outlineLevel="2">
      <c r="A25" s="76"/>
      <c r="B25" s="114"/>
      <c r="C25" s="114"/>
      <c r="D25" s="114"/>
      <c r="E25" s="71"/>
      <c r="F25" s="114"/>
      <c r="G25" s="59"/>
      <c r="H25" s="59"/>
      <c r="I25" s="13"/>
      <c r="J25" s="114"/>
      <c r="K25" s="114"/>
      <c r="L25" s="114"/>
      <c r="M25" s="114"/>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c r="IL25" s="65"/>
      <c r="IM25" s="65"/>
      <c r="IN25" s="65"/>
      <c r="IO25" s="65"/>
      <c r="IP25" s="65"/>
      <c r="IQ25" s="65"/>
      <c r="IR25" s="65"/>
      <c r="IS25" s="65"/>
      <c r="IT25" s="65"/>
      <c r="IU25" s="65"/>
      <c r="IV25" s="65"/>
      <c r="IW25" s="65"/>
      <c r="IX25" s="65"/>
      <c r="IY25" s="65"/>
      <c r="IZ25" s="65"/>
      <c r="JA25" s="65"/>
      <c r="JB25" s="65"/>
      <c r="JC25" s="65"/>
      <c r="JD25" s="65"/>
      <c r="JE25" s="65"/>
      <c r="JF25" s="65"/>
      <c r="JG25" s="65"/>
      <c r="JH25" s="65"/>
      <c r="JI25" s="65"/>
      <c r="JJ25" s="65"/>
      <c r="JK25" s="65"/>
      <c r="JL25" s="65"/>
      <c r="JM25" s="65"/>
      <c r="JN25" s="65"/>
      <c r="JO25" s="65"/>
      <c r="JP25" s="65"/>
      <c r="JQ25" s="65"/>
      <c r="JR25" s="65"/>
      <c r="JS25" s="65"/>
      <c r="JT25" s="65"/>
      <c r="JU25" s="65"/>
      <c r="JV25" s="65"/>
      <c r="JW25" s="65"/>
      <c r="JX25" s="65"/>
      <c r="JY25" s="65"/>
      <c r="JZ25" s="65"/>
      <c r="KA25" s="65"/>
      <c r="KB25" s="65"/>
      <c r="KC25" s="65"/>
      <c r="KD25" s="65"/>
      <c r="KE25" s="65"/>
      <c r="KF25" s="65"/>
      <c r="KG25" s="65"/>
      <c r="KH25" s="65"/>
      <c r="KI25" s="65"/>
      <c r="KJ25" s="65"/>
      <c r="KK25" s="65"/>
      <c r="KL25" s="65"/>
      <c r="KM25" s="65"/>
      <c r="KN25" s="65"/>
      <c r="KO25" s="65"/>
      <c r="KP25" s="65"/>
      <c r="KQ25" s="65"/>
      <c r="KR25" s="65"/>
      <c r="KS25" s="65"/>
      <c r="KT25" s="65"/>
      <c r="KU25" s="65"/>
      <c r="KV25" s="65"/>
      <c r="KW25" s="65"/>
      <c r="KX25" s="65"/>
      <c r="KY25" s="65"/>
      <c r="KZ25" s="65"/>
      <c r="LA25" s="65"/>
      <c r="LB25" s="65"/>
      <c r="LC25" s="65"/>
      <c r="LD25" s="65"/>
      <c r="LE25" s="65"/>
      <c r="LF25" s="65"/>
      <c r="LG25" s="65"/>
      <c r="LH25" s="65"/>
      <c r="LI25" s="65"/>
      <c r="LJ25" s="65"/>
      <c r="LK25" s="65"/>
      <c r="LL25" s="65"/>
      <c r="LM25" s="65"/>
      <c r="LN25" s="65"/>
      <c r="LO25" s="65"/>
      <c r="LP25" s="65"/>
      <c r="LQ25" s="65"/>
      <c r="LR25" s="65"/>
      <c r="LS25" s="65"/>
      <c r="LT25" s="65"/>
      <c r="LU25" s="65"/>
      <c r="LV25" s="65"/>
      <c r="LW25" s="65"/>
      <c r="LX25" s="65"/>
      <c r="LY25" s="65"/>
      <c r="LZ25" s="65"/>
      <c r="MA25" s="65"/>
      <c r="MB25" s="65"/>
      <c r="MC25" s="65"/>
      <c r="MD25" s="65"/>
      <c r="ME25" s="65"/>
      <c r="MF25" s="65"/>
      <c r="MG25" s="65"/>
      <c r="MH25" s="65"/>
      <c r="MI25" s="65"/>
      <c r="MJ25" s="65"/>
      <c r="MK25" s="65"/>
      <c r="ML25" s="65"/>
      <c r="MM25" s="65"/>
      <c r="MN25" s="65"/>
      <c r="MO25" s="65"/>
      <c r="MP25" s="65"/>
      <c r="MQ25" s="65"/>
      <c r="MR25" s="65"/>
      <c r="MS25" s="65"/>
      <c r="MT25" s="65"/>
      <c r="MU25" s="65"/>
      <c r="MV25" s="65"/>
      <c r="MW25" s="65"/>
      <c r="MX25" s="65"/>
      <c r="MY25" s="65"/>
      <c r="MZ25" s="65"/>
      <c r="NA25" s="65"/>
      <c r="NB25" s="65"/>
      <c r="NC25" s="65"/>
      <c r="ND25" s="65"/>
      <c r="NE25" s="65"/>
      <c r="NF25" s="65"/>
      <c r="NG25" s="65"/>
      <c r="NH25" s="65"/>
      <c r="NI25" s="65"/>
      <c r="NJ25" s="65"/>
      <c r="NK25" s="65"/>
      <c r="NL25" s="65"/>
      <c r="NM25" s="65"/>
      <c r="NN25" s="65"/>
      <c r="NO25" s="65"/>
      <c r="NP25" s="65"/>
      <c r="NQ25" s="65"/>
      <c r="NR25" s="65"/>
      <c r="NS25" s="65"/>
      <c r="NT25" s="65"/>
      <c r="NU25" s="65"/>
      <c r="NV25" s="65"/>
      <c r="NW25" s="65"/>
      <c r="NX25" s="65"/>
      <c r="NY25" s="65"/>
      <c r="NZ25" s="65"/>
      <c r="OA25" s="65"/>
      <c r="OB25" s="65"/>
      <c r="OC25" s="65"/>
      <c r="OD25" s="65"/>
      <c r="OE25" s="65"/>
      <c r="OF25" s="65"/>
      <c r="OG25" s="65"/>
      <c r="OH25" s="65"/>
      <c r="OI25" s="65"/>
      <c r="OJ25" s="65"/>
      <c r="OK25" s="65"/>
      <c r="OL25" s="65"/>
      <c r="OM25" s="65"/>
      <c r="ON25" s="65"/>
      <c r="OO25" s="65"/>
      <c r="OP25" s="65"/>
      <c r="OQ25" s="65"/>
      <c r="OR25" s="65"/>
      <c r="OS25" s="65"/>
      <c r="OT25" s="65"/>
      <c r="OU25" s="65"/>
      <c r="OV25" s="65"/>
      <c r="OW25" s="65"/>
      <c r="OX25" s="65"/>
      <c r="OY25" s="65"/>
      <c r="OZ25" s="65"/>
      <c r="PA25" s="65"/>
      <c r="PB25" s="65"/>
      <c r="PC25" s="65"/>
      <c r="PD25" s="65"/>
      <c r="PE25" s="65"/>
      <c r="PF25" s="65"/>
      <c r="PG25" s="65"/>
      <c r="PH25" s="65"/>
      <c r="PI25" s="65"/>
      <c r="PJ25" s="65"/>
      <c r="PK25" s="65"/>
      <c r="PL25" s="65"/>
      <c r="PM25" s="65"/>
      <c r="PN25" s="65"/>
      <c r="PO25" s="65"/>
      <c r="PP25" s="65"/>
      <c r="PQ25" s="65"/>
      <c r="PR25" s="65"/>
      <c r="PS25" s="65"/>
      <c r="PT25" s="65"/>
      <c r="PU25" s="65"/>
      <c r="PV25" s="65"/>
      <c r="PW25" s="65"/>
      <c r="PX25" s="65"/>
      <c r="PY25" s="65"/>
      <c r="PZ25" s="65"/>
      <c r="QA25" s="65"/>
      <c r="QB25" s="65"/>
      <c r="QC25" s="65"/>
      <c r="QD25" s="65"/>
      <c r="QE25" s="65"/>
      <c r="QF25" s="65"/>
      <c r="QG25" s="65"/>
      <c r="QH25" s="65"/>
      <c r="QI25" s="65"/>
      <c r="QJ25" s="65"/>
      <c r="QK25" s="65"/>
      <c r="QL25" s="65"/>
      <c r="QM25" s="65"/>
      <c r="QN25" s="65"/>
      <c r="QO25" s="65"/>
      <c r="QP25" s="65"/>
      <c r="QQ25" s="65"/>
      <c r="QR25" s="65"/>
      <c r="QS25" s="65"/>
      <c r="QT25" s="65"/>
      <c r="QU25" s="65"/>
      <c r="QV25" s="65"/>
      <c r="QW25" s="65"/>
      <c r="QX25" s="65"/>
      <c r="QY25" s="65"/>
      <c r="QZ25" s="65"/>
      <c r="RA25" s="65"/>
      <c r="RB25" s="65"/>
      <c r="RC25" s="65"/>
      <c r="RD25" s="65"/>
      <c r="RE25" s="65"/>
      <c r="RF25" s="65"/>
      <c r="RG25" s="65"/>
      <c r="RH25" s="65"/>
      <c r="RI25" s="65"/>
      <c r="RJ25" s="65"/>
      <c r="RK25" s="65"/>
      <c r="RL25" s="65"/>
      <c r="RM25" s="65"/>
      <c r="RN25" s="65"/>
      <c r="RO25" s="65"/>
      <c r="RP25" s="65"/>
      <c r="RQ25" s="65"/>
      <c r="RR25" s="65"/>
      <c r="RS25" s="65"/>
      <c r="RT25" s="65"/>
      <c r="RU25" s="65"/>
      <c r="RV25" s="65"/>
      <c r="RW25" s="65"/>
      <c r="RX25" s="65"/>
      <c r="RY25" s="65"/>
      <c r="RZ25" s="65"/>
      <c r="SA25" s="65"/>
      <c r="SB25" s="65"/>
      <c r="SC25" s="65"/>
      <c r="SD25" s="65"/>
      <c r="SE25" s="65"/>
      <c r="SF25" s="65"/>
      <c r="SG25" s="65"/>
      <c r="SH25" s="65"/>
      <c r="SI25" s="65"/>
      <c r="SJ25" s="65"/>
      <c r="SK25" s="65"/>
      <c r="SL25" s="65"/>
      <c r="SM25" s="65"/>
      <c r="SN25" s="65"/>
      <c r="SO25" s="65"/>
      <c r="SP25" s="65"/>
      <c r="SQ25" s="65"/>
      <c r="SR25" s="65"/>
      <c r="SS25" s="65"/>
      <c r="ST25" s="65"/>
      <c r="SU25" s="65"/>
      <c r="SV25" s="65"/>
      <c r="SW25" s="65"/>
      <c r="SX25" s="65"/>
      <c r="SY25" s="65"/>
      <c r="SZ25" s="65"/>
      <c r="TA25" s="65"/>
      <c r="TB25" s="65"/>
      <c r="TC25" s="65"/>
      <c r="TD25" s="65"/>
      <c r="TE25" s="65"/>
      <c r="TF25" s="65"/>
      <c r="TG25" s="65"/>
      <c r="TH25" s="65"/>
      <c r="TI25" s="65"/>
      <c r="TJ25" s="65"/>
      <c r="TK25" s="65"/>
      <c r="TL25" s="65"/>
      <c r="TM25" s="65"/>
      <c r="TN25" s="65"/>
      <c r="TO25" s="65"/>
      <c r="TP25" s="65"/>
      <c r="TQ25" s="65"/>
      <c r="TR25" s="65"/>
      <c r="TS25" s="65"/>
      <c r="TT25" s="65"/>
      <c r="TU25" s="65"/>
      <c r="TV25" s="65"/>
      <c r="TW25" s="65"/>
      <c r="TX25" s="65"/>
      <c r="TY25" s="65"/>
      <c r="TZ25" s="65"/>
      <c r="UA25" s="65"/>
      <c r="UB25" s="65"/>
      <c r="UC25" s="65"/>
      <c r="UD25" s="65"/>
      <c r="UE25" s="65"/>
      <c r="UF25" s="65"/>
      <c r="UG25" s="65"/>
      <c r="UH25" s="65"/>
      <c r="UI25" s="65"/>
      <c r="UJ25" s="65"/>
      <c r="UK25" s="65"/>
      <c r="UL25" s="65"/>
      <c r="UM25" s="65"/>
      <c r="UN25" s="65"/>
      <c r="UO25" s="65"/>
      <c r="UP25" s="65"/>
      <c r="UQ25" s="65"/>
      <c r="UR25" s="65"/>
      <c r="US25" s="65"/>
      <c r="UT25" s="65"/>
      <c r="UU25" s="65"/>
      <c r="UV25" s="65"/>
      <c r="UW25" s="65"/>
      <c r="UX25" s="65"/>
      <c r="UY25" s="65"/>
      <c r="UZ25" s="65"/>
      <c r="VA25" s="65"/>
      <c r="VB25" s="65"/>
      <c r="VC25" s="65"/>
      <c r="VD25" s="65"/>
      <c r="VE25" s="65"/>
      <c r="VF25" s="65"/>
      <c r="VG25" s="65"/>
      <c r="VH25" s="65"/>
      <c r="VI25" s="65"/>
      <c r="VJ25" s="65"/>
      <c r="VK25" s="65"/>
      <c r="VL25" s="65"/>
      <c r="VM25" s="65"/>
      <c r="VN25" s="65"/>
      <c r="VO25" s="65"/>
      <c r="VP25" s="65"/>
      <c r="VQ25" s="65"/>
      <c r="VR25" s="65"/>
      <c r="VS25" s="65"/>
      <c r="VT25" s="65"/>
      <c r="VU25" s="65"/>
      <c r="VV25" s="65"/>
      <c r="VW25" s="65"/>
      <c r="VX25" s="65"/>
      <c r="VY25" s="65"/>
      <c r="VZ25" s="65"/>
      <c r="WA25" s="65"/>
      <c r="WB25" s="65"/>
      <c r="WC25" s="65"/>
      <c r="WD25" s="65"/>
      <c r="WE25" s="65"/>
      <c r="WF25" s="65"/>
      <c r="WG25" s="65"/>
      <c r="WH25" s="65"/>
      <c r="WI25" s="65"/>
      <c r="WJ25" s="65"/>
      <c r="WK25" s="65"/>
      <c r="WL25" s="65"/>
      <c r="WM25" s="65"/>
      <c r="WN25" s="65"/>
      <c r="WO25" s="65"/>
      <c r="WP25" s="65"/>
      <c r="WQ25" s="65"/>
      <c r="WR25" s="65"/>
      <c r="WS25" s="65"/>
      <c r="WT25" s="65"/>
      <c r="WU25" s="65"/>
      <c r="WV25" s="65"/>
      <c r="WW25" s="65"/>
      <c r="WX25" s="65"/>
      <c r="WY25" s="65"/>
      <c r="WZ25" s="65"/>
      <c r="XA25" s="65"/>
      <c r="XB25" s="65"/>
      <c r="XC25" s="65"/>
      <c r="XD25" s="65"/>
      <c r="XE25" s="65"/>
      <c r="XF25" s="65"/>
      <c r="XG25" s="65"/>
      <c r="XH25" s="65"/>
      <c r="XI25" s="65"/>
      <c r="XJ25" s="65"/>
      <c r="XK25" s="65"/>
      <c r="XL25" s="65"/>
      <c r="XM25" s="65"/>
      <c r="XN25" s="65"/>
      <c r="XO25" s="65"/>
      <c r="XP25" s="65"/>
      <c r="XQ25" s="65"/>
      <c r="XR25" s="65"/>
      <c r="XS25" s="65"/>
      <c r="XT25" s="65"/>
      <c r="XU25" s="65"/>
      <c r="XV25" s="65"/>
      <c r="XW25" s="65"/>
      <c r="XX25" s="65"/>
      <c r="XY25" s="65"/>
      <c r="XZ25" s="65"/>
      <c r="YA25" s="65"/>
      <c r="YB25" s="65"/>
      <c r="YC25" s="65"/>
      <c r="YD25" s="65"/>
      <c r="YE25" s="65"/>
      <c r="YF25" s="65"/>
      <c r="YG25" s="65"/>
      <c r="YH25" s="65"/>
      <c r="YI25" s="65"/>
      <c r="YJ25" s="65"/>
      <c r="YK25" s="65"/>
      <c r="YL25" s="65"/>
      <c r="YM25" s="65"/>
      <c r="YN25" s="65"/>
      <c r="YO25" s="65"/>
      <c r="YP25" s="65"/>
      <c r="YQ25" s="65"/>
      <c r="YR25" s="65"/>
      <c r="YS25" s="65"/>
      <c r="YT25" s="65"/>
      <c r="YU25" s="65"/>
      <c r="YV25" s="65"/>
      <c r="YW25" s="65"/>
      <c r="YX25" s="65"/>
      <c r="YY25" s="65"/>
      <c r="YZ25" s="65"/>
      <c r="ZA25" s="65"/>
      <c r="ZB25" s="65"/>
      <c r="ZC25" s="65"/>
      <c r="ZD25" s="65"/>
      <c r="ZE25" s="65"/>
      <c r="ZF25" s="65"/>
      <c r="ZG25" s="65"/>
      <c r="ZH25" s="65"/>
      <c r="ZI25" s="65"/>
      <c r="ZJ25" s="65"/>
      <c r="ZK25" s="65"/>
      <c r="ZL25" s="65"/>
      <c r="ZM25" s="65"/>
      <c r="ZN25" s="65"/>
      <c r="ZO25" s="65"/>
      <c r="ZP25" s="65"/>
      <c r="ZQ25" s="65"/>
      <c r="ZR25" s="65"/>
      <c r="ZS25" s="65"/>
      <c r="ZT25" s="65"/>
      <c r="ZU25" s="65"/>
      <c r="ZV25" s="65"/>
      <c r="ZW25" s="65"/>
      <c r="ZX25" s="65"/>
      <c r="ZY25" s="65"/>
      <c r="ZZ25" s="65"/>
      <c r="AAA25" s="65"/>
      <c r="AAB25" s="65"/>
      <c r="AAC25" s="65"/>
      <c r="AAD25" s="65"/>
      <c r="AAE25" s="65"/>
      <c r="AAF25" s="65"/>
      <c r="AAG25" s="65"/>
      <c r="AAH25" s="65"/>
      <c r="AAI25" s="65"/>
      <c r="AAJ25" s="65"/>
      <c r="AAK25" s="65"/>
      <c r="AAL25" s="65"/>
      <c r="AAM25" s="65"/>
      <c r="AAN25" s="65"/>
      <c r="AAO25" s="65"/>
      <c r="AAP25" s="65"/>
      <c r="AAQ25" s="65"/>
      <c r="AAR25" s="65"/>
      <c r="AAS25" s="65"/>
      <c r="AAT25" s="65"/>
      <c r="AAU25" s="65"/>
      <c r="AAV25" s="65"/>
      <c r="AAW25" s="65"/>
      <c r="AAX25" s="65"/>
      <c r="AAY25" s="65"/>
      <c r="AAZ25" s="65"/>
      <c r="ABA25" s="65"/>
      <c r="ABB25" s="65"/>
      <c r="ABC25" s="65"/>
      <c r="ABD25" s="65"/>
      <c r="ABE25" s="65"/>
      <c r="ABF25" s="65"/>
      <c r="ABG25" s="65"/>
      <c r="ABH25" s="65"/>
      <c r="ABI25" s="65"/>
      <c r="ABJ25" s="65"/>
      <c r="ABK25" s="65"/>
      <c r="ABL25" s="65"/>
      <c r="ABM25" s="65"/>
      <c r="ABN25" s="65"/>
      <c r="ABO25" s="65"/>
      <c r="ABP25" s="65"/>
      <c r="ABQ25" s="65"/>
      <c r="ABR25" s="65"/>
      <c r="ABS25" s="65"/>
      <c r="ABT25" s="65"/>
      <c r="ABU25" s="65"/>
      <c r="ABV25" s="65"/>
      <c r="ABW25" s="65"/>
      <c r="ABX25" s="65"/>
      <c r="ABY25" s="65"/>
      <c r="ABZ25" s="65"/>
      <c r="ACA25" s="65"/>
      <c r="ACB25" s="65"/>
      <c r="ACC25" s="65"/>
      <c r="ACD25" s="65"/>
      <c r="ACE25" s="65"/>
      <c r="ACF25" s="65"/>
      <c r="ACG25" s="65"/>
      <c r="ACH25" s="65"/>
      <c r="ACI25" s="65"/>
      <c r="ACJ25" s="65"/>
      <c r="ACK25" s="65"/>
      <c r="ACL25" s="65"/>
      <c r="ACM25" s="65"/>
      <c r="ACN25" s="65"/>
      <c r="ACO25" s="65"/>
      <c r="ACP25" s="65"/>
      <c r="ACQ25" s="65"/>
      <c r="ACR25" s="65"/>
      <c r="ACS25" s="65"/>
      <c r="ACT25" s="65"/>
      <c r="ACU25" s="65"/>
      <c r="ACV25" s="65"/>
      <c r="ACW25" s="65"/>
      <c r="ACX25" s="65"/>
      <c r="ACY25" s="65"/>
      <c r="ACZ25" s="65"/>
      <c r="ADA25" s="65"/>
      <c r="ADB25" s="65"/>
      <c r="ADC25" s="65"/>
      <c r="ADD25" s="65"/>
      <c r="ADE25" s="65"/>
      <c r="ADF25" s="65"/>
      <c r="ADG25" s="65"/>
      <c r="ADH25" s="65"/>
      <c r="ADI25" s="65"/>
      <c r="ADJ25" s="65"/>
      <c r="ADK25" s="65"/>
      <c r="ADL25" s="65"/>
      <c r="ADM25" s="65"/>
      <c r="ADN25" s="65"/>
      <c r="ADO25" s="65"/>
      <c r="ADP25" s="65"/>
      <c r="ADQ25" s="65"/>
      <c r="ADR25" s="65"/>
      <c r="ADS25" s="65"/>
      <c r="ADT25" s="65"/>
      <c r="ADU25" s="65"/>
      <c r="ADV25" s="65"/>
      <c r="ADW25" s="65"/>
      <c r="ADX25" s="65"/>
      <c r="ADY25" s="65"/>
      <c r="ADZ25" s="65"/>
      <c r="AEA25" s="65"/>
      <c r="AEB25" s="65"/>
      <c r="AEC25" s="65"/>
      <c r="AED25" s="65"/>
      <c r="AEE25" s="65"/>
      <c r="AEF25" s="65"/>
      <c r="AEG25" s="65"/>
      <c r="AEH25" s="65"/>
      <c r="AEI25" s="65"/>
      <c r="AEJ25" s="65"/>
      <c r="AEK25" s="65"/>
      <c r="AEL25" s="65"/>
      <c r="AEM25" s="65"/>
      <c r="AEN25" s="65"/>
      <c r="AEO25" s="65"/>
      <c r="AEP25" s="65"/>
      <c r="AEQ25" s="65"/>
      <c r="AER25" s="65"/>
      <c r="AES25" s="65"/>
      <c r="AET25" s="65"/>
      <c r="AEU25" s="65"/>
      <c r="AEV25" s="65"/>
      <c r="AEW25" s="65"/>
      <c r="AEX25" s="65"/>
      <c r="AEY25" s="65"/>
      <c r="AEZ25" s="65"/>
      <c r="AFA25" s="65"/>
      <c r="AFB25" s="65"/>
      <c r="AFC25" s="65"/>
      <c r="AFD25" s="65"/>
      <c r="AFE25" s="65"/>
      <c r="AFF25" s="65"/>
      <c r="AFG25" s="65"/>
      <c r="AFH25" s="65"/>
      <c r="AFI25" s="65"/>
      <c r="AFJ25" s="65"/>
      <c r="AFK25" s="65"/>
      <c r="AFL25" s="65"/>
      <c r="AFM25" s="65"/>
      <c r="AFN25" s="65"/>
      <c r="AFO25" s="65"/>
      <c r="AFP25" s="65"/>
      <c r="AFQ25" s="65"/>
      <c r="AFR25" s="65"/>
      <c r="AFS25" s="65"/>
      <c r="AFT25" s="65"/>
      <c r="AFU25" s="65"/>
      <c r="AFV25" s="65"/>
      <c r="AFW25" s="65"/>
      <c r="AFX25" s="65"/>
      <c r="AFY25" s="65"/>
      <c r="AFZ25" s="65"/>
      <c r="AGA25" s="65"/>
      <c r="AGB25" s="65"/>
      <c r="AGC25" s="65"/>
      <c r="AGD25" s="65"/>
      <c r="AGE25" s="65"/>
      <c r="AGF25" s="65"/>
      <c r="AGG25" s="65"/>
      <c r="AGH25" s="65"/>
      <c r="AGI25" s="65"/>
      <c r="AGJ25" s="65"/>
      <c r="AGK25" s="65"/>
      <c r="AGL25" s="65"/>
      <c r="AGM25" s="65"/>
      <c r="AGN25" s="65"/>
      <c r="AGO25" s="65"/>
      <c r="AGP25" s="65"/>
      <c r="AGQ25" s="65"/>
      <c r="AGR25" s="65"/>
      <c r="AGS25" s="65"/>
      <c r="AGT25" s="65"/>
      <c r="AGU25" s="65"/>
      <c r="AGV25" s="65"/>
      <c r="AGW25" s="65"/>
      <c r="AGX25" s="65"/>
      <c r="AGY25" s="65"/>
      <c r="AGZ25" s="65"/>
      <c r="AHA25" s="65"/>
      <c r="AHB25" s="65"/>
      <c r="AHC25" s="65"/>
      <c r="AHD25" s="65"/>
      <c r="AHE25" s="65"/>
      <c r="AHF25" s="65"/>
      <c r="AHG25" s="65"/>
      <c r="AHH25" s="65"/>
      <c r="AHI25" s="65"/>
      <c r="AHJ25" s="65"/>
      <c r="AHK25" s="65"/>
      <c r="AHL25" s="65"/>
      <c r="AHM25" s="65"/>
      <c r="AHN25" s="65"/>
      <c r="AHO25" s="65"/>
      <c r="AHP25" s="65"/>
      <c r="AHQ25" s="65"/>
      <c r="AHR25" s="65"/>
      <c r="AHS25" s="65"/>
      <c r="AHT25" s="65"/>
      <c r="AHU25" s="65"/>
      <c r="AHV25" s="65"/>
      <c r="AHW25" s="65"/>
      <c r="AHX25" s="65"/>
      <c r="AHY25" s="65"/>
      <c r="AHZ25" s="65"/>
      <c r="AIA25" s="65"/>
      <c r="AIB25" s="65"/>
      <c r="AIC25" s="65"/>
      <c r="AID25" s="65"/>
      <c r="AIE25" s="65"/>
      <c r="AIF25" s="65"/>
      <c r="AIG25" s="65"/>
      <c r="AIH25" s="65"/>
      <c r="AII25" s="65"/>
      <c r="AIJ25" s="65"/>
      <c r="AIK25" s="65"/>
      <c r="AIL25" s="65"/>
      <c r="AIM25" s="65"/>
      <c r="AIN25" s="65"/>
      <c r="AIO25" s="65"/>
      <c r="AIP25" s="65"/>
      <c r="AIQ25" s="65"/>
      <c r="AIR25" s="65"/>
      <c r="AIS25" s="65"/>
      <c r="AIT25" s="65"/>
      <c r="AIU25" s="65"/>
      <c r="AIV25" s="65"/>
      <c r="AIW25" s="65"/>
      <c r="AIX25" s="65"/>
      <c r="AIY25" s="65"/>
      <c r="AIZ25" s="65"/>
      <c r="AJA25" s="65"/>
      <c r="AJB25" s="65"/>
      <c r="AJC25" s="65"/>
      <c r="AJD25" s="65"/>
      <c r="AJE25" s="65"/>
      <c r="AJF25" s="65"/>
      <c r="AJG25" s="65"/>
      <c r="AJH25" s="65"/>
      <c r="AJI25" s="65"/>
      <c r="AJJ25" s="65"/>
      <c r="AJK25" s="65"/>
      <c r="AJL25" s="65"/>
      <c r="AJM25" s="65"/>
      <c r="AJN25" s="65"/>
      <c r="AJO25" s="65"/>
      <c r="AJP25" s="65"/>
      <c r="AJQ25" s="65"/>
      <c r="AJR25" s="65"/>
      <c r="AJS25" s="65"/>
      <c r="AJT25" s="65"/>
      <c r="AJU25" s="65"/>
      <c r="AJV25" s="65"/>
      <c r="AJW25" s="65"/>
      <c r="AJX25" s="65"/>
      <c r="AJY25" s="65"/>
      <c r="AJZ25" s="65"/>
      <c r="AKA25" s="65"/>
      <c r="AKB25" s="65"/>
      <c r="AKC25" s="65"/>
      <c r="AKD25" s="65"/>
      <c r="AKE25" s="65"/>
      <c r="AKF25" s="65"/>
      <c r="AKG25" s="65"/>
      <c r="AKH25" s="65"/>
      <c r="AKI25" s="65"/>
      <c r="AKJ25" s="65"/>
      <c r="AKK25" s="65"/>
      <c r="AKL25" s="65"/>
      <c r="AKM25" s="65"/>
      <c r="AKN25" s="65"/>
      <c r="AKO25" s="65"/>
      <c r="AKP25" s="65"/>
      <c r="AKQ25" s="65"/>
      <c r="AKR25" s="65"/>
      <c r="AKS25" s="65"/>
      <c r="AKT25" s="65"/>
      <c r="AKU25" s="65"/>
      <c r="AKV25" s="65"/>
      <c r="AKW25" s="65"/>
      <c r="AKX25" s="65"/>
      <c r="AKY25" s="65"/>
      <c r="AKZ25" s="65"/>
      <c r="ALA25" s="65"/>
      <c r="ALB25" s="65"/>
      <c r="ALC25" s="65"/>
      <c r="ALD25" s="65"/>
      <c r="ALE25" s="65"/>
      <c r="ALF25" s="65"/>
      <c r="ALG25" s="65"/>
      <c r="ALH25" s="65"/>
      <c r="ALI25" s="65"/>
      <c r="ALJ25" s="65"/>
      <c r="ALK25" s="65"/>
      <c r="ALL25" s="65"/>
      <c r="ALM25" s="65"/>
      <c r="ALN25" s="65"/>
      <c r="ALO25" s="65"/>
      <c r="ALP25" s="65"/>
      <c r="ALQ25" s="65"/>
      <c r="ALR25" s="65"/>
      <c r="ALS25" s="65"/>
      <c r="ALT25" s="65"/>
      <c r="ALU25" s="65"/>
      <c r="ALV25" s="65"/>
      <c r="ALW25" s="65"/>
      <c r="ALX25" s="65"/>
      <c r="ALY25" s="65"/>
      <c r="ALZ25" s="65"/>
      <c r="AMA25" s="65"/>
      <c r="AMB25" s="65"/>
      <c r="AMC25" s="65"/>
      <c r="AMD25" s="65"/>
      <c r="AME25" s="65"/>
      <c r="AMF25" s="65"/>
      <c r="AMG25" s="65"/>
      <c r="AMH25" s="65"/>
      <c r="AMI25" s="65"/>
      <c r="AMJ25" s="65"/>
    </row>
    <row r="26" spans="1:1025" s="66" customFormat="1" ht="19.5" hidden="1" outlineLevel="2">
      <c r="A26" s="76"/>
      <c r="B26" s="114"/>
      <c r="C26" s="114"/>
      <c r="D26" s="114"/>
      <c r="E26" s="71"/>
      <c r="F26" s="114"/>
      <c r="G26" s="59"/>
      <c r="H26" s="59"/>
      <c r="I26" s="13"/>
      <c r="J26" s="114"/>
      <c r="K26" s="114"/>
      <c r="L26" s="114"/>
      <c r="M26" s="114"/>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c r="IH26" s="65"/>
      <c r="II26" s="65"/>
      <c r="IJ26" s="65"/>
      <c r="IK26" s="65"/>
      <c r="IL26" s="65"/>
      <c r="IM26" s="65"/>
      <c r="IN26" s="65"/>
      <c r="IO26" s="65"/>
      <c r="IP26" s="65"/>
      <c r="IQ26" s="65"/>
      <c r="IR26" s="65"/>
      <c r="IS26" s="65"/>
      <c r="IT26" s="65"/>
      <c r="IU26" s="65"/>
      <c r="IV26" s="65"/>
      <c r="IW26" s="65"/>
      <c r="IX26" s="65"/>
      <c r="IY26" s="65"/>
      <c r="IZ26" s="65"/>
      <c r="JA26" s="65"/>
      <c r="JB26" s="65"/>
      <c r="JC26" s="65"/>
      <c r="JD26" s="65"/>
      <c r="JE26" s="65"/>
      <c r="JF26" s="65"/>
      <c r="JG26" s="65"/>
      <c r="JH26" s="65"/>
      <c r="JI26" s="65"/>
      <c r="JJ26" s="65"/>
      <c r="JK26" s="65"/>
      <c r="JL26" s="65"/>
      <c r="JM26" s="65"/>
      <c r="JN26" s="65"/>
      <c r="JO26" s="65"/>
      <c r="JP26" s="65"/>
      <c r="JQ26" s="65"/>
      <c r="JR26" s="65"/>
      <c r="JS26" s="65"/>
      <c r="JT26" s="65"/>
      <c r="JU26" s="65"/>
      <c r="JV26" s="65"/>
      <c r="JW26" s="65"/>
      <c r="JX26" s="65"/>
      <c r="JY26" s="65"/>
      <c r="JZ26" s="65"/>
      <c r="KA26" s="65"/>
      <c r="KB26" s="65"/>
      <c r="KC26" s="65"/>
      <c r="KD26" s="65"/>
      <c r="KE26" s="65"/>
      <c r="KF26" s="65"/>
      <c r="KG26" s="65"/>
      <c r="KH26" s="65"/>
      <c r="KI26" s="65"/>
      <c r="KJ26" s="65"/>
      <c r="KK26" s="65"/>
      <c r="KL26" s="65"/>
      <c r="KM26" s="65"/>
      <c r="KN26" s="65"/>
      <c r="KO26" s="65"/>
      <c r="KP26" s="65"/>
      <c r="KQ26" s="65"/>
      <c r="KR26" s="65"/>
      <c r="KS26" s="65"/>
      <c r="KT26" s="65"/>
      <c r="KU26" s="65"/>
      <c r="KV26" s="65"/>
      <c r="KW26" s="65"/>
      <c r="KX26" s="65"/>
      <c r="KY26" s="65"/>
      <c r="KZ26" s="65"/>
      <c r="LA26" s="65"/>
      <c r="LB26" s="65"/>
      <c r="LC26" s="65"/>
      <c r="LD26" s="65"/>
      <c r="LE26" s="65"/>
      <c r="LF26" s="65"/>
      <c r="LG26" s="65"/>
      <c r="LH26" s="65"/>
      <c r="LI26" s="65"/>
      <c r="LJ26" s="65"/>
      <c r="LK26" s="65"/>
      <c r="LL26" s="65"/>
      <c r="LM26" s="65"/>
      <c r="LN26" s="65"/>
      <c r="LO26" s="65"/>
      <c r="LP26" s="65"/>
      <c r="LQ26" s="65"/>
      <c r="LR26" s="65"/>
      <c r="LS26" s="65"/>
      <c r="LT26" s="65"/>
      <c r="LU26" s="65"/>
      <c r="LV26" s="65"/>
      <c r="LW26" s="65"/>
      <c r="LX26" s="65"/>
      <c r="LY26" s="65"/>
      <c r="LZ26" s="65"/>
      <c r="MA26" s="65"/>
      <c r="MB26" s="65"/>
      <c r="MC26" s="65"/>
      <c r="MD26" s="65"/>
      <c r="ME26" s="65"/>
      <c r="MF26" s="65"/>
      <c r="MG26" s="65"/>
      <c r="MH26" s="65"/>
      <c r="MI26" s="65"/>
      <c r="MJ26" s="65"/>
      <c r="MK26" s="65"/>
      <c r="ML26" s="65"/>
      <c r="MM26" s="65"/>
      <c r="MN26" s="65"/>
      <c r="MO26" s="65"/>
      <c r="MP26" s="65"/>
      <c r="MQ26" s="65"/>
      <c r="MR26" s="65"/>
      <c r="MS26" s="65"/>
      <c r="MT26" s="65"/>
      <c r="MU26" s="65"/>
      <c r="MV26" s="65"/>
      <c r="MW26" s="65"/>
      <c r="MX26" s="65"/>
      <c r="MY26" s="65"/>
      <c r="MZ26" s="65"/>
      <c r="NA26" s="65"/>
      <c r="NB26" s="65"/>
      <c r="NC26" s="65"/>
      <c r="ND26" s="65"/>
      <c r="NE26" s="65"/>
      <c r="NF26" s="65"/>
      <c r="NG26" s="65"/>
      <c r="NH26" s="65"/>
      <c r="NI26" s="65"/>
      <c r="NJ26" s="65"/>
      <c r="NK26" s="65"/>
      <c r="NL26" s="65"/>
      <c r="NM26" s="65"/>
      <c r="NN26" s="65"/>
      <c r="NO26" s="65"/>
      <c r="NP26" s="65"/>
      <c r="NQ26" s="65"/>
      <c r="NR26" s="65"/>
      <c r="NS26" s="65"/>
      <c r="NT26" s="65"/>
      <c r="NU26" s="65"/>
      <c r="NV26" s="65"/>
      <c r="NW26" s="65"/>
      <c r="NX26" s="65"/>
      <c r="NY26" s="65"/>
      <c r="NZ26" s="65"/>
      <c r="OA26" s="65"/>
      <c r="OB26" s="65"/>
      <c r="OC26" s="65"/>
      <c r="OD26" s="65"/>
      <c r="OE26" s="65"/>
      <c r="OF26" s="65"/>
      <c r="OG26" s="65"/>
      <c r="OH26" s="65"/>
      <c r="OI26" s="65"/>
      <c r="OJ26" s="65"/>
      <c r="OK26" s="65"/>
      <c r="OL26" s="65"/>
      <c r="OM26" s="65"/>
      <c r="ON26" s="65"/>
      <c r="OO26" s="65"/>
      <c r="OP26" s="65"/>
      <c r="OQ26" s="65"/>
      <c r="OR26" s="65"/>
      <c r="OS26" s="65"/>
      <c r="OT26" s="65"/>
      <c r="OU26" s="65"/>
      <c r="OV26" s="65"/>
      <c r="OW26" s="65"/>
      <c r="OX26" s="65"/>
      <c r="OY26" s="65"/>
      <c r="OZ26" s="65"/>
      <c r="PA26" s="65"/>
      <c r="PB26" s="65"/>
      <c r="PC26" s="65"/>
      <c r="PD26" s="65"/>
      <c r="PE26" s="65"/>
      <c r="PF26" s="65"/>
      <c r="PG26" s="65"/>
      <c r="PH26" s="65"/>
      <c r="PI26" s="65"/>
      <c r="PJ26" s="65"/>
      <c r="PK26" s="65"/>
      <c r="PL26" s="65"/>
      <c r="PM26" s="65"/>
      <c r="PN26" s="65"/>
      <c r="PO26" s="65"/>
      <c r="PP26" s="65"/>
      <c r="PQ26" s="65"/>
      <c r="PR26" s="65"/>
      <c r="PS26" s="65"/>
      <c r="PT26" s="65"/>
      <c r="PU26" s="65"/>
      <c r="PV26" s="65"/>
      <c r="PW26" s="65"/>
      <c r="PX26" s="65"/>
      <c r="PY26" s="65"/>
      <c r="PZ26" s="65"/>
      <c r="QA26" s="65"/>
      <c r="QB26" s="65"/>
      <c r="QC26" s="65"/>
      <c r="QD26" s="65"/>
      <c r="QE26" s="65"/>
      <c r="QF26" s="65"/>
      <c r="QG26" s="65"/>
      <c r="QH26" s="65"/>
      <c r="QI26" s="65"/>
      <c r="QJ26" s="65"/>
      <c r="QK26" s="65"/>
      <c r="QL26" s="65"/>
      <c r="QM26" s="65"/>
      <c r="QN26" s="65"/>
      <c r="QO26" s="65"/>
      <c r="QP26" s="65"/>
      <c r="QQ26" s="65"/>
      <c r="QR26" s="65"/>
      <c r="QS26" s="65"/>
      <c r="QT26" s="65"/>
      <c r="QU26" s="65"/>
      <c r="QV26" s="65"/>
      <c r="QW26" s="65"/>
      <c r="QX26" s="65"/>
      <c r="QY26" s="65"/>
      <c r="QZ26" s="65"/>
      <c r="RA26" s="65"/>
      <c r="RB26" s="65"/>
      <c r="RC26" s="65"/>
      <c r="RD26" s="65"/>
      <c r="RE26" s="65"/>
      <c r="RF26" s="65"/>
      <c r="RG26" s="65"/>
      <c r="RH26" s="65"/>
      <c r="RI26" s="65"/>
      <c r="RJ26" s="65"/>
      <c r="RK26" s="65"/>
      <c r="RL26" s="65"/>
      <c r="RM26" s="65"/>
      <c r="RN26" s="65"/>
      <c r="RO26" s="65"/>
      <c r="RP26" s="65"/>
      <c r="RQ26" s="65"/>
      <c r="RR26" s="65"/>
      <c r="RS26" s="65"/>
      <c r="RT26" s="65"/>
      <c r="RU26" s="65"/>
      <c r="RV26" s="65"/>
      <c r="RW26" s="65"/>
      <c r="RX26" s="65"/>
      <c r="RY26" s="65"/>
      <c r="RZ26" s="65"/>
      <c r="SA26" s="65"/>
      <c r="SB26" s="65"/>
      <c r="SC26" s="65"/>
      <c r="SD26" s="65"/>
      <c r="SE26" s="65"/>
      <c r="SF26" s="65"/>
      <c r="SG26" s="65"/>
      <c r="SH26" s="65"/>
      <c r="SI26" s="65"/>
      <c r="SJ26" s="65"/>
      <c r="SK26" s="65"/>
      <c r="SL26" s="65"/>
      <c r="SM26" s="65"/>
      <c r="SN26" s="65"/>
      <c r="SO26" s="65"/>
      <c r="SP26" s="65"/>
      <c r="SQ26" s="65"/>
      <c r="SR26" s="65"/>
      <c r="SS26" s="65"/>
      <c r="ST26" s="65"/>
      <c r="SU26" s="65"/>
      <c r="SV26" s="65"/>
      <c r="SW26" s="65"/>
      <c r="SX26" s="65"/>
      <c r="SY26" s="65"/>
      <c r="SZ26" s="65"/>
      <c r="TA26" s="65"/>
      <c r="TB26" s="65"/>
      <c r="TC26" s="65"/>
      <c r="TD26" s="65"/>
      <c r="TE26" s="65"/>
      <c r="TF26" s="65"/>
      <c r="TG26" s="65"/>
      <c r="TH26" s="65"/>
      <c r="TI26" s="65"/>
      <c r="TJ26" s="65"/>
      <c r="TK26" s="65"/>
      <c r="TL26" s="65"/>
      <c r="TM26" s="65"/>
      <c r="TN26" s="65"/>
      <c r="TO26" s="65"/>
      <c r="TP26" s="65"/>
      <c r="TQ26" s="65"/>
      <c r="TR26" s="65"/>
      <c r="TS26" s="65"/>
      <c r="TT26" s="65"/>
      <c r="TU26" s="65"/>
      <c r="TV26" s="65"/>
      <c r="TW26" s="65"/>
      <c r="TX26" s="65"/>
      <c r="TY26" s="65"/>
      <c r="TZ26" s="65"/>
      <c r="UA26" s="65"/>
      <c r="UB26" s="65"/>
      <c r="UC26" s="65"/>
      <c r="UD26" s="65"/>
      <c r="UE26" s="65"/>
      <c r="UF26" s="65"/>
      <c r="UG26" s="65"/>
      <c r="UH26" s="65"/>
      <c r="UI26" s="65"/>
      <c r="UJ26" s="65"/>
      <c r="UK26" s="65"/>
      <c r="UL26" s="65"/>
      <c r="UM26" s="65"/>
      <c r="UN26" s="65"/>
      <c r="UO26" s="65"/>
      <c r="UP26" s="65"/>
      <c r="UQ26" s="65"/>
      <c r="UR26" s="65"/>
      <c r="US26" s="65"/>
      <c r="UT26" s="65"/>
      <c r="UU26" s="65"/>
      <c r="UV26" s="65"/>
      <c r="UW26" s="65"/>
      <c r="UX26" s="65"/>
      <c r="UY26" s="65"/>
      <c r="UZ26" s="65"/>
      <c r="VA26" s="65"/>
      <c r="VB26" s="65"/>
      <c r="VC26" s="65"/>
      <c r="VD26" s="65"/>
      <c r="VE26" s="65"/>
      <c r="VF26" s="65"/>
      <c r="VG26" s="65"/>
      <c r="VH26" s="65"/>
      <c r="VI26" s="65"/>
      <c r="VJ26" s="65"/>
      <c r="VK26" s="65"/>
      <c r="VL26" s="65"/>
      <c r="VM26" s="65"/>
      <c r="VN26" s="65"/>
      <c r="VO26" s="65"/>
      <c r="VP26" s="65"/>
      <c r="VQ26" s="65"/>
      <c r="VR26" s="65"/>
      <c r="VS26" s="65"/>
      <c r="VT26" s="65"/>
      <c r="VU26" s="65"/>
      <c r="VV26" s="65"/>
      <c r="VW26" s="65"/>
      <c r="VX26" s="65"/>
      <c r="VY26" s="65"/>
      <c r="VZ26" s="65"/>
      <c r="WA26" s="65"/>
      <c r="WB26" s="65"/>
      <c r="WC26" s="65"/>
      <c r="WD26" s="65"/>
      <c r="WE26" s="65"/>
      <c r="WF26" s="65"/>
      <c r="WG26" s="65"/>
      <c r="WH26" s="65"/>
      <c r="WI26" s="65"/>
      <c r="WJ26" s="65"/>
      <c r="WK26" s="65"/>
      <c r="WL26" s="65"/>
      <c r="WM26" s="65"/>
      <c r="WN26" s="65"/>
      <c r="WO26" s="65"/>
      <c r="WP26" s="65"/>
      <c r="WQ26" s="65"/>
      <c r="WR26" s="65"/>
      <c r="WS26" s="65"/>
      <c r="WT26" s="65"/>
      <c r="WU26" s="65"/>
      <c r="WV26" s="65"/>
      <c r="WW26" s="65"/>
      <c r="WX26" s="65"/>
      <c r="WY26" s="65"/>
      <c r="WZ26" s="65"/>
      <c r="XA26" s="65"/>
      <c r="XB26" s="65"/>
      <c r="XC26" s="65"/>
      <c r="XD26" s="65"/>
      <c r="XE26" s="65"/>
      <c r="XF26" s="65"/>
      <c r="XG26" s="65"/>
      <c r="XH26" s="65"/>
      <c r="XI26" s="65"/>
      <c r="XJ26" s="65"/>
      <c r="XK26" s="65"/>
      <c r="XL26" s="65"/>
      <c r="XM26" s="65"/>
      <c r="XN26" s="65"/>
      <c r="XO26" s="65"/>
      <c r="XP26" s="65"/>
      <c r="XQ26" s="65"/>
      <c r="XR26" s="65"/>
      <c r="XS26" s="65"/>
      <c r="XT26" s="65"/>
      <c r="XU26" s="65"/>
      <c r="XV26" s="65"/>
      <c r="XW26" s="65"/>
      <c r="XX26" s="65"/>
      <c r="XY26" s="65"/>
      <c r="XZ26" s="65"/>
      <c r="YA26" s="65"/>
      <c r="YB26" s="65"/>
      <c r="YC26" s="65"/>
      <c r="YD26" s="65"/>
      <c r="YE26" s="65"/>
      <c r="YF26" s="65"/>
      <c r="YG26" s="65"/>
      <c r="YH26" s="65"/>
      <c r="YI26" s="65"/>
      <c r="YJ26" s="65"/>
      <c r="YK26" s="65"/>
      <c r="YL26" s="65"/>
      <c r="YM26" s="65"/>
      <c r="YN26" s="65"/>
      <c r="YO26" s="65"/>
      <c r="YP26" s="65"/>
      <c r="YQ26" s="65"/>
      <c r="YR26" s="65"/>
      <c r="YS26" s="65"/>
      <c r="YT26" s="65"/>
      <c r="YU26" s="65"/>
      <c r="YV26" s="65"/>
      <c r="YW26" s="65"/>
      <c r="YX26" s="65"/>
      <c r="YY26" s="65"/>
      <c r="YZ26" s="65"/>
      <c r="ZA26" s="65"/>
      <c r="ZB26" s="65"/>
      <c r="ZC26" s="65"/>
      <c r="ZD26" s="65"/>
      <c r="ZE26" s="65"/>
      <c r="ZF26" s="65"/>
      <c r="ZG26" s="65"/>
      <c r="ZH26" s="65"/>
      <c r="ZI26" s="65"/>
      <c r="ZJ26" s="65"/>
      <c r="ZK26" s="65"/>
      <c r="ZL26" s="65"/>
      <c r="ZM26" s="65"/>
      <c r="ZN26" s="65"/>
      <c r="ZO26" s="65"/>
      <c r="ZP26" s="65"/>
      <c r="ZQ26" s="65"/>
      <c r="ZR26" s="65"/>
      <c r="ZS26" s="65"/>
      <c r="ZT26" s="65"/>
      <c r="ZU26" s="65"/>
      <c r="ZV26" s="65"/>
      <c r="ZW26" s="65"/>
      <c r="ZX26" s="65"/>
      <c r="ZY26" s="65"/>
      <c r="ZZ26" s="65"/>
      <c r="AAA26" s="65"/>
      <c r="AAB26" s="65"/>
      <c r="AAC26" s="65"/>
      <c r="AAD26" s="65"/>
      <c r="AAE26" s="65"/>
      <c r="AAF26" s="65"/>
      <c r="AAG26" s="65"/>
      <c r="AAH26" s="65"/>
      <c r="AAI26" s="65"/>
      <c r="AAJ26" s="65"/>
      <c r="AAK26" s="65"/>
      <c r="AAL26" s="65"/>
      <c r="AAM26" s="65"/>
      <c r="AAN26" s="65"/>
      <c r="AAO26" s="65"/>
      <c r="AAP26" s="65"/>
      <c r="AAQ26" s="65"/>
      <c r="AAR26" s="65"/>
      <c r="AAS26" s="65"/>
      <c r="AAT26" s="65"/>
      <c r="AAU26" s="65"/>
      <c r="AAV26" s="65"/>
      <c r="AAW26" s="65"/>
      <c r="AAX26" s="65"/>
      <c r="AAY26" s="65"/>
      <c r="AAZ26" s="65"/>
      <c r="ABA26" s="65"/>
      <c r="ABB26" s="65"/>
      <c r="ABC26" s="65"/>
      <c r="ABD26" s="65"/>
      <c r="ABE26" s="65"/>
      <c r="ABF26" s="65"/>
      <c r="ABG26" s="65"/>
      <c r="ABH26" s="65"/>
      <c r="ABI26" s="65"/>
      <c r="ABJ26" s="65"/>
      <c r="ABK26" s="65"/>
      <c r="ABL26" s="65"/>
      <c r="ABM26" s="65"/>
      <c r="ABN26" s="65"/>
      <c r="ABO26" s="65"/>
      <c r="ABP26" s="65"/>
      <c r="ABQ26" s="65"/>
      <c r="ABR26" s="65"/>
      <c r="ABS26" s="65"/>
      <c r="ABT26" s="65"/>
      <c r="ABU26" s="65"/>
      <c r="ABV26" s="65"/>
      <c r="ABW26" s="65"/>
      <c r="ABX26" s="65"/>
      <c r="ABY26" s="65"/>
      <c r="ABZ26" s="65"/>
      <c r="ACA26" s="65"/>
      <c r="ACB26" s="65"/>
      <c r="ACC26" s="65"/>
      <c r="ACD26" s="65"/>
      <c r="ACE26" s="65"/>
      <c r="ACF26" s="65"/>
      <c r="ACG26" s="65"/>
      <c r="ACH26" s="65"/>
      <c r="ACI26" s="65"/>
      <c r="ACJ26" s="65"/>
      <c r="ACK26" s="65"/>
      <c r="ACL26" s="65"/>
      <c r="ACM26" s="65"/>
      <c r="ACN26" s="65"/>
      <c r="ACO26" s="65"/>
      <c r="ACP26" s="65"/>
      <c r="ACQ26" s="65"/>
      <c r="ACR26" s="65"/>
      <c r="ACS26" s="65"/>
      <c r="ACT26" s="65"/>
      <c r="ACU26" s="65"/>
      <c r="ACV26" s="65"/>
      <c r="ACW26" s="65"/>
      <c r="ACX26" s="65"/>
      <c r="ACY26" s="65"/>
      <c r="ACZ26" s="65"/>
      <c r="ADA26" s="65"/>
      <c r="ADB26" s="65"/>
      <c r="ADC26" s="65"/>
      <c r="ADD26" s="65"/>
      <c r="ADE26" s="65"/>
      <c r="ADF26" s="65"/>
      <c r="ADG26" s="65"/>
      <c r="ADH26" s="65"/>
      <c r="ADI26" s="65"/>
      <c r="ADJ26" s="65"/>
      <c r="ADK26" s="65"/>
      <c r="ADL26" s="65"/>
      <c r="ADM26" s="65"/>
      <c r="ADN26" s="65"/>
      <c r="ADO26" s="65"/>
      <c r="ADP26" s="65"/>
      <c r="ADQ26" s="65"/>
      <c r="ADR26" s="65"/>
      <c r="ADS26" s="65"/>
      <c r="ADT26" s="65"/>
      <c r="ADU26" s="65"/>
      <c r="ADV26" s="65"/>
      <c r="ADW26" s="65"/>
      <c r="ADX26" s="65"/>
      <c r="ADY26" s="65"/>
      <c r="ADZ26" s="65"/>
      <c r="AEA26" s="65"/>
      <c r="AEB26" s="65"/>
      <c r="AEC26" s="65"/>
      <c r="AED26" s="65"/>
      <c r="AEE26" s="65"/>
      <c r="AEF26" s="65"/>
      <c r="AEG26" s="65"/>
      <c r="AEH26" s="65"/>
      <c r="AEI26" s="65"/>
      <c r="AEJ26" s="65"/>
      <c r="AEK26" s="65"/>
      <c r="AEL26" s="65"/>
      <c r="AEM26" s="65"/>
      <c r="AEN26" s="65"/>
      <c r="AEO26" s="65"/>
      <c r="AEP26" s="65"/>
      <c r="AEQ26" s="65"/>
      <c r="AER26" s="65"/>
      <c r="AES26" s="65"/>
      <c r="AET26" s="65"/>
      <c r="AEU26" s="65"/>
      <c r="AEV26" s="65"/>
      <c r="AEW26" s="65"/>
      <c r="AEX26" s="65"/>
      <c r="AEY26" s="65"/>
      <c r="AEZ26" s="65"/>
      <c r="AFA26" s="65"/>
      <c r="AFB26" s="65"/>
      <c r="AFC26" s="65"/>
      <c r="AFD26" s="65"/>
      <c r="AFE26" s="65"/>
      <c r="AFF26" s="65"/>
      <c r="AFG26" s="65"/>
      <c r="AFH26" s="65"/>
      <c r="AFI26" s="65"/>
      <c r="AFJ26" s="65"/>
      <c r="AFK26" s="65"/>
      <c r="AFL26" s="65"/>
      <c r="AFM26" s="65"/>
      <c r="AFN26" s="65"/>
      <c r="AFO26" s="65"/>
      <c r="AFP26" s="65"/>
      <c r="AFQ26" s="65"/>
      <c r="AFR26" s="65"/>
      <c r="AFS26" s="65"/>
      <c r="AFT26" s="65"/>
      <c r="AFU26" s="65"/>
      <c r="AFV26" s="65"/>
      <c r="AFW26" s="65"/>
      <c r="AFX26" s="65"/>
      <c r="AFY26" s="65"/>
      <c r="AFZ26" s="65"/>
      <c r="AGA26" s="65"/>
      <c r="AGB26" s="65"/>
      <c r="AGC26" s="65"/>
      <c r="AGD26" s="65"/>
      <c r="AGE26" s="65"/>
      <c r="AGF26" s="65"/>
      <c r="AGG26" s="65"/>
      <c r="AGH26" s="65"/>
      <c r="AGI26" s="65"/>
      <c r="AGJ26" s="65"/>
      <c r="AGK26" s="65"/>
      <c r="AGL26" s="65"/>
      <c r="AGM26" s="65"/>
      <c r="AGN26" s="65"/>
      <c r="AGO26" s="65"/>
      <c r="AGP26" s="65"/>
      <c r="AGQ26" s="65"/>
      <c r="AGR26" s="65"/>
      <c r="AGS26" s="65"/>
      <c r="AGT26" s="65"/>
      <c r="AGU26" s="65"/>
      <c r="AGV26" s="65"/>
      <c r="AGW26" s="65"/>
      <c r="AGX26" s="65"/>
      <c r="AGY26" s="65"/>
      <c r="AGZ26" s="65"/>
      <c r="AHA26" s="65"/>
      <c r="AHB26" s="65"/>
      <c r="AHC26" s="65"/>
      <c r="AHD26" s="65"/>
      <c r="AHE26" s="65"/>
      <c r="AHF26" s="65"/>
      <c r="AHG26" s="65"/>
      <c r="AHH26" s="65"/>
      <c r="AHI26" s="65"/>
      <c r="AHJ26" s="65"/>
      <c r="AHK26" s="65"/>
      <c r="AHL26" s="65"/>
      <c r="AHM26" s="65"/>
      <c r="AHN26" s="65"/>
      <c r="AHO26" s="65"/>
      <c r="AHP26" s="65"/>
      <c r="AHQ26" s="65"/>
      <c r="AHR26" s="65"/>
      <c r="AHS26" s="65"/>
      <c r="AHT26" s="65"/>
      <c r="AHU26" s="65"/>
      <c r="AHV26" s="65"/>
      <c r="AHW26" s="65"/>
      <c r="AHX26" s="65"/>
      <c r="AHY26" s="65"/>
      <c r="AHZ26" s="65"/>
      <c r="AIA26" s="65"/>
      <c r="AIB26" s="65"/>
      <c r="AIC26" s="65"/>
      <c r="AID26" s="65"/>
      <c r="AIE26" s="65"/>
      <c r="AIF26" s="65"/>
      <c r="AIG26" s="65"/>
      <c r="AIH26" s="65"/>
      <c r="AII26" s="65"/>
      <c r="AIJ26" s="65"/>
      <c r="AIK26" s="65"/>
      <c r="AIL26" s="65"/>
      <c r="AIM26" s="65"/>
      <c r="AIN26" s="65"/>
      <c r="AIO26" s="65"/>
      <c r="AIP26" s="65"/>
      <c r="AIQ26" s="65"/>
      <c r="AIR26" s="65"/>
      <c r="AIS26" s="65"/>
      <c r="AIT26" s="65"/>
      <c r="AIU26" s="65"/>
      <c r="AIV26" s="65"/>
      <c r="AIW26" s="65"/>
      <c r="AIX26" s="65"/>
      <c r="AIY26" s="65"/>
      <c r="AIZ26" s="65"/>
      <c r="AJA26" s="65"/>
      <c r="AJB26" s="65"/>
      <c r="AJC26" s="65"/>
      <c r="AJD26" s="65"/>
      <c r="AJE26" s="65"/>
      <c r="AJF26" s="65"/>
      <c r="AJG26" s="65"/>
      <c r="AJH26" s="65"/>
      <c r="AJI26" s="65"/>
      <c r="AJJ26" s="65"/>
      <c r="AJK26" s="65"/>
      <c r="AJL26" s="65"/>
      <c r="AJM26" s="65"/>
      <c r="AJN26" s="65"/>
      <c r="AJO26" s="65"/>
      <c r="AJP26" s="65"/>
      <c r="AJQ26" s="65"/>
      <c r="AJR26" s="65"/>
      <c r="AJS26" s="65"/>
      <c r="AJT26" s="65"/>
      <c r="AJU26" s="65"/>
      <c r="AJV26" s="65"/>
      <c r="AJW26" s="65"/>
      <c r="AJX26" s="65"/>
      <c r="AJY26" s="65"/>
      <c r="AJZ26" s="65"/>
      <c r="AKA26" s="65"/>
      <c r="AKB26" s="65"/>
      <c r="AKC26" s="65"/>
      <c r="AKD26" s="65"/>
      <c r="AKE26" s="65"/>
      <c r="AKF26" s="65"/>
      <c r="AKG26" s="65"/>
      <c r="AKH26" s="65"/>
      <c r="AKI26" s="65"/>
      <c r="AKJ26" s="65"/>
      <c r="AKK26" s="65"/>
      <c r="AKL26" s="65"/>
      <c r="AKM26" s="65"/>
      <c r="AKN26" s="65"/>
      <c r="AKO26" s="65"/>
      <c r="AKP26" s="65"/>
      <c r="AKQ26" s="65"/>
      <c r="AKR26" s="65"/>
      <c r="AKS26" s="65"/>
      <c r="AKT26" s="65"/>
      <c r="AKU26" s="65"/>
      <c r="AKV26" s="65"/>
      <c r="AKW26" s="65"/>
      <c r="AKX26" s="65"/>
      <c r="AKY26" s="65"/>
      <c r="AKZ26" s="65"/>
      <c r="ALA26" s="65"/>
      <c r="ALB26" s="65"/>
      <c r="ALC26" s="65"/>
      <c r="ALD26" s="65"/>
      <c r="ALE26" s="65"/>
      <c r="ALF26" s="65"/>
      <c r="ALG26" s="65"/>
      <c r="ALH26" s="65"/>
      <c r="ALI26" s="65"/>
      <c r="ALJ26" s="65"/>
      <c r="ALK26" s="65"/>
      <c r="ALL26" s="65"/>
      <c r="ALM26" s="65"/>
      <c r="ALN26" s="65"/>
      <c r="ALO26" s="65"/>
      <c r="ALP26" s="65"/>
      <c r="ALQ26" s="65"/>
      <c r="ALR26" s="65"/>
      <c r="ALS26" s="65"/>
      <c r="ALT26" s="65"/>
      <c r="ALU26" s="65"/>
      <c r="ALV26" s="65"/>
      <c r="ALW26" s="65"/>
      <c r="ALX26" s="65"/>
      <c r="ALY26" s="65"/>
      <c r="ALZ26" s="65"/>
      <c r="AMA26" s="65"/>
      <c r="AMB26" s="65"/>
      <c r="AMC26" s="65"/>
      <c r="AMD26" s="65"/>
      <c r="AME26" s="65"/>
      <c r="AMF26" s="65"/>
      <c r="AMG26" s="65"/>
      <c r="AMH26" s="65"/>
      <c r="AMI26" s="65"/>
      <c r="AMJ26" s="65"/>
    </row>
    <row r="27" spans="1:1025" s="69" customFormat="1" hidden="1" outlineLevel="2">
      <c r="A27" s="76"/>
      <c r="B27" s="114"/>
      <c r="C27" s="114"/>
      <c r="D27" s="114"/>
      <c r="E27" s="71"/>
      <c r="F27" s="114"/>
      <c r="G27" s="59"/>
      <c r="H27" s="59"/>
      <c r="I27" s="13"/>
      <c r="J27" s="114"/>
      <c r="K27" s="114"/>
      <c r="L27" s="114"/>
      <c r="M27" s="114"/>
      <c r="N27" s="67"/>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c r="IS27" s="68"/>
      <c r="IT27" s="68"/>
      <c r="IU27" s="68"/>
      <c r="IV27" s="68"/>
      <c r="IW27" s="68"/>
      <c r="IX27" s="68"/>
      <c r="IY27" s="68"/>
      <c r="IZ27" s="68"/>
      <c r="JA27" s="68"/>
      <c r="JB27" s="68"/>
      <c r="JC27" s="68"/>
      <c r="JD27" s="68"/>
      <c r="JE27" s="68"/>
      <c r="JF27" s="68"/>
      <c r="JG27" s="68"/>
      <c r="JH27" s="68"/>
      <c r="JI27" s="68"/>
      <c r="JJ27" s="68"/>
      <c r="JK27" s="68"/>
      <c r="JL27" s="68"/>
      <c r="JM27" s="68"/>
      <c r="JN27" s="68"/>
      <c r="JO27" s="68"/>
      <c r="JP27" s="68"/>
      <c r="JQ27" s="68"/>
      <c r="JR27" s="68"/>
      <c r="JS27" s="68"/>
      <c r="JT27" s="68"/>
      <c r="JU27" s="68"/>
      <c r="JV27" s="68"/>
      <c r="JW27" s="68"/>
      <c r="JX27" s="68"/>
      <c r="JY27" s="68"/>
      <c r="JZ27" s="68"/>
      <c r="KA27" s="68"/>
      <c r="KB27" s="68"/>
      <c r="KC27" s="68"/>
      <c r="KD27" s="68"/>
      <c r="KE27" s="68"/>
      <c r="KF27" s="68"/>
      <c r="KG27" s="68"/>
      <c r="KH27" s="68"/>
      <c r="KI27" s="68"/>
      <c r="KJ27" s="68"/>
      <c r="KK27" s="68"/>
      <c r="KL27" s="68"/>
      <c r="KM27" s="68"/>
      <c r="KN27" s="68"/>
      <c r="KO27" s="68"/>
      <c r="KP27" s="68"/>
      <c r="KQ27" s="68"/>
      <c r="KR27" s="68"/>
      <c r="KS27" s="68"/>
      <c r="KT27" s="68"/>
      <c r="KU27" s="68"/>
      <c r="KV27" s="68"/>
      <c r="KW27" s="68"/>
      <c r="KX27" s="68"/>
      <c r="KY27" s="68"/>
      <c r="KZ27" s="68"/>
      <c r="LA27" s="68"/>
      <c r="LB27" s="68"/>
      <c r="LC27" s="68"/>
      <c r="LD27" s="68"/>
      <c r="LE27" s="68"/>
      <c r="LF27" s="68"/>
      <c r="LG27" s="68"/>
      <c r="LH27" s="68"/>
      <c r="LI27" s="68"/>
      <c r="LJ27" s="68"/>
      <c r="LK27" s="68"/>
      <c r="LL27" s="68"/>
      <c r="LM27" s="68"/>
      <c r="LN27" s="68"/>
      <c r="LO27" s="68"/>
      <c r="LP27" s="68"/>
      <c r="LQ27" s="68"/>
      <c r="LR27" s="68"/>
      <c r="LS27" s="68"/>
      <c r="LT27" s="68"/>
      <c r="LU27" s="68"/>
      <c r="LV27" s="68"/>
      <c r="LW27" s="68"/>
      <c r="LX27" s="68"/>
      <c r="LY27" s="68"/>
      <c r="LZ27" s="68"/>
      <c r="MA27" s="68"/>
      <c r="MB27" s="68"/>
      <c r="MC27" s="68"/>
      <c r="MD27" s="68"/>
      <c r="ME27" s="68"/>
      <c r="MF27" s="68"/>
      <c r="MG27" s="68"/>
      <c r="MH27" s="68"/>
      <c r="MI27" s="68"/>
      <c r="MJ27" s="68"/>
      <c r="MK27" s="68"/>
      <c r="ML27" s="68"/>
      <c r="MM27" s="68"/>
      <c r="MN27" s="68"/>
      <c r="MO27" s="68"/>
      <c r="MP27" s="68"/>
      <c r="MQ27" s="68"/>
      <c r="MR27" s="68"/>
      <c r="MS27" s="68"/>
      <c r="MT27" s="68"/>
      <c r="MU27" s="68"/>
      <c r="MV27" s="68"/>
      <c r="MW27" s="68"/>
      <c r="MX27" s="68"/>
      <c r="MY27" s="68"/>
      <c r="MZ27" s="68"/>
      <c r="NA27" s="68"/>
      <c r="NB27" s="68"/>
      <c r="NC27" s="68"/>
      <c r="ND27" s="68"/>
      <c r="NE27" s="68"/>
      <c r="NF27" s="68"/>
      <c r="NG27" s="68"/>
      <c r="NH27" s="68"/>
      <c r="NI27" s="68"/>
      <c r="NJ27" s="68"/>
      <c r="NK27" s="68"/>
      <c r="NL27" s="68"/>
      <c r="NM27" s="68"/>
      <c r="NN27" s="68"/>
      <c r="NO27" s="68"/>
      <c r="NP27" s="68"/>
      <c r="NQ27" s="68"/>
      <c r="NR27" s="68"/>
      <c r="NS27" s="68"/>
      <c r="NT27" s="68"/>
      <c r="NU27" s="68"/>
      <c r="NV27" s="68"/>
      <c r="NW27" s="68"/>
      <c r="NX27" s="68"/>
      <c r="NY27" s="68"/>
      <c r="NZ27" s="68"/>
      <c r="OA27" s="68"/>
      <c r="OB27" s="68"/>
      <c r="OC27" s="68"/>
      <c r="OD27" s="68"/>
      <c r="OE27" s="68"/>
      <c r="OF27" s="68"/>
      <c r="OG27" s="68"/>
      <c r="OH27" s="68"/>
      <c r="OI27" s="68"/>
      <c r="OJ27" s="68"/>
      <c r="OK27" s="68"/>
      <c r="OL27" s="68"/>
      <c r="OM27" s="68"/>
      <c r="ON27" s="68"/>
      <c r="OO27" s="68"/>
      <c r="OP27" s="68"/>
      <c r="OQ27" s="68"/>
      <c r="OR27" s="68"/>
      <c r="OS27" s="68"/>
      <c r="OT27" s="68"/>
      <c r="OU27" s="68"/>
      <c r="OV27" s="68"/>
      <c r="OW27" s="68"/>
      <c r="OX27" s="68"/>
      <c r="OY27" s="68"/>
      <c r="OZ27" s="68"/>
      <c r="PA27" s="68"/>
      <c r="PB27" s="68"/>
      <c r="PC27" s="68"/>
      <c r="PD27" s="68"/>
      <c r="PE27" s="68"/>
      <c r="PF27" s="68"/>
      <c r="PG27" s="68"/>
      <c r="PH27" s="68"/>
      <c r="PI27" s="68"/>
      <c r="PJ27" s="68"/>
      <c r="PK27" s="68"/>
      <c r="PL27" s="68"/>
      <c r="PM27" s="68"/>
      <c r="PN27" s="68"/>
      <c r="PO27" s="68"/>
      <c r="PP27" s="68"/>
      <c r="PQ27" s="68"/>
      <c r="PR27" s="68"/>
      <c r="PS27" s="68"/>
      <c r="PT27" s="68"/>
      <c r="PU27" s="68"/>
      <c r="PV27" s="68"/>
      <c r="PW27" s="68"/>
      <c r="PX27" s="68"/>
      <c r="PY27" s="68"/>
      <c r="PZ27" s="68"/>
      <c r="QA27" s="68"/>
      <c r="QB27" s="68"/>
      <c r="QC27" s="68"/>
      <c r="QD27" s="68"/>
      <c r="QE27" s="68"/>
      <c r="QF27" s="68"/>
      <c r="QG27" s="68"/>
      <c r="QH27" s="68"/>
      <c r="QI27" s="68"/>
      <c r="QJ27" s="68"/>
      <c r="QK27" s="68"/>
      <c r="QL27" s="68"/>
      <c r="QM27" s="68"/>
      <c r="QN27" s="68"/>
      <c r="QO27" s="68"/>
      <c r="QP27" s="68"/>
      <c r="QQ27" s="68"/>
      <c r="QR27" s="68"/>
      <c r="QS27" s="68"/>
      <c r="QT27" s="68"/>
      <c r="QU27" s="68"/>
      <c r="QV27" s="68"/>
      <c r="QW27" s="68"/>
      <c r="QX27" s="68"/>
      <c r="QY27" s="68"/>
      <c r="QZ27" s="68"/>
      <c r="RA27" s="68"/>
      <c r="RB27" s="68"/>
      <c r="RC27" s="68"/>
      <c r="RD27" s="68"/>
      <c r="RE27" s="68"/>
      <c r="RF27" s="68"/>
      <c r="RG27" s="68"/>
      <c r="RH27" s="68"/>
      <c r="RI27" s="68"/>
      <c r="RJ27" s="68"/>
      <c r="RK27" s="68"/>
      <c r="RL27" s="68"/>
      <c r="RM27" s="68"/>
      <c r="RN27" s="68"/>
      <c r="RO27" s="68"/>
      <c r="RP27" s="68"/>
      <c r="RQ27" s="68"/>
      <c r="RR27" s="68"/>
      <c r="RS27" s="68"/>
      <c r="RT27" s="68"/>
      <c r="RU27" s="68"/>
      <c r="RV27" s="68"/>
      <c r="RW27" s="68"/>
      <c r="RX27" s="68"/>
      <c r="RY27" s="68"/>
      <c r="RZ27" s="68"/>
      <c r="SA27" s="68"/>
      <c r="SB27" s="68"/>
      <c r="SC27" s="68"/>
      <c r="SD27" s="68"/>
      <c r="SE27" s="68"/>
      <c r="SF27" s="68"/>
      <c r="SG27" s="68"/>
      <c r="SH27" s="68"/>
      <c r="SI27" s="68"/>
      <c r="SJ27" s="68"/>
      <c r="SK27" s="68"/>
      <c r="SL27" s="68"/>
      <c r="SM27" s="68"/>
      <c r="SN27" s="68"/>
      <c r="SO27" s="68"/>
      <c r="SP27" s="68"/>
      <c r="SQ27" s="68"/>
      <c r="SR27" s="68"/>
      <c r="SS27" s="68"/>
      <c r="ST27" s="68"/>
      <c r="SU27" s="68"/>
      <c r="SV27" s="68"/>
      <c r="SW27" s="68"/>
      <c r="SX27" s="68"/>
      <c r="SY27" s="68"/>
      <c r="SZ27" s="68"/>
      <c r="TA27" s="68"/>
      <c r="TB27" s="68"/>
      <c r="TC27" s="68"/>
      <c r="TD27" s="68"/>
      <c r="TE27" s="68"/>
      <c r="TF27" s="68"/>
      <c r="TG27" s="68"/>
      <c r="TH27" s="68"/>
      <c r="TI27" s="68"/>
      <c r="TJ27" s="68"/>
      <c r="TK27" s="68"/>
      <c r="TL27" s="68"/>
      <c r="TM27" s="68"/>
      <c r="TN27" s="68"/>
      <c r="TO27" s="68"/>
      <c r="TP27" s="68"/>
      <c r="TQ27" s="68"/>
      <c r="TR27" s="68"/>
      <c r="TS27" s="68"/>
      <c r="TT27" s="68"/>
      <c r="TU27" s="68"/>
      <c r="TV27" s="68"/>
      <c r="TW27" s="68"/>
      <c r="TX27" s="68"/>
      <c r="TY27" s="68"/>
      <c r="TZ27" s="68"/>
      <c r="UA27" s="68"/>
      <c r="UB27" s="68"/>
      <c r="UC27" s="68"/>
      <c r="UD27" s="68"/>
      <c r="UE27" s="68"/>
      <c r="UF27" s="68"/>
      <c r="UG27" s="68"/>
      <c r="UH27" s="68"/>
      <c r="UI27" s="68"/>
      <c r="UJ27" s="68"/>
      <c r="UK27" s="68"/>
      <c r="UL27" s="68"/>
      <c r="UM27" s="68"/>
      <c r="UN27" s="68"/>
      <c r="UO27" s="68"/>
      <c r="UP27" s="68"/>
      <c r="UQ27" s="68"/>
      <c r="UR27" s="68"/>
      <c r="US27" s="68"/>
      <c r="UT27" s="68"/>
      <c r="UU27" s="68"/>
      <c r="UV27" s="68"/>
      <c r="UW27" s="68"/>
      <c r="UX27" s="68"/>
      <c r="UY27" s="68"/>
      <c r="UZ27" s="68"/>
      <c r="VA27" s="68"/>
      <c r="VB27" s="68"/>
      <c r="VC27" s="68"/>
      <c r="VD27" s="68"/>
      <c r="VE27" s="68"/>
      <c r="VF27" s="68"/>
      <c r="VG27" s="68"/>
      <c r="VH27" s="68"/>
      <c r="VI27" s="68"/>
      <c r="VJ27" s="68"/>
      <c r="VK27" s="68"/>
      <c r="VL27" s="68"/>
      <c r="VM27" s="68"/>
      <c r="VN27" s="68"/>
      <c r="VO27" s="68"/>
      <c r="VP27" s="68"/>
      <c r="VQ27" s="68"/>
      <c r="VR27" s="68"/>
      <c r="VS27" s="68"/>
      <c r="VT27" s="68"/>
      <c r="VU27" s="68"/>
      <c r="VV27" s="68"/>
      <c r="VW27" s="68"/>
      <c r="VX27" s="68"/>
      <c r="VY27" s="68"/>
      <c r="VZ27" s="68"/>
      <c r="WA27" s="68"/>
      <c r="WB27" s="68"/>
      <c r="WC27" s="68"/>
      <c r="WD27" s="68"/>
      <c r="WE27" s="68"/>
      <c r="WF27" s="68"/>
      <c r="WG27" s="68"/>
      <c r="WH27" s="68"/>
      <c r="WI27" s="68"/>
      <c r="WJ27" s="68"/>
      <c r="WK27" s="68"/>
      <c r="WL27" s="68"/>
      <c r="WM27" s="68"/>
      <c r="WN27" s="68"/>
      <c r="WO27" s="68"/>
      <c r="WP27" s="68"/>
      <c r="WQ27" s="68"/>
      <c r="WR27" s="68"/>
      <c r="WS27" s="68"/>
      <c r="WT27" s="68"/>
      <c r="WU27" s="68"/>
      <c r="WV27" s="68"/>
      <c r="WW27" s="68"/>
      <c r="WX27" s="68"/>
      <c r="WY27" s="68"/>
      <c r="WZ27" s="68"/>
      <c r="XA27" s="68"/>
      <c r="XB27" s="68"/>
      <c r="XC27" s="68"/>
      <c r="XD27" s="68"/>
      <c r="XE27" s="68"/>
      <c r="XF27" s="68"/>
      <c r="XG27" s="68"/>
      <c r="XH27" s="68"/>
      <c r="XI27" s="68"/>
      <c r="XJ27" s="68"/>
      <c r="XK27" s="68"/>
      <c r="XL27" s="68"/>
      <c r="XM27" s="68"/>
      <c r="XN27" s="68"/>
      <c r="XO27" s="68"/>
      <c r="XP27" s="68"/>
      <c r="XQ27" s="68"/>
      <c r="XR27" s="68"/>
      <c r="XS27" s="68"/>
      <c r="XT27" s="68"/>
      <c r="XU27" s="68"/>
      <c r="XV27" s="68"/>
      <c r="XW27" s="68"/>
      <c r="XX27" s="68"/>
      <c r="XY27" s="68"/>
      <c r="XZ27" s="68"/>
      <c r="YA27" s="68"/>
      <c r="YB27" s="68"/>
      <c r="YC27" s="68"/>
      <c r="YD27" s="68"/>
      <c r="YE27" s="68"/>
      <c r="YF27" s="68"/>
      <c r="YG27" s="68"/>
      <c r="YH27" s="68"/>
      <c r="YI27" s="68"/>
      <c r="YJ27" s="68"/>
      <c r="YK27" s="68"/>
      <c r="YL27" s="68"/>
      <c r="YM27" s="68"/>
      <c r="YN27" s="68"/>
      <c r="YO27" s="68"/>
      <c r="YP27" s="68"/>
      <c r="YQ27" s="68"/>
      <c r="YR27" s="68"/>
      <c r="YS27" s="68"/>
      <c r="YT27" s="68"/>
      <c r="YU27" s="68"/>
      <c r="YV27" s="68"/>
      <c r="YW27" s="68"/>
      <c r="YX27" s="68"/>
      <c r="YY27" s="68"/>
      <c r="YZ27" s="68"/>
      <c r="ZA27" s="68"/>
      <c r="ZB27" s="68"/>
      <c r="ZC27" s="68"/>
      <c r="ZD27" s="68"/>
      <c r="ZE27" s="68"/>
      <c r="ZF27" s="68"/>
      <c r="ZG27" s="68"/>
      <c r="ZH27" s="68"/>
      <c r="ZI27" s="68"/>
      <c r="ZJ27" s="68"/>
      <c r="ZK27" s="68"/>
      <c r="ZL27" s="68"/>
      <c r="ZM27" s="68"/>
      <c r="ZN27" s="68"/>
      <c r="ZO27" s="68"/>
      <c r="ZP27" s="68"/>
      <c r="ZQ27" s="68"/>
      <c r="ZR27" s="68"/>
      <c r="ZS27" s="68"/>
      <c r="ZT27" s="68"/>
      <c r="ZU27" s="68"/>
      <c r="ZV27" s="68"/>
      <c r="ZW27" s="68"/>
      <c r="ZX27" s="68"/>
      <c r="ZY27" s="68"/>
      <c r="ZZ27" s="68"/>
      <c r="AAA27" s="68"/>
      <c r="AAB27" s="68"/>
      <c r="AAC27" s="68"/>
      <c r="AAD27" s="68"/>
      <c r="AAE27" s="68"/>
      <c r="AAF27" s="68"/>
      <c r="AAG27" s="68"/>
      <c r="AAH27" s="68"/>
      <c r="AAI27" s="68"/>
      <c r="AAJ27" s="68"/>
      <c r="AAK27" s="68"/>
      <c r="AAL27" s="68"/>
      <c r="AAM27" s="68"/>
      <c r="AAN27" s="68"/>
      <c r="AAO27" s="68"/>
      <c r="AAP27" s="68"/>
      <c r="AAQ27" s="68"/>
      <c r="AAR27" s="68"/>
      <c r="AAS27" s="68"/>
      <c r="AAT27" s="68"/>
      <c r="AAU27" s="68"/>
      <c r="AAV27" s="68"/>
      <c r="AAW27" s="68"/>
      <c r="AAX27" s="68"/>
      <c r="AAY27" s="68"/>
      <c r="AAZ27" s="68"/>
      <c r="ABA27" s="68"/>
      <c r="ABB27" s="68"/>
      <c r="ABC27" s="68"/>
      <c r="ABD27" s="68"/>
      <c r="ABE27" s="68"/>
      <c r="ABF27" s="68"/>
      <c r="ABG27" s="68"/>
      <c r="ABH27" s="68"/>
      <c r="ABI27" s="68"/>
      <c r="ABJ27" s="68"/>
      <c r="ABK27" s="68"/>
      <c r="ABL27" s="68"/>
      <c r="ABM27" s="68"/>
      <c r="ABN27" s="68"/>
      <c r="ABO27" s="68"/>
      <c r="ABP27" s="68"/>
      <c r="ABQ27" s="68"/>
      <c r="ABR27" s="68"/>
      <c r="ABS27" s="68"/>
      <c r="ABT27" s="68"/>
      <c r="ABU27" s="68"/>
      <c r="ABV27" s="68"/>
      <c r="ABW27" s="68"/>
      <c r="ABX27" s="68"/>
      <c r="ABY27" s="68"/>
      <c r="ABZ27" s="68"/>
      <c r="ACA27" s="68"/>
      <c r="ACB27" s="68"/>
      <c r="ACC27" s="68"/>
      <c r="ACD27" s="68"/>
      <c r="ACE27" s="68"/>
      <c r="ACF27" s="68"/>
      <c r="ACG27" s="68"/>
      <c r="ACH27" s="68"/>
      <c r="ACI27" s="68"/>
      <c r="ACJ27" s="68"/>
      <c r="ACK27" s="68"/>
      <c r="ACL27" s="68"/>
      <c r="ACM27" s="68"/>
      <c r="ACN27" s="68"/>
      <c r="ACO27" s="68"/>
      <c r="ACP27" s="68"/>
      <c r="ACQ27" s="68"/>
      <c r="ACR27" s="68"/>
      <c r="ACS27" s="68"/>
      <c r="ACT27" s="68"/>
      <c r="ACU27" s="68"/>
      <c r="ACV27" s="68"/>
      <c r="ACW27" s="68"/>
      <c r="ACX27" s="68"/>
      <c r="ACY27" s="68"/>
      <c r="ACZ27" s="68"/>
      <c r="ADA27" s="68"/>
      <c r="ADB27" s="68"/>
      <c r="ADC27" s="68"/>
      <c r="ADD27" s="68"/>
      <c r="ADE27" s="68"/>
      <c r="ADF27" s="68"/>
      <c r="ADG27" s="68"/>
      <c r="ADH27" s="68"/>
      <c r="ADI27" s="68"/>
      <c r="ADJ27" s="68"/>
      <c r="ADK27" s="68"/>
      <c r="ADL27" s="68"/>
      <c r="ADM27" s="68"/>
      <c r="ADN27" s="68"/>
      <c r="ADO27" s="68"/>
      <c r="ADP27" s="68"/>
      <c r="ADQ27" s="68"/>
      <c r="ADR27" s="68"/>
      <c r="ADS27" s="68"/>
      <c r="ADT27" s="68"/>
      <c r="ADU27" s="68"/>
      <c r="ADV27" s="68"/>
      <c r="ADW27" s="68"/>
      <c r="ADX27" s="68"/>
      <c r="ADY27" s="68"/>
      <c r="ADZ27" s="68"/>
      <c r="AEA27" s="68"/>
      <c r="AEB27" s="68"/>
      <c r="AEC27" s="68"/>
      <c r="AED27" s="68"/>
      <c r="AEE27" s="68"/>
      <c r="AEF27" s="68"/>
      <c r="AEG27" s="68"/>
      <c r="AEH27" s="68"/>
      <c r="AEI27" s="68"/>
      <c r="AEJ27" s="68"/>
      <c r="AEK27" s="68"/>
      <c r="AEL27" s="68"/>
      <c r="AEM27" s="68"/>
      <c r="AEN27" s="68"/>
      <c r="AEO27" s="68"/>
      <c r="AEP27" s="68"/>
      <c r="AEQ27" s="68"/>
      <c r="AER27" s="68"/>
      <c r="AES27" s="68"/>
      <c r="AET27" s="68"/>
      <c r="AEU27" s="68"/>
      <c r="AEV27" s="68"/>
      <c r="AEW27" s="68"/>
      <c r="AEX27" s="68"/>
      <c r="AEY27" s="68"/>
      <c r="AEZ27" s="68"/>
      <c r="AFA27" s="68"/>
      <c r="AFB27" s="68"/>
      <c r="AFC27" s="68"/>
      <c r="AFD27" s="68"/>
      <c r="AFE27" s="68"/>
      <c r="AFF27" s="68"/>
      <c r="AFG27" s="68"/>
      <c r="AFH27" s="68"/>
      <c r="AFI27" s="68"/>
      <c r="AFJ27" s="68"/>
      <c r="AFK27" s="68"/>
      <c r="AFL27" s="68"/>
      <c r="AFM27" s="68"/>
      <c r="AFN27" s="68"/>
      <c r="AFO27" s="68"/>
      <c r="AFP27" s="68"/>
      <c r="AFQ27" s="68"/>
      <c r="AFR27" s="68"/>
      <c r="AFS27" s="68"/>
      <c r="AFT27" s="68"/>
      <c r="AFU27" s="68"/>
      <c r="AFV27" s="68"/>
      <c r="AFW27" s="68"/>
      <c r="AFX27" s="68"/>
      <c r="AFY27" s="68"/>
      <c r="AFZ27" s="68"/>
      <c r="AGA27" s="68"/>
      <c r="AGB27" s="68"/>
      <c r="AGC27" s="68"/>
      <c r="AGD27" s="68"/>
      <c r="AGE27" s="68"/>
      <c r="AGF27" s="68"/>
      <c r="AGG27" s="68"/>
      <c r="AGH27" s="68"/>
      <c r="AGI27" s="68"/>
      <c r="AGJ27" s="68"/>
      <c r="AGK27" s="68"/>
      <c r="AGL27" s="68"/>
      <c r="AGM27" s="68"/>
      <c r="AGN27" s="68"/>
      <c r="AGO27" s="68"/>
      <c r="AGP27" s="68"/>
      <c r="AGQ27" s="68"/>
      <c r="AGR27" s="68"/>
      <c r="AGS27" s="68"/>
      <c r="AGT27" s="68"/>
      <c r="AGU27" s="68"/>
      <c r="AGV27" s="68"/>
      <c r="AGW27" s="68"/>
      <c r="AGX27" s="68"/>
      <c r="AGY27" s="68"/>
      <c r="AGZ27" s="68"/>
      <c r="AHA27" s="68"/>
      <c r="AHB27" s="68"/>
      <c r="AHC27" s="68"/>
      <c r="AHD27" s="68"/>
      <c r="AHE27" s="68"/>
      <c r="AHF27" s="68"/>
      <c r="AHG27" s="68"/>
      <c r="AHH27" s="68"/>
      <c r="AHI27" s="68"/>
      <c r="AHJ27" s="68"/>
      <c r="AHK27" s="68"/>
      <c r="AHL27" s="68"/>
      <c r="AHM27" s="68"/>
      <c r="AHN27" s="68"/>
      <c r="AHO27" s="68"/>
      <c r="AHP27" s="68"/>
      <c r="AHQ27" s="68"/>
      <c r="AHR27" s="68"/>
      <c r="AHS27" s="68"/>
      <c r="AHT27" s="68"/>
      <c r="AHU27" s="68"/>
      <c r="AHV27" s="68"/>
      <c r="AHW27" s="68"/>
      <c r="AHX27" s="68"/>
      <c r="AHY27" s="68"/>
      <c r="AHZ27" s="68"/>
      <c r="AIA27" s="68"/>
      <c r="AIB27" s="68"/>
      <c r="AIC27" s="68"/>
      <c r="AID27" s="68"/>
      <c r="AIE27" s="68"/>
      <c r="AIF27" s="68"/>
      <c r="AIG27" s="68"/>
      <c r="AIH27" s="68"/>
      <c r="AII27" s="68"/>
      <c r="AIJ27" s="68"/>
      <c r="AIK27" s="68"/>
      <c r="AIL27" s="68"/>
      <c r="AIM27" s="68"/>
      <c r="AIN27" s="68"/>
      <c r="AIO27" s="68"/>
      <c r="AIP27" s="68"/>
      <c r="AIQ27" s="68"/>
      <c r="AIR27" s="68"/>
      <c r="AIS27" s="68"/>
      <c r="AIT27" s="68"/>
      <c r="AIU27" s="68"/>
      <c r="AIV27" s="68"/>
      <c r="AIW27" s="68"/>
      <c r="AIX27" s="68"/>
      <c r="AIY27" s="68"/>
      <c r="AIZ27" s="68"/>
      <c r="AJA27" s="68"/>
      <c r="AJB27" s="68"/>
      <c r="AJC27" s="68"/>
      <c r="AJD27" s="68"/>
      <c r="AJE27" s="68"/>
      <c r="AJF27" s="68"/>
      <c r="AJG27" s="68"/>
      <c r="AJH27" s="68"/>
      <c r="AJI27" s="68"/>
      <c r="AJJ27" s="68"/>
      <c r="AJK27" s="68"/>
      <c r="AJL27" s="68"/>
      <c r="AJM27" s="68"/>
      <c r="AJN27" s="68"/>
      <c r="AJO27" s="68"/>
      <c r="AJP27" s="68"/>
      <c r="AJQ27" s="68"/>
      <c r="AJR27" s="68"/>
      <c r="AJS27" s="68"/>
      <c r="AJT27" s="68"/>
      <c r="AJU27" s="68"/>
      <c r="AJV27" s="68"/>
      <c r="AJW27" s="68"/>
      <c r="AJX27" s="68"/>
      <c r="AJY27" s="68"/>
      <c r="AJZ27" s="68"/>
      <c r="AKA27" s="68"/>
      <c r="AKB27" s="68"/>
      <c r="AKC27" s="68"/>
      <c r="AKD27" s="68"/>
      <c r="AKE27" s="68"/>
      <c r="AKF27" s="68"/>
      <c r="AKG27" s="68"/>
      <c r="AKH27" s="68"/>
      <c r="AKI27" s="68"/>
      <c r="AKJ27" s="68"/>
      <c r="AKK27" s="68"/>
      <c r="AKL27" s="68"/>
      <c r="AKM27" s="68"/>
      <c r="AKN27" s="68"/>
      <c r="AKO27" s="68"/>
      <c r="AKP27" s="68"/>
      <c r="AKQ27" s="68"/>
      <c r="AKR27" s="68"/>
      <c r="AKS27" s="68"/>
      <c r="AKT27" s="68"/>
      <c r="AKU27" s="68"/>
      <c r="AKV27" s="68"/>
      <c r="AKW27" s="68"/>
      <c r="AKX27" s="68"/>
      <c r="AKY27" s="68"/>
      <c r="AKZ27" s="68"/>
      <c r="ALA27" s="68"/>
      <c r="ALB27" s="68"/>
      <c r="ALC27" s="68"/>
      <c r="ALD27" s="68"/>
      <c r="ALE27" s="68"/>
      <c r="ALF27" s="68"/>
      <c r="ALG27" s="68"/>
      <c r="ALH27" s="68"/>
      <c r="ALI27" s="68"/>
      <c r="ALJ27" s="68"/>
      <c r="ALK27" s="68"/>
      <c r="ALL27" s="68"/>
      <c r="ALM27" s="68"/>
      <c r="ALN27" s="68"/>
      <c r="ALO27" s="68"/>
      <c r="ALP27" s="68"/>
      <c r="ALQ27" s="68"/>
      <c r="ALR27" s="68"/>
      <c r="ALS27" s="68"/>
      <c r="ALT27" s="68"/>
      <c r="ALU27" s="68"/>
      <c r="ALV27" s="68"/>
      <c r="ALW27" s="68"/>
      <c r="ALX27" s="68"/>
      <c r="ALY27" s="68"/>
      <c r="ALZ27" s="68"/>
      <c r="AMA27" s="68"/>
      <c r="AMB27" s="68"/>
      <c r="AMC27" s="68"/>
      <c r="AMD27" s="68"/>
      <c r="AME27" s="68"/>
      <c r="AMF27" s="68"/>
      <c r="AMG27" s="68"/>
      <c r="AMH27" s="68"/>
      <c r="AMI27" s="68"/>
      <c r="AMJ27" s="68"/>
      <c r="AMK27" s="68"/>
    </row>
    <row r="28" spans="1:1025" s="69" customFormat="1" hidden="1" outlineLevel="2">
      <c r="A28" s="76"/>
      <c r="B28" s="114"/>
      <c r="C28" s="114"/>
      <c r="D28" s="114"/>
      <c r="E28" s="71"/>
      <c r="F28" s="114"/>
      <c r="G28" s="59"/>
      <c r="H28" s="59"/>
      <c r="I28" s="13"/>
      <c r="J28" s="114"/>
      <c r="K28" s="114"/>
      <c r="L28" s="114"/>
      <c r="M28" s="114"/>
      <c r="N28" s="67"/>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c r="HW28" s="68"/>
      <c r="HX28" s="68"/>
      <c r="HY28" s="68"/>
      <c r="HZ28" s="68"/>
      <c r="IA28" s="68"/>
      <c r="IB28" s="68"/>
      <c r="IC28" s="68"/>
      <c r="ID28" s="68"/>
      <c r="IE28" s="68"/>
      <c r="IF28" s="68"/>
      <c r="IG28" s="68"/>
      <c r="IH28" s="68"/>
      <c r="II28" s="68"/>
      <c r="IJ28" s="68"/>
      <c r="IK28" s="68"/>
      <c r="IL28" s="68"/>
      <c r="IM28" s="68"/>
      <c r="IN28" s="68"/>
      <c r="IO28" s="68"/>
      <c r="IP28" s="68"/>
      <c r="IQ28" s="68"/>
      <c r="IR28" s="68"/>
      <c r="IS28" s="68"/>
      <c r="IT28" s="68"/>
      <c r="IU28" s="68"/>
      <c r="IV28" s="68"/>
      <c r="IW28" s="68"/>
      <c r="IX28" s="68"/>
      <c r="IY28" s="68"/>
      <c r="IZ28" s="68"/>
      <c r="JA28" s="68"/>
      <c r="JB28" s="68"/>
      <c r="JC28" s="68"/>
      <c r="JD28" s="68"/>
      <c r="JE28" s="68"/>
      <c r="JF28" s="68"/>
      <c r="JG28" s="68"/>
      <c r="JH28" s="68"/>
      <c r="JI28" s="68"/>
      <c r="JJ28" s="68"/>
      <c r="JK28" s="68"/>
      <c r="JL28" s="68"/>
      <c r="JM28" s="68"/>
      <c r="JN28" s="68"/>
      <c r="JO28" s="68"/>
      <c r="JP28" s="68"/>
      <c r="JQ28" s="68"/>
      <c r="JR28" s="68"/>
      <c r="JS28" s="68"/>
      <c r="JT28" s="68"/>
      <c r="JU28" s="68"/>
      <c r="JV28" s="68"/>
      <c r="JW28" s="68"/>
      <c r="JX28" s="68"/>
      <c r="JY28" s="68"/>
      <c r="JZ28" s="68"/>
      <c r="KA28" s="68"/>
      <c r="KB28" s="68"/>
      <c r="KC28" s="68"/>
      <c r="KD28" s="68"/>
      <c r="KE28" s="68"/>
      <c r="KF28" s="68"/>
      <c r="KG28" s="68"/>
      <c r="KH28" s="68"/>
      <c r="KI28" s="68"/>
      <c r="KJ28" s="68"/>
      <c r="KK28" s="68"/>
      <c r="KL28" s="68"/>
      <c r="KM28" s="68"/>
      <c r="KN28" s="68"/>
      <c r="KO28" s="68"/>
      <c r="KP28" s="68"/>
      <c r="KQ28" s="68"/>
      <c r="KR28" s="68"/>
      <c r="KS28" s="68"/>
      <c r="KT28" s="68"/>
      <c r="KU28" s="68"/>
      <c r="KV28" s="68"/>
      <c r="KW28" s="68"/>
      <c r="KX28" s="68"/>
      <c r="KY28" s="68"/>
      <c r="KZ28" s="68"/>
      <c r="LA28" s="68"/>
      <c r="LB28" s="68"/>
      <c r="LC28" s="68"/>
      <c r="LD28" s="68"/>
      <c r="LE28" s="68"/>
      <c r="LF28" s="68"/>
      <c r="LG28" s="68"/>
      <c r="LH28" s="68"/>
      <c r="LI28" s="68"/>
      <c r="LJ28" s="68"/>
      <c r="LK28" s="68"/>
      <c r="LL28" s="68"/>
      <c r="LM28" s="68"/>
      <c r="LN28" s="68"/>
      <c r="LO28" s="68"/>
      <c r="LP28" s="68"/>
      <c r="LQ28" s="68"/>
      <c r="LR28" s="68"/>
      <c r="LS28" s="68"/>
      <c r="LT28" s="68"/>
      <c r="LU28" s="68"/>
      <c r="LV28" s="68"/>
      <c r="LW28" s="68"/>
      <c r="LX28" s="68"/>
      <c r="LY28" s="68"/>
      <c r="LZ28" s="68"/>
      <c r="MA28" s="68"/>
      <c r="MB28" s="68"/>
      <c r="MC28" s="68"/>
      <c r="MD28" s="68"/>
      <c r="ME28" s="68"/>
      <c r="MF28" s="68"/>
      <c r="MG28" s="68"/>
      <c r="MH28" s="68"/>
      <c r="MI28" s="68"/>
      <c r="MJ28" s="68"/>
      <c r="MK28" s="68"/>
      <c r="ML28" s="68"/>
      <c r="MM28" s="68"/>
      <c r="MN28" s="68"/>
      <c r="MO28" s="68"/>
      <c r="MP28" s="68"/>
      <c r="MQ28" s="68"/>
      <c r="MR28" s="68"/>
      <c r="MS28" s="68"/>
      <c r="MT28" s="68"/>
      <c r="MU28" s="68"/>
      <c r="MV28" s="68"/>
      <c r="MW28" s="68"/>
      <c r="MX28" s="68"/>
      <c r="MY28" s="68"/>
      <c r="MZ28" s="68"/>
      <c r="NA28" s="68"/>
      <c r="NB28" s="68"/>
      <c r="NC28" s="68"/>
      <c r="ND28" s="68"/>
      <c r="NE28" s="68"/>
      <c r="NF28" s="68"/>
      <c r="NG28" s="68"/>
      <c r="NH28" s="68"/>
      <c r="NI28" s="68"/>
      <c r="NJ28" s="68"/>
      <c r="NK28" s="68"/>
      <c r="NL28" s="68"/>
      <c r="NM28" s="68"/>
      <c r="NN28" s="68"/>
      <c r="NO28" s="68"/>
      <c r="NP28" s="68"/>
      <c r="NQ28" s="68"/>
      <c r="NR28" s="68"/>
      <c r="NS28" s="68"/>
      <c r="NT28" s="68"/>
      <c r="NU28" s="68"/>
      <c r="NV28" s="68"/>
      <c r="NW28" s="68"/>
      <c r="NX28" s="68"/>
      <c r="NY28" s="68"/>
      <c r="NZ28" s="68"/>
      <c r="OA28" s="68"/>
      <c r="OB28" s="68"/>
      <c r="OC28" s="68"/>
      <c r="OD28" s="68"/>
      <c r="OE28" s="68"/>
      <c r="OF28" s="68"/>
      <c r="OG28" s="68"/>
      <c r="OH28" s="68"/>
      <c r="OI28" s="68"/>
      <c r="OJ28" s="68"/>
      <c r="OK28" s="68"/>
      <c r="OL28" s="68"/>
      <c r="OM28" s="68"/>
      <c r="ON28" s="68"/>
      <c r="OO28" s="68"/>
      <c r="OP28" s="68"/>
      <c r="OQ28" s="68"/>
      <c r="OR28" s="68"/>
      <c r="OS28" s="68"/>
      <c r="OT28" s="68"/>
      <c r="OU28" s="68"/>
      <c r="OV28" s="68"/>
      <c r="OW28" s="68"/>
      <c r="OX28" s="68"/>
      <c r="OY28" s="68"/>
      <c r="OZ28" s="68"/>
      <c r="PA28" s="68"/>
      <c r="PB28" s="68"/>
      <c r="PC28" s="68"/>
      <c r="PD28" s="68"/>
      <c r="PE28" s="68"/>
      <c r="PF28" s="68"/>
      <c r="PG28" s="68"/>
      <c r="PH28" s="68"/>
      <c r="PI28" s="68"/>
      <c r="PJ28" s="68"/>
      <c r="PK28" s="68"/>
      <c r="PL28" s="68"/>
      <c r="PM28" s="68"/>
      <c r="PN28" s="68"/>
      <c r="PO28" s="68"/>
      <c r="PP28" s="68"/>
      <c r="PQ28" s="68"/>
      <c r="PR28" s="68"/>
      <c r="PS28" s="68"/>
      <c r="PT28" s="68"/>
      <c r="PU28" s="68"/>
      <c r="PV28" s="68"/>
      <c r="PW28" s="68"/>
      <c r="PX28" s="68"/>
      <c r="PY28" s="68"/>
      <c r="PZ28" s="68"/>
      <c r="QA28" s="68"/>
      <c r="QB28" s="68"/>
      <c r="QC28" s="68"/>
      <c r="QD28" s="68"/>
      <c r="QE28" s="68"/>
      <c r="QF28" s="68"/>
      <c r="QG28" s="68"/>
      <c r="QH28" s="68"/>
      <c r="QI28" s="68"/>
      <c r="QJ28" s="68"/>
      <c r="QK28" s="68"/>
      <c r="QL28" s="68"/>
      <c r="QM28" s="68"/>
      <c r="QN28" s="68"/>
      <c r="QO28" s="68"/>
      <c r="QP28" s="68"/>
      <c r="QQ28" s="68"/>
      <c r="QR28" s="68"/>
      <c r="QS28" s="68"/>
      <c r="QT28" s="68"/>
      <c r="QU28" s="68"/>
      <c r="QV28" s="68"/>
      <c r="QW28" s="68"/>
      <c r="QX28" s="68"/>
      <c r="QY28" s="68"/>
      <c r="QZ28" s="68"/>
      <c r="RA28" s="68"/>
      <c r="RB28" s="68"/>
      <c r="RC28" s="68"/>
      <c r="RD28" s="68"/>
      <c r="RE28" s="68"/>
      <c r="RF28" s="68"/>
      <c r="RG28" s="68"/>
      <c r="RH28" s="68"/>
      <c r="RI28" s="68"/>
      <c r="RJ28" s="68"/>
      <c r="RK28" s="68"/>
      <c r="RL28" s="68"/>
      <c r="RM28" s="68"/>
      <c r="RN28" s="68"/>
      <c r="RO28" s="68"/>
      <c r="RP28" s="68"/>
      <c r="RQ28" s="68"/>
      <c r="RR28" s="68"/>
      <c r="RS28" s="68"/>
      <c r="RT28" s="68"/>
      <c r="RU28" s="68"/>
      <c r="RV28" s="68"/>
      <c r="RW28" s="68"/>
      <c r="RX28" s="68"/>
      <c r="RY28" s="68"/>
      <c r="RZ28" s="68"/>
      <c r="SA28" s="68"/>
      <c r="SB28" s="68"/>
      <c r="SC28" s="68"/>
      <c r="SD28" s="68"/>
      <c r="SE28" s="68"/>
      <c r="SF28" s="68"/>
      <c r="SG28" s="68"/>
      <c r="SH28" s="68"/>
      <c r="SI28" s="68"/>
      <c r="SJ28" s="68"/>
      <c r="SK28" s="68"/>
      <c r="SL28" s="68"/>
      <c r="SM28" s="68"/>
      <c r="SN28" s="68"/>
      <c r="SO28" s="68"/>
      <c r="SP28" s="68"/>
      <c r="SQ28" s="68"/>
      <c r="SR28" s="68"/>
      <c r="SS28" s="68"/>
      <c r="ST28" s="68"/>
      <c r="SU28" s="68"/>
      <c r="SV28" s="68"/>
      <c r="SW28" s="68"/>
      <c r="SX28" s="68"/>
      <c r="SY28" s="68"/>
      <c r="SZ28" s="68"/>
      <c r="TA28" s="68"/>
      <c r="TB28" s="68"/>
      <c r="TC28" s="68"/>
      <c r="TD28" s="68"/>
      <c r="TE28" s="68"/>
      <c r="TF28" s="68"/>
      <c r="TG28" s="68"/>
      <c r="TH28" s="68"/>
      <c r="TI28" s="68"/>
      <c r="TJ28" s="68"/>
      <c r="TK28" s="68"/>
      <c r="TL28" s="68"/>
      <c r="TM28" s="68"/>
      <c r="TN28" s="68"/>
      <c r="TO28" s="68"/>
      <c r="TP28" s="68"/>
      <c r="TQ28" s="68"/>
      <c r="TR28" s="68"/>
      <c r="TS28" s="68"/>
      <c r="TT28" s="68"/>
      <c r="TU28" s="68"/>
      <c r="TV28" s="68"/>
      <c r="TW28" s="68"/>
      <c r="TX28" s="68"/>
      <c r="TY28" s="68"/>
      <c r="TZ28" s="68"/>
      <c r="UA28" s="68"/>
      <c r="UB28" s="68"/>
      <c r="UC28" s="68"/>
      <c r="UD28" s="68"/>
      <c r="UE28" s="68"/>
      <c r="UF28" s="68"/>
      <c r="UG28" s="68"/>
      <c r="UH28" s="68"/>
      <c r="UI28" s="68"/>
      <c r="UJ28" s="68"/>
      <c r="UK28" s="68"/>
      <c r="UL28" s="68"/>
      <c r="UM28" s="68"/>
      <c r="UN28" s="68"/>
      <c r="UO28" s="68"/>
      <c r="UP28" s="68"/>
      <c r="UQ28" s="68"/>
      <c r="UR28" s="68"/>
      <c r="US28" s="68"/>
      <c r="UT28" s="68"/>
      <c r="UU28" s="68"/>
      <c r="UV28" s="68"/>
      <c r="UW28" s="68"/>
      <c r="UX28" s="68"/>
      <c r="UY28" s="68"/>
      <c r="UZ28" s="68"/>
      <c r="VA28" s="68"/>
      <c r="VB28" s="68"/>
      <c r="VC28" s="68"/>
      <c r="VD28" s="68"/>
      <c r="VE28" s="68"/>
      <c r="VF28" s="68"/>
      <c r="VG28" s="68"/>
      <c r="VH28" s="68"/>
      <c r="VI28" s="68"/>
      <c r="VJ28" s="68"/>
      <c r="VK28" s="68"/>
      <c r="VL28" s="68"/>
      <c r="VM28" s="68"/>
      <c r="VN28" s="68"/>
      <c r="VO28" s="68"/>
      <c r="VP28" s="68"/>
      <c r="VQ28" s="68"/>
      <c r="VR28" s="68"/>
      <c r="VS28" s="68"/>
      <c r="VT28" s="68"/>
      <c r="VU28" s="68"/>
      <c r="VV28" s="68"/>
      <c r="VW28" s="68"/>
      <c r="VX28" s="68"/>
      <c r="VY28" s="68"/>
      <c r="VZ28" s="68"/>
      <c r="WA28" s="68"/>
      <c r="WB28" s="68"/>
      <c r="WC28" s="68"/>
      <c r="WD28" s="68"/>
      <c r="WE28" s="68"/>
      <c r="WF28" s="68"/>
      <c r="WG28" s="68"/>
      <c r="WH28" s="68"/>
      <c r="WI28" s="68"/>
      <c r="WJ28" s="68"/>
      <c r="WK28" s="68"/>
      <c r="WL28" s="68"/>
      <c r="WM28" s="68"/>
      <c r="WN28" s="68"/>
      <c r="WO28" s="68"/>
      <c r="WP28" s="68"/>
      <c r="WQ28" s="68"/>
      <c r="WR28" s="68"/>
      <c r="WS28" s="68"/>
      <c r="WT28" s="68"/>
      <c r="WU28" s="68"/>
      <c r="WV28" s="68"/>
      <c r="WW28" s="68"/>
      <c r="WX28" s="68"/>
      <c r="WY28" s="68"/>
      <c r="WZ28" s="68"/>
      <c r="XA28" s="68"/>
      <c r="XB28" s="68"/>
      <c r="XC28" s="68"/>
      <c r="XD28" s="68"/>
      <c r="XE28" s="68"/>
      <c r="XF28" s="68"/>
      <c r="XG28" s="68"/>
      <c r="XH28" s="68"/>
      <c r="XI28" s="68"/>
      <c r="XJ28" s="68"/>
      <c r="XK28" s="68"/>
      <c r="XL28" s="68"/>
      <c r="XM28" s="68"/>
      <c r="XN28" s="68"/>
      <c r="XO28" s="68"/>
      <c r="XP28" s="68"/>
      <c r="XQ28" s="68"/>
      <c r="XR28" s="68"/>
      <c r="XS28" s="68"/>
      <c r="XT28" s="68"/>
      <c r="XU28" s="68"/>
      <c r="XV28" s="68"/>
      <c r="XW28" s="68"/>
      <c r="XX28" s="68"/>
      <c r="XY28" s="68"/>
      <c r="XZ28" s="68"/>
      <c r="YA28" s="68"/>
      <c r="YB28" s="68"/>
      <c r="YC28" s="68"/>
      <c r="YD28" s="68"/>
      <c r="YE28" s="68"/>
      <c r="YF28" s="68"/>
      <c r="YG28" s="68"/>
      <c r="YH28" s="68"/>
      <c r="YI28" s="68"/>
      <c r="YJ28" s="68"/>
      <c r="YK28" s="68"/>
      <c r="YL28" s="68"/>
      <c r="YM28" s="68"/>
      <c r="YN28" s="68"/>
      <c r="YO28" s="68"/>
      <c r="YP28" s="68"/>
      <c r="YQ28" s="68"/>
      <c r="YR28" s="68"/>
      <c r="YS28" s="68"/>
      <c r="YT28" s="68"/>
      <c r="YU28" s="68"/>
      <c r="YV28" s="68"/>
      <c r="YW28" s="68"/>
      <c r="YX28" s="68"/>
      <c r="YY28" s="68"/>
      <c r="YZ28" s="68"/>
      <c r="ZA28" s="68"/>
      <c r="ZB28" s="68"/>
      <c r="ZC28" s="68"/>
      <c r="ZD28" s="68"/>
      <c r="ZE28" s="68"/>
      <c r="ZF28" s="68"/>
      <c r="ZG28" s="68"/>
      <c r="ZH28" s="68"/>
      <c r="ZI28" s="68"/>
      <c r="ZJ28" s="68"/>
      <c r="ZK28" s="68"/>
      <c r="ZL28" s="68"/>
      <c r="ZM28" s="68"/>
      <c r="ZN28" s="68"/>
      <c r="ZO28" s="68"/>
      <c r="ZP28" s="68"/>
      <c r="ZQ28" s="68"/>
      <c r="ZR28" s="68"/>
      <c r="ZS28" s="68"/>
      <c r="ZT28" s="68"/>
      <c r="ZU28" s="68"/>
      <c r="ZV28" s="68"/>
      <c r="ZW28" s="68"/>
      <c r="ZX28" s="68"/>
      <c r="ZY28" s="68"/>
      <c r="ZZ28" s="68"/>
      <c r="AAA28" s="68"/>
      <c r="AAB28" s="68"/>
      <c r="AAC28" s="68"/>
      <c r="AAD28" s="68"/>
      <c r="AAE28" s="68"/>
      <c r="AAF28" s="68"/>
      <c r="AAG28" s="68"/>
      <c r="AAH28" s="68"/>
      <c r="AAI28" s="68"/>
      <c r="AAJ28" s="68"/>
      <c r="AAK28" s="68"/>
      <c r="AAL28" s="68"/>
      <c r="AAM28" s="68"/>
      <c r="AAN28" s="68"/>
      <c r="AAO28" s="68"/>
      <c r="AAP28" s="68"/>
      <c r="AAQ28" s="68"/>
      <c r="AAR28" s="68"/>
      <c r="AAS28" s="68"/>
      <c r="AAT28" s="68"/>
      <c r="AAU28" s="68"/>
      <c r="AAV28" s="68"/>
      <c r="AAW28" s="68"/>
      <c r="AAX28" s="68"/>
      <c r="AAY28" s="68"/>
      <c r="AAZ28" s="68"/>
      <c r="ABA28" s="68"/>
      <c r="ABB28" s="68"/>
      <c r="ABC28" s="68"/>
      <c r="ABD28" s="68"/>
      <c r="ABE28" s="68"/>
      <c r="ABF28" s="68"/>
      <c r="ABG28" s="68"/>
      <c r="ABH28" s="68"/>
      <c r="ABI28" s="68"/>
      <c r="ABJ28" s="68"/>
      <c r="ABK28" s="68"/>
      <c r="ABL28" s="68"/>
      <c r="ABM28" s="68"/>
      <c r="ABN28" s="68"/>
      <c r="ABO28" s="68"/>
      <c r="ABP28" s="68"/>
      <c r="ABQ28" s="68"/>
      <c r="ABR28" s="68"/>
      <c r="ABS28" s="68"/>
      <c r="ABT28" s="68"/>
      <c r="ABU28" s="68"/>
      <c r="ABV28" s="68"/>
      <c r="ABW28" s="68"/>
      <c r="ABX28" s="68"/>
      <c r="ABY28" s="68"/>
      <c r="ABZ28" s="68"/>
      <c r="ACA28" s="68"/>
      <c r="ACB28" s="68"/>
      <c r="ACC28" s="68"/>
      <c r="ACD28" s="68"/>
      <c r="ACE28" s="68"/>
      <c r="ACF28" s="68"/>
      <c r="ACG28" s="68"/>
      <c r="ACH28" s="68"/>
      <c r="ACI28" s="68"/>
      <c r="ACJ28" s="68"/>
      <c r="ACK28" s="68"/>
      <c r="ACL28" s="68"/>
      <c r="ACM28" s="68"/>
      <c r="ACN28" s="68"/>
      <c r="ACO28" s="68"/>
      <c r="ACP28" s="68"/>
      <c r="ACQ28" s="68"/>
      <c r="ACR28" s="68"/>
      <c r="ACS28" s="68"/>
      <c r="ACT28" s="68"/>
      <c r="ACU28" s="68"/>
      <c r="ACV28" s="68"/>
      <c r="ACW28" s="68"/>
      <c r="ACX28" s="68"/>
      <c r="ACY28" s="68"/>
      <c r="ACZ28" s="68"/>
      <c r="ADA28" s="68"/>
      <c r="ADB28" s="68"/>
      <c r="ADC28" s="68"/>
      <c r="ADD28" s="68"/>
      <c r="ADE28" s="68"/>
      <c r="ADF28" s="68"/>
      <c r="ADG28" s="68"/>
      <c r="ADH28" s="68"/>
      <c r="ADI28" s="68"/>
      <c r="ADJ28" s="68"/>
      <c r="ADK28" s="68"/>
      <c r="ADL28" s="68"/>
      <c r="ADM28" s="68"/>
      <c r="ADN28" s="68"/>
      <c r="ADO28" s="68"/>
      <c r="ADP28" s="68"/>
      <c r="ADQ28" s="68"/>
      <c r="ADR28" s="68"/>
      <c r="ADS28" s="68"/>
      <c r="ADT28" s="68"/>
      <c r="ADU28" s="68"/>
      <c r="ADV28" s="68"/>
      <c r="ADW28" s="68"/>
      <c r="ADX28" s="68"/>
      <c r="ADY28" s="68"/>
      <c r="ADZ28" s="68"/>
      <c r="AEA28" s="68"/>
      <c r="AEB28" s="68"/>
      <c r="AEC28" s="68"/>
      <c r="AED28" s="68"/>
      <c r="AEE28" s="68"/>
      <c r="AEF28" s="68"/>
      <c r="AEG28" s="68"/>
      <c r="AEH28" s="68"/>
      <c r="AEI28" s="68"/>
      <c r="AEJ28" s="68"/>
      <c r="AEK28" s="68"/>
      <c r="AEL28" s="68"/>
      <c r="AEM28" s="68"/>
      <c r="AEN28" s="68"/>
      <c r="AEO28" s="68"/>
      <c r="AEP28" s="68"/>
      <c r="AEQ28" s="68"/>
      <c r="AER28" s="68"/>
      <c r="AES28" s="68"/>
      <c r="AET28" s="68"/>
      <c r="AEU28" s="68"/>
      <c r="AEV28" s="68"/>
      <c r="AEW28" s="68"/>
      <c r="AEX28" s="68"/>
      <c r="AEY28" s="68"/>
      <c r="AEZ28" s="68"/>
      <c r="AFA28" s="68"/>
      <c r="AFB28" s="68"/>
      <c r="AFC28" s="68"/>
      <c r="AFD28" s="68"/>
      <c r="AFE28" s="68"/>
      <c r="AFF28" s="68"/>
      <c r="AFG28" s="68"/>
      <c r="AFH28" s="68"/>
      <c r="AFI28" s="68"/>
      <c r="AFJ28" s="68"/>
      <c r="AFK28" s="68"/>
      <c r="AFL28" s="68"/>
      <c r="AFM28" s="68"/>
      <c r="AFN28" s="68"/>
      <c r="AFO28" s="68"/>
      <c r="AFP28" s="68"/>
      <c r="AFQ28" s="68"/>
      <c r="AFR28" s="68"/>
      <c r="AFS28" s="68"/>
      <c r="AFT28" s="68"/>
      <c r="AFU28" s="68"/>
      <c r="AFV28" s="68"/>
      <c r="AFW28" s="68"/>
      <c r="AFX28" s="68"/>
      <c r="AFY28" s="68"/>
      <c r="AFZ28" s="68"/>
      <c r="AGA28" s="68"/>
      <c r="AGB28" s="68"/>
      <c r="AGC28" s="68"/>
      <c r="AGD28" s="68"/>
      <c r="AGE28" s="68"/>
      <c r="AGF28" s="68"/>
      <c r="AGG28" s="68"/>
      <c r="AGH28" s="68"/>
      <c r="AGI28" s="68"/>
      <c r="AGJ28" s="68"/>
      <c r="AGK28" s="68"/>
      <c r="AGL28" s="68"/>
      <c r="AGM28" s="68"/>
      <c r="AGN28" s="68"/>
      <c r="AGO28" s="68"/>
      <c r="AGP28" s="68"/>
      <c r="AGQ28" s="68"/>
      <c r="AGR28" s="68"/>
      <c r="AGS28" s="68"/>
      <c r="AGT28" s="68"/>
      <c r="AGU28" s="68"/>
      <c r="AGV28" s="68"/>
      <c r="AGW28" s="68"/>
      <c r="AGX28" s="68"/>
      <c r="AGY28" s="68"/>
      <c r="AGZ28" s="68"/>
      <c r="AHA28" s="68"/>
      <c r="AHB28" s="68"/>
      <c r="AHC28" s="68"/>
      <c r="AHD28" s="68"/>
      <c r="AHE28" s="68"/>
      <c r="AHF28" s="68"/>
      <c r="AHG28" s="68"/>
      <c r="AHH28" s="68"/>
      <c r="AHI28" s="68"/>
      <c r="AHJ28" s="68"/>
      <c r="AHK28" s="68"/>
      <c r="AHL28" s="68"/>
      <c r="AHM28" s="68"/>
      <c r="AHN28" s="68"/>
      <c r="AHO28" s="68"/>
      <c r="AHP28" s="68"/>
      <c r="AHQ28" s="68"/>
      <c r="AHR28" s="68"/>
      <c r="AHS28" s="68"/>
      <c r="AHT28" s="68"/>
      <c r="AHU28" s="68"/>
      <c r="AHV28" s="68"/>
      <c r="AHW28" s="68"/>
      <c r="AHX28" s="68"/>
      <c r="AHY28" s="68"/>
      <c r="AHZ28" s="68"/>
      <c r="AIA28" s="68"/>
      <c r="AIB28" s="68"/>
      <c r="AIC28" s="68"/>
      <c r="AID28" s="68"/>
      <c r="AIE28" s="68"/>
      <c r="AIF28" s="68"/>
      <c r="AIG28" s="68"/>
      <c r="AIH28" s="68"/>
      <c r="AII28" s="68"/>
      <c r="AIJ28" s="68"/>
      <c r="AIK28" s="68"/>
      <c r="AIL28" s="68"/>
      <c r="AIM28" s="68"/>
      <c r="AIN28" s="68"/>
      <c r="AIO28" s="68"/>
      <c r="AIP28" s="68"/>
      <c r="AIQ28" s="68"/>
      <c r="AIR28" s="68"/>
      <c r="AIS28" s="68"/>
      <c r="AIT28" s="68"/>
      <c r="AIU28" s="68"/>
      <c r="AIV28" s="68"/>
      <c r="AIW28" s="68"/>
      <c r="AIX28" s="68"/>
      <c r="AIY28" s="68"/>
      <c r="AIZ28" s="68"/>
      <c r="AJA28" s="68"/>
      <c r="AJB28" s="68"/>
      <c r="AJC28" s="68"/>
      <c r="AJD28" s="68"/>
      <c r="AJE28" s="68"/>
      <c r="AJF28" s="68"/>
      <c r="AJG28" s="68"/>
      <c r="AJH28" s="68"/>
      <c r="AJI28" s="68"/>
      <c r="AJJ28" s="68"/>
      <c r="AJK28" s="68"/>
      <c r="AJL28" s="68"/>
      <c r="AJM28" s="68"/>
      <c r="AJN28" s="68"/>
      <c r="AJO28" s="68"/>
      <c r="AJP28" s="68"/>
      <c r="AJQ28" s="68"/>
      <c r="AJR28" s="68"/>
      <c r="AJS28" s="68"/>
      <c r="AJT28" s="68"/>
      <c r="AJU28" s="68"/>
      <c r="AJV28" s="68"/>
      <c r="AJW28" s="68"/>
      <c r="AJX28" s="68"/>
      <c r="AJY28" s="68"/>
      <c r="AJZ28" s="68"/>
      <c r="AKA28" s="68"/>
      <c r="AKB28" s="68"/>
      <c r="AKC28" s="68"/>
      <c r="AKD28" s="68"/>
      <c r="AKE28" s="68"/>
      <c r="AKF28" s="68"/>
      <c r="AKG28" s="68"/>
      <c r="AKH28" s="68"/>
      <c r="AKI28" s="68"/>
      <c r="AKJ28" s="68"/>
      <c r="AKK28" s="68"/>
      <c r="AKL28" s="68"/>
      <c r="AKM28" s="68"/>
      <c r="AKN28" s="68"/>
      <c r="AKO28" s="68"/>
      <c r="AKP28" s="68"/>
      <c r="AKQ28" s="68"/>
      <c r="AKR28" s="68"/>
      <c r="AKS28" s="68"/>
      <c r="AKT28" s="68"/>
      <c r="AKU28" s="68"/>
      <c r="AKV28" s="68"/>
      <c r="AKW28" s="68"/>
      <c r="AKX28" s="68"/>
      <c r="AKY28" s="68"/>
      <c r="AKZ28" s="68"/>
      <c r="ALA28" s="68"/>
      <c r="ALB28" s="68"/>
      <c r="ALC28" s="68"/>
      <c r="ALD28" s="68"/>
      <c r="ALE28" s="68"/>
      <c r="ALF28" s="68"/>
      <c r="ALG28" s="68"/>
      <c r="ALH28" s="68"/>
      <c r="ALI28" s="68"/>
      <c r="ALJ28" s="68"/>
      <c r="ALK28" s="68"/>
      <c r="ALL28" s="68"/>
      <c r="ALM28" s="68"/>
      <c r="ALN28" s="68"/>
      <c r="ALO28" s="68"/>
      <c r="ALP28" s="68"/>
      <c r="ALQ28" s="68"/>
      <c r="ALR28" s="68"/>
      <c r="ALS28" s="68"/>
      <c r="ALT28" s="68"/>
      <c r="ALU28" s="68"/>
      <c r="ALV28" s="68"/>
      <c r="ALW28" s="68"/>
      <c r="ALX28" s="68"/>
      <c r="ALY28" s="68"/>
      <c r="ALZ28" s="68"/>
      <c r="AMA28" s="68"/>
      <c r="AMB28" s="68"/>
      <c r="AMC28" s="68"/>
      <c r="AMD28" s="68"/>
      <c r="AME28" s="68"/>
      <c r="AMF28" s="68"/>
      <c r="AMG28" s="68"/>
      <c r="AMH28" s="68"/>
      <c r="AMI28" s="68"/>
      <c r="AMJ28" s="68"/>
      <c r="AMK28" s="68"/>
    </row>
    <row r="29" spans="1:1025" s="66" customFormat="1" ht="19.5" hidden="1" outlineLevel="2">
      <c r="A29" s="76"/>
      <c r="B29" s="114"/>
      <c r="C29" s="114"/>
      <c r="D29" s="114"/>
      <c r="E29" s="71"/>
      <c r="F29" s="114"/>
      <c r="G29" s="59"/>
      <c r="H29" s="59"/>
      <c r="I29" s="13"/>
      <c r="J29" s="114"/>
      <c r="K29" s="114"/>
      <c r="L29" s="114"/>
      <c r="M29" s="114"/>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c r="IM29" s="65"/>
      <c r="IN29" s="65"/>
      <c r="IO29" s="65"/>
      <c r="IP29" s="65"/>
      <c r="IQ29" s="65"/>
      <c r="IR29" s="65"/>
      <c r="IS29" s="65"/>
      <c r="IT29" s="65"/>
      <c r="IU29" s="65"/>
      <c r="IV29" s="65"/>
      <c r="IW29" s="65"/>
      <c r="IX29" s="65"/>
      <c r="IY29" s="65"/>
      <c r="IZ29" s="65"/>
      <c r="JA29" s="65"/>
      <c r="JB29" s="65"/>
      <c r="JC29" s="65"/>
      <c r="JD29" s="65"/>
      <c r="JE29" s="65"/>
      <c r="JF29" s="65"/>
      <c r="JG29" s="65"/>
      <c r="JH29" s="65"/>
      <c r="JI29" s="65"/>
      <c r="JJ29" s="65"/>
      <c r="JK29" s="65"/>
      <c r="JL29" s="65"/>
      <c r="JM29" s="65"/>
      <c r="JN29" s="65"/>
      <c r="JO29" s="65"/>
      <c r="JP29" s="65"/>
      <c r="JQ29" s="65"/>
      <c r="JR29" s="65"/>
      <c r="JS29" s="65"/>
      <c r="JT29" s="65"/>
      <c r="JU29" s="65"/>
      <c r="JV29" s="65"/>
      <c r="JW29" s="65"/>
      <c r="JX29" s="65"/>
      <c r="JY29" s="65"/>
      <c r="JZ29" s="65"/>
      <c r="KA29" s="65"/>
      <c r="KB29" s="65"/>
      <c r="KC29" s="65"/>
      <c r="KD29" s="65"/>
      <c r="KE29" s="65"/>
      <c r="KF29" s="65"/>
      <c r="KG29" s="65"/>
      <c r="KH29" s="65"/>
      <c r="KI29" s="65"/>
      <c r="KJ29" s="65"/>
      <c r="KK29" s="65"/>
      <c r="KL29" s="65"/>
      <c r="KM29" s="65"/>
      <c r="KN29" s="65"/>
      <c r="KO29" s="65"/>
      <c r="KP29" s="65"/>
      <c r="KQ29" s="65"/>
      <c r="KR29" s="65"/>
      <c r="KS29" s="65"/>
      <c r="KT29" s="65"/>
      <c r="KU29" s="65"/>
      <c r="KV29" s="65"/>
      <c r="KW29" s="65"/>
      <c r="KX29" s="65"/>
      <c r="KY29" s="65"/>
      <c r="KZ29" s="65"/>
      <c r="LA29" s="65"/>
      <c r="LB29" s="65"/>
      <c r="LC29" s="65"/>
      <c r="LD29" s="65"/>
      <c r="LE29" s="65"/>
      <c r="LF29" s="65"/>
      <c r="LG29" s="65"/>
      <c r="LH29" s="65"/>
      <c r="LI29" s="65"/>
      <c r="LJ29" s="65"/>
      <c r="LK29" s="65"/>
      <c r="LL29" s="65"/>
      <c r="LM29" s="65"/>
      <c r="LN29" s="65"/>
      <c r="LO29" s="65"/>
      <c r="LP29" s="65"/>
      <c r="LQ29" s="65"/>
      <c r="LR29" s="65"/>
      <c r="LS29" s="65"/>
      <c r="LT29" s="65"/>
      <c r="LU29" s="65"/>
      <c r="LV29" s="65"/>
      <c r="LW29" s="65"/>
      <c r="LX29" s="65"/>
      <c r="LY29" s="65"/>
      <c r="LZ29" s="65"/>
      <c r="MA29" s="65"/>
      <c r="MB29" s="65"/>
      <c r="MC29" s="65"/>
      <c r="MD29" s="65"/>
      <c r="ME29" s="65"/>
      <c r="MF29" s="65"/>
      <c r="MG29" s="65"/>
      <c r="MH29" s="65"/>
      <c r="MI29" s="65"/>
      <c r="MJ29" s="65"/>
      <c r="MK29" s="65"/>
      <c r="ML29" s="65"/>
      <c r="MM29" s="65"/>
      <c r="MN29" s="65"/>
      <c r="MO29" s="65"/>
      <c r="MP29" s="65"/>
      <c r="MQ29" s="65"/>
      <c r="MR29" s="65"/>
      <c r="MS29" s="65"/>
      <c r="MT29" s="65"/>
      <c r="MU29" s="65"/>
      <c r="MV29" s="65"/>
      <c r="MW29" s="65"/>
      <c r="MX29" s="65"/>
      <c r="MY29" s="65"/>
      <c r="MZ29" s="65"/>
      <c r="NA29" s="65"/>
      <c r="NB29" s="65"/>
      <c r="NC29" s="65"/>
      <c r="ND29" s="65"/>
      <c r="NE29" s="65"/>
      <c r="NF29" s="65"/>
      <c r="NG29" s="65"/>
      <c r="NH29" s="65"/>
      <c r="NI29" s="65"/>
      <c r="NJ29" s="65"/>
      <c r="NK29" s="65"/>
      <c r="NL29" s="65"/>
      <c r="NM29" s="65"/>
      <c r="NN29" s="65"/>
      <c r="NO29" s="65"/>
      <c r="NP29" s="65"/>
      <c r="NQ29" s="65"/>
      <c r="NR29" s="65"/>
      <c r="NS29" s="65"/>
      <c r="NT29" s="65"/>
      <c r="NU29" s="65"/>
      <c r="NV29" s="65"/>
      <c r="NW29" s="65"/>
      <c r="NX29" s="65"/>
      <c r="NY29" s="65"/>
      <c r="NZ29" s="65"/>
      <c r="OA29" s="65"/>
      <c r="OB29" s="65"/>
      <c r="OC29" s="65"/>
      <c r="OD29" s="65"/>
      <c r="OE29" s="65"/>
      <c r="OF29" s="65"/>
      <c r="OG29" s="65"/>
      <c r="OH29" s="65"/>
      <c r="OI29" s="65"/>
      <c r="OJ29" s="65"/>
      <c r="OK29" s="65"/>
      <c r="OL29" s="65"/>
      <c r="OM29" s="65"/>
      <c r="ON29" s="65"/>
      <c r="OO29" s="65"/>
      <c r="OP29" s="65"/>
      <c r="OQ29" s="65"/>
      <c r="OR29" s="65"/>
      <c r="OS29" s="65"/>
      <c r="OT29" s="65"/>
      <c r="OU29" s="65"/>
      <c r="OV29" s="65"/>
      <c r="OW29" s="65"/>
      <c r="OX29" s="65"/>
      <c r="OY29" s="65"/>
      <c r="OZ29" s="65"/>
      <c r="PA29" s="65"/>
      <c r="PB29" s="65"/>
      <c r="PC29" s="65"/>
      <c r="PD29" s="65"/>
      <c r="PE29" s="65"/>
      <c r="PF29" s="65"/>
      <c r="PG29" s="65"/>
      <c r="PH29" s="65"/>
      <c r="PI29" s="65"/>
      <c r="PJ29" s="65"/>
      <c r="PK29" s="65"/>
      <c r="PL29" s="65"/>
      <c r="PM29" s="65"/>
      <c r="PN29" s="65"/>
      <c r="PO29" s="65"/>
      <c r="PP29" s="65"/>
      <c r="PQ29" s="65"/>
      <c r="PR29" s="65"/>
      <c r="PS29" s="65"/>
      <c r="PT29" s="65"/>
      <c r="PU29" s="65"/>
      <c r="PV29" s="65"/>
      <c r="PW29" s="65"/>
      <c r="PX29" s="65"/>
      <c r="PY29" s="65"/>
      <c r="PZ29" s="65"/>
      <c r="QA29" s="65"/>
      <c r="QB29" s="65"/>
      <c r="QC29" s="65"/>
      <c r="QD29" s="65"/>
      <c r="QE29" s="65"/>
      <c r="QF29" s="65"/>
      <c r="QG29" s="65"/>
      <c r="QH29" s="65"/>
      <c r="QI29" s="65"/>
      <c r="QJ29" s="65"/>
      <c r="QK29" s="65"/>
      <c r="QL29" s="65"/>
      <c r="QM29" s="65"/>
      <c r="QN29" s="65"/>
      <c r="QO29" s="65"/>
      <c r="QP29" s="65"/>
      <c r="QQ29" s="65"/>
      <c r="QR29" s="65"/>
      <c r="QS29" s="65"/>
      <c r="QT29" s="65"/>
      <c r="QU29" s="65"/>
      <c r="QV29" s="65"/>
      <c r="QW29" s="65"/>
      <c r="QX29" s="65"/>
      <c r="QY29" s="65"/>
      <c r="QZ29" s="65"/>
      <c r="RA29" s="65"/>
      <c r="RB29" s="65"/>
      <c r="RC29" s="65"/>
      <c r="RD29" s="65"/>
      <c r="RE29" s="65"/>
      <c r="RF29" s="65"/>
      <c r="RG29" s="65"/>
      <c r="RH29" s="65"/>
      <c r="RI29" s="65"/>
      <c r="RJ29" s="65"/>
      <c r="RK29" s="65"/>
      <c r="RL29" s="65"/>
      <c r="RM29" s="65"/>
      <c r="RN29" s="65"/>
      <c r="RO29" s="65"/>
      <c r="RP29" s="65"/>
      <c r="RQ29" s="65"/>
      <c r="RR29" s="65"/>
      <c r="RS29" s="65"/>
      <c r="RT29" s="65"/>
      <c r="RU29" s="65"/>
      <c r="RV29" s="65"/>
      <c r="RW29" s="65"/>
      <c r="RX29" s="65"/>
      <c r="RY29" s="65"/>
      <c r="RZ29" s="65"/>
      <c r="SA29" s="65"/>
      <c r="SB29" s="65"/>
      <c r="SC29" s="65"/>
      <c r="SD29" s="65"/>
      <c r="SE29" s="65"/>
      <c r="SF29" s="65"/>
      <c r="SG29" s="65"/>
      <c r="SH29" s="65"/>
      <c r="SI29" s="65"/>
      <c r="SJ29" s="65"/>
      <c r="SK29" s="65"/>
      <c r="SL29" s="65"/>
      <c r="SM29" s="65"/>
      <c r="SN29" s="65"/>
      <c r="SO29" s="65"/>
      <c r="SP29" s="65"/>
      <c r="SQ29" s="65"/>
      <c r="SR29" s="65"/>
      <c r="SS29" s="65"/>
      <c r="ST29" s="65"/>
      <c r="SU29" s="65"/>
      <c r="SV29" s="65"/>
      <c r="SW29" s="65"/>
      <c r="SX29" s="65"/>
      <c r="SY29" s="65"/>
      <c r="SZ29" s="65"/>
      <c r="TA29" s="65"/>
      <c r="TB29" s="65"/>
      <c r="TC29" s="65"/>
      <c r="TD29" s="65"/>
      <c r="TE29" s="65"/>
      <c r="TF29" s="65"/>
      <c r="TG29" s="65"/>
      <c r="TH29" s="65"/>
      <c r="TI29" s="65"/>
      <c r="TJ29" s="65"/>
      <c r="TK29" s="65"/>
      <c r="TL29" s="65"/>
      <c r="TM29" s="65"/>
      <c r="TN29" s="65"/>
      <c r="TO29" s="65"/>
      <c r="TP29" s="65"/>
      <c r="TQ29" s="65"/>
      <c r="TR29" s="65"/>
      <c r="TS29" s="65"/>
      <c r="TT29" s="65"/>
      <c r="TU29" s="65"/>
      <c r="TV29" s="65"/>
      <c r="TW29" s="65"/>
      <c r="TX29" s="65"/>
      <c r="TY29" s="65"/>
      <c r="TZ29" s="65"/>
      <c r="UA29" s="65"/>
      <c r="UB29" s="65"/>
      <c r="UC29" s="65"/>
      <c r="UD29" s="65"/>
      <c r="UE29" s="65"/>
      <c r="UF29" s="65"/>
      <c r="UG29" s="65"/>
      <c r="UH29" s="65"/>
      <c r="UI29" s="65"/>
      <c r="UJ29" s="65"/>
      <c r="UK29" s="65"/>
      <c r="UL29" s="65"/>
      <c r="UM29" s="65"/>
      <c r="UN29" s="65"/>
      <c r="UO29" s="65"/>
      <c r="UP29" s="65"/>
      <c r="UQ29" s="65"/>
      <c r="UR29" s="65"/>
      <c r="US29" s="65"/>
      <c r="UT29" s="65"/>
      <c r="UU29" s="65"/>
      <c r="UV29" s="65"/>
      <c r="UW29" s="65"/>
      <c r="UX29" s="65"/>
      <c r="UY29" s="65"/>
      <c r="UZ29" s="65"/>
      <c r="VA29" s="65"/>
      <c r="VB29" s="65"/>
      <c r="VC29" s="65"/>
      <c r="VD29" s="65"/>
      <c r="VE29" s="65"/>
      <c r="VF29" s="65"/>
      <c r="VG29" s="65"/>
      <c r="VH29" s="65"/>
      <c r="VI29" s="65"/>
      <c r="VJ29" s="65"/>
      <c r="VK29" s="65"/>
      <c r="VL29" s="65"/>
      <c r="VM29" s="65"/>
      <c r="VN29" s="65"/>
      <c r="VO29" s="65"/>
      <c r="VP29" s="65"/>
      <c r="VQ29" s="65"/>
      <c r="VR29" s="65"/>
      <c r="VS29" s="65"/>
      <c r="VT29" s="65"/>
      <c r="VU29" s="65"/>
      <c r="VV29" s="65"/>
      <c r="VW29" s="65"/>
      <c r="VX29" s="65"/>
      <c r="VY29" s="65"/>
      <c r="VZ29" s="65"/>
      <c r="WA29" s="65"/>
      <c r="WB29" s="65"/>
      <c r="WC29" s="65"/>
      <c r="WD29" s="65"/>
      <c r="WE29" s="65"/>
      <c r="WF29" s="65"/>
      <c r="WG29" s="65"/>
      <c r="WH29" s="65"/>
      <c r="WI29" s="65"/>
      <c r="WJ29" s="65"/>
      <c r="WK29" s="65"/>
      <c r="WL29" s="65"/>
      <c r="WM29" s="65"/>
      <c r="WN29" s="65"/>
      <c r="WO29" s="65"/>
      <c r="WP29" s="65"/>
      <c r="WQ29" s="65"/>
      <c r="WR29" s="65"/>
      <c r="WS29" s="65"/>
      <c r="WT29" s="65"/>
      <c r="WU29" s="65"/>
      <c r="WV29" s="65"/>
      <c r="WW29" s="65"/>
      <c r="WX29" s="65"/>
      <c r="WY29" s="65"/>
      <c r="WZ29" s="65"/>
      <c r="XA29" s="65"/>
      <c r="XB29" s="65"/>
      <c r="XC29" s="65"/>
      <c r="XD29" s="65"/>
      <c r="XE29" s="65"/>
      <c r="XF29" s="65"/>
      <c r="XG29" s="65"/>
      <c r="XH29" s="65"/>
      <c r="XI29" s="65"/>
      <c r="XJ29" s="65"/>
      <c r="XK29" s="65"/>
      <c r="XL29" s="65"/>
      <c r="XM29" s="65"/>
      <c r="XN29" s="65"/>
      <c r="XO29" s="65"/>
      <c r="XP29" s="65"/>
      <c r="XQ29" s="65"/>
      <c r="XR29" s="65"/>
      <c r="XS29" s="65"/>
      <c r="XT29" s="65"/>
      <c r="XU29" s="65"/>
      <c r="XV29" s="65"/>
      <c r="XW29" s="65"/>
      <c r="XX29" s="65"/>
      <c r="XY29" s="65"/>
      <c r="XZ29" s="65"/>
      <c r="YA29" s="65"/>
      <c r="YB29" s="65"/>
      <c r="YC29" s="65"/>
      <c r="YD29" s="65"/>
      <c r="YE29" s="65"/>
      <c r="YF29" s="65"/>
      <c r="YG29" s="65"/>
      <c r="YH29" s="65"/>
      <c r="YI29" s="65"/>
      <c r="YJ29" s="65"/>
      <c r="YK29" s="65"/>
      <c r="YL29" s="65"/>
      <c r="YM29" s="65"/>
      <c r="YN29" s="65"/>
      <c r="YO29" s="65"/>
      <c r="YP29" s="65"/>
      <c r="YQ29" s="65"/>
      <c r="YR29" s="65"/>
      <c r="YS29" s="65"/>
      <c r="YT29" s="65"/>
      <c r="YU29" s="65"/>
      <c r="YV29" s="65"/>
      <c r="YW29" s="65"/>
      <c r="YX29" s="65"/>
      <c r="YY29" s="65"/>
      <c r="YZ29" s="65"/>
      <c r="ZA29" s="65"/>
      <c r="ZB29" s="65"/>
      <c r="ZC29" s="65"/>
      <c r="ZD29" s="65"/>
      <c r="ZE29" s="65"/>
      <c r="ZF29" s="65"/>
      <c r="ZG29" s="65"/>
      <c r="ZH29" s="65"/>
      <c r="ZI29" s="65"/>
      <c r="ZJ29" s="65"/>
      <c r="ZK29" s="65"/>
      <c r="ZL29" s="65"/>
      <c r="ZM29" s="65"/>
      <c r="ZN29" s="65"/>
      <c r="ZO29" s="65"/>
      <c r="ZP29" s="65"/>
      <c r="ZQ29" s="65"/>
      <c r="ZR29" s="65"/>
      <c r="ZS29" s="65"/>
      <c r="ZT29" s="65"/>
      <c r="ZU29" s="65"/>
      <c r="ZV29" s="65"/>
      <c r="ZW29" s="65"/>
      <c r="ZX29" s="65"/>
      <c r="ZY29" s="65"/>
      <c r="ZZ29" s="65"/>
      <c r="AAA29" s="65"/>
      <c r="AAB29" s="65"/>
      <c r="AAC29" s="65"/>
      <c r="AAD29" s="65"/>
      <c r="AAE29" s="65"/>
      <c r="AAF29" s="65"/>
      <c r="AAG29" s="65"/>
      <c r="AAH29" s="65"/>
      <c r="AAI29" s="65"/>
      <c r="AAJ29" s="65"/>
      <c r="AAK29" s="65"/>
      <c r="AAL29" s="65"/>
      <c r="AAM29" s="65"/>
      <c r="AAN29" s="65"/>
      <c r="AAO29" s="65"/>
      <c r="AAP29" s="65"/>
      <c r="AAQ29" s="65"/>
      <c r="AAR29" s="65"/>
      <c r="AAS29" s="65"/>
      <c r="AAT29" s="65"/>
      <c r="AAU29" s="65"/>
      <c r="AAV29" s="65"/>
      <c r="AAW29" s="65"/>
      <c r="AAX29" s="65"/>
      <c r="AAY29" s="65"/>
      <c r="AAZ29" s="65"/>
      <c r="ABA29" s="65"/>
      <c r="ABB29" s="65"/>
      <c r="ABC29" s="65"/>
      <c r="ABD29" s="65"/>
      <c r="ABE29" s="65"/>
      <c r="ABF29" s="65"/>
      <c r="ABG29" s="65"/>
      <c r="ABH29" s="65"/>
      <c r="ABI29" s="65"/>
      <c r="ABJ29" s="65"/>
      <c r="ABK29" s="65"/>
      <c r="ABL29" s="65"/>
      <c r="ABM29" s="65"/>
      <c r="ABN29" s="65"/>
      <c r="ABO29" s="65"/>
      <c r="ABP29" s="65"/>
      <c r="ABQ29" s="65"/>
      <c r="ABR29" s="65"/>
      <c r="ABS29" s="65"/>
      <c r="ABT29" s="65"/>
      <c r="ABU29" s="65"/>
      <c r="ABV29" s="65"/>
      <c r="ABW29" s="65"/>
      <c r="ABX29" s="65"/>
      <c r="ABY29" s="65"/>
      <c r="ABZ29" s="65"/>
      <c r="ACA29" s="65"/>
      <c r="ACB29" s="65"/>
      <c r="ACC29" s="65"/>
      <c r="ACD29" s="65"/>
      <c r="ACE29" s="65"/>
      <c r="ACF29" s="65"/>
      <c r="ACG29" s="65"/>
      <c r="ACH29" s="65"/>
      <c r="ACI29" s="65"/>
      <c r="ACJ29" s="65"/>
      <c r="ACK29" s="65"/>
      <c r="ACL29" s="65"/>
      <c r="ACM29" s="65"/>
      <c r="ACN29" s="65"/>
      <c r="ACO29" s="65"/>
      <c r="ACP29" s="65"/>
      <c r="ACQ29" s="65"/>
      <c r="ACR29" s="65"/>
      <c r="ACS29" s="65"/>
      <c r="ACT29" s="65"/>
      <c r="ACU29" s="65"/>
      <c r="ACV29" s="65"/>
      <c r="ACW29" s="65"/>
      <c r="ACX29" s="65"/>
      <c r="ACY29" s="65"/>
      <c r="ACZ29" s="65"/>
      <c r="ADA29" s="65"/>
      <c r="ADB29" s="65"/>
      <c r="ADC29" s="65"/>
      <c r="ADD29" s="65"/>
      <c r="ADE29" s="65"/>
      <c r="ADF29" s="65"/>
      <c r="ADG29" s="65"/>
      <c r="ADH29" s="65"/>
      <c r="ADI29" s="65"/>
      <c r="ADJ29" s="65"/>
      <c r="ADK29" s="65"/>
      <c r="ADL29" s="65"/>
      <c r="ADM29" s="65"/>
      <c r="ADN29" s="65"/>
      <c r="ADO29" s="65"/>
      <c r="ADP29" s="65"/>
      <c r="ADQ29" s="65"/>
      <c r="ADR29" s="65"/>
      <c r="ADS29" s="65"/>
      <c r="ADT29" s="65"/>
      <c r="ADU29" s="65"/>
      <c r="ADV29" s="65"/>
      <c r="ADW29" s="65"/>
      <c r="ADX29" s="65"/>
      <c r="ADY29" s="65"/>
      <c r="ADZ29" s="65"/>
      <c r="AEA29" s="65"/>
      <c r="AEB29" s="65"/>
      <c r="AEC29" s="65"/>
      <c r="AED29" s="65"/>
      <c r="AEE29" s="65"/>
      <c r="AEF29" s="65"/>
      <c r="AEG29" s="65"/>
      <c r="AEH29" s="65"/>
      <c r="AEI29" s="65"/>
      <c r="AEJ29" s="65"/>
      <c r="AEK29" s="65"/>
      <c r="AEL29" s="65"/>
      <c r="AEM29" s="65"/>
      <c r="AEN29" s="65"/>
      <c r="AEO29" s="65"/>
      <c r="AEP29" s="65"/>
      <c r="AEQ29" s="65"/>
      <c r="AER29" s="65"/>
      <c r="AES29" s="65"/>
      <c r="AET29" s="65"/>
      <c r="AEU29" s="65"/>
      <c r="AEV29" s="65"/>
      <c r="AEW29" s="65"/>
      <c r="AEX29" s="65"/>
      <c r="AEY29" s="65"/>
      <c r="AEZ29" s="65"/>
      <c r="AFA29" s="65"/>
      <c r="AFB29" s="65"/>
      <c r="AFC29" s="65"/>
      <c r="AFD29" s="65"/>
      <c r="AFE29" s="65"/>
      <c r="AFF29" s="65"/>
      <c r="AFG29" s="65"/>
      <c r="AFH29" s="65"/>
      <c r="AFI29" s="65"/>
      <c r="AFJ29" s="65"/>
      <c r="AFK29" s="65"/>
      <c r="AFL29" s="65"/>
      <c r="AFM29" s="65"/>
      <c r="AFN29" s="65"/>
      <c r="AFO29" s="65"/>
      <c r="AFP29" s="65"/>
      <c r="AFQ29" s="65"/>
      <c r="AFR29" s="65"/>
      <c r="AFS29" s="65"/>
      <c r="AFT29" s="65"/>
      <c r="AFU29" s="65"/>
      <c r="AFV29" s="65"/>
      <c r="AFW29" s="65"/>
      <c r="AFX29" s="65"/>
      <c r="AFY29" s="65"/>
      <c r="AFZ29" s="65"/>
      <c r="AGA29" s="65"/>
      <c r="AGB29" s="65"/>
      <c r="AGC29" s="65"/>
      <c r="AGD29" s="65"/>
      <c r="AGE29" s="65"/>
      <c r="AGF29" s="65"/>
      <c r="AGG29" s="65"/>
      <c r="AGH29" s="65"/>
      <c r="AGI29" s="65"/>
      <c r="AGJ29" s="65"/>
      <c r="AGK29" s="65"/>
      <c r="AGL29" s="65"/>
      <c r="AGM29" s="65"/>
      <c r="AGN29" s="65"/>
      <c r="AGO29" s="65"/>
      <c r="AGP29" s="65"/>
      <c r="AGQ29" s="65"/>
      <c r="AGR29" s="65"/>
      <c r="AGS29" s="65"/>
      <c r="AGT29" s="65"/>
      <c r="AGU29" s="65"/>
      <c r="AGV29" s="65"/>
      <c r="AGW29" s="65"/>
      <c r="AGX29" s="65"/>
      <c r="AGY29" s="65"/>
      <c r="AGZ29" s="65"/>
      <c r="AHA29" s="65"/>
      <c r="AHB29" s="65"/>
      <c r="AHC29" s="65"/>
      <c r="AHD29" s="65"/>
      <c r="AHE29" s="65"/>
      <c r="AHF29" s="65"/>
      <c r="AHG29" s="65"/>
      <c r="AHH29" s="65"/>
      <c r="AHI29" s="65"/>
      <c r="AHJ29" s="65"/>
      <c r="AHK29" s="65"/>
      <c r="AHL29" s="65"/>
      <c r="AHM29" s="65"/>
      <c r="AHN29" s="65"/>
      <c r="AHO29" s="65"/>
      <c r="AHP29" s="65"/>
      <c r="AHQ29" s="65"/>
      <c r="AHR29" s="65"/>
      <c r="AHS29" s="65"/>
      <c r="AHT29" s="65"/>
      <c r="AHU29" s="65"/>
      <c r="AHV29" s="65"/>
      <c r="AHW29" s="65"/>
      <c r="AHX29" s="65"/>
      <c r="AHY29" s="65"/>
      <c r="AHZ29" s="65"/>
      <c r="AIA29" s="65"/>
      <c r="AIB29" s="65"/>
      <c r="AIC29" s="65"/>
      <c r="AID29" s="65"/>
      <c r="AIE29" s="65"/>
      <c r="AIF29" s="65"/>
      <c r="AIG29" s="65"/>
      <c r="AIH29" s="65"/>
      <c r="AII29" s="65"/>
      <c r="AIJ29" s="65"/>
      <c r="AIK29" s="65"/>
      <c r="AIL29" s="65"/>
      <c r="AIM29" s="65"/>
      <c r="AIN29" s="65"/>
      <c r="AIO29" s="65"/>
      <c r="AIP29" s="65"/>
      <c r="AIQ29" s="65"/>
      <c r="AIR29" s="65"/>
      <c r="AIS29" s="65"/>
      <c r="AIT29" s="65"/>
      <c r="AIU29" s="65"/>
      <c r="AIV29" s="65"/>
      <c r="AIW29" s="65"/>
      <c r="AIX29" s="65"/>
      <c r="AIY29" s="65"/>
      <c r="AIZ29" s="65"/>
      <c r="AJA29" s="65"/>
      <c r="AJB29" s="65"/>
      <c r="AJC29" s="65"/>
      <c r="AJD29" s="65"/>
      <c r="AJE29" s="65"/>
      <c r="AJF29" s="65"/>
      <c r="AJG29" s="65"/>
      <c r="AJH29" s="65"/>
      <c r="AJI29" s="65"/>
      <c r="AJJ29" s="65"/>
      <c r="AJK29" s="65"/>
      <c r="AJL29" s="65"/>
      <c r="AJM29" s="65"/>
      <c r="AJN29" s="65"/>
      <c r="AJO29" s="65"/>
      <c r="AJP29" s="65"/>
      <c r="AJQ29" s="65"/>
      <c r="AJR29" s="65"/>
      <c r="AJS29" s="65"/>
      <c r="AJT29" s="65"/>
      <c r="AJU29" s="65"/>
      <c r="AJV29" s="65"/>
      <c r="AJW29" s="65"/>
      <c r="AJX29" s="65"/>
      <c r="AJY29" s="65"/>
      <c r="AJZ29" s="65"/>
      <c r="AKA29" s="65"/>
      <c r="AKB29" s="65"/>
      <c r="AKC29" s="65"/>
      <c r="AKD29" s="65"/>
      <c r="AKE29" s="65"/>
      <c r="AKF29" s="65"/>
      <c r="AKG29" s="65"/>
      <c r="AKH29" s="65"/>
      <c r="AKI29" s="65"/>
      <c r="AKJ29" s="65"/>
      <c r="AKK29" s="65"/>
      <c r="AKL29" s="65"/>
      <c r="AKM29" s="65"/>
      <c r="AKN29" s="65"/>
      <c r="AKO29" s="65"/>
      <c r="AKP29" s="65"/>
      <c r="AKQ29" s="65"/>
      <c r="AKR29" s="65"/>
      <c r="AKS29" s="65"/>
      <c r="AKT29" s="65"/>
      <c r="AKU29" s="65"/>
      <c r="AKV29" s="65"/>
      <c r="AKW29" s="65"/>
      <c r="AKX29" s="65"/>
      <c r="AKY29" s="65"/>
      <c r="AKZ29" s="65"/>
      <c r="ALA29" s="65"/>
      <c r="ALB29" s="65"/>
      <c r="ALC29" s="65"/>
      <c r="ALD29" s="65"/>
      <c r="ALE29" s="65"/>
      <c r="ALF29" s="65"/>
      <c r="ALG29" s="65"/>
      <c r="ALH29" s="65"/>
      <c r="ALI29" s="65"/>
      <c r="ALJ29" s="65"/>
      <c r="ALK29" s="65"/>
      <c r="ALL29" s="65"/>
      <c r="ALM29" s="65"/>
      <c r="ALN29" s="65"/>
      <c r="ALO29" s="65"/>
      <c r="ALP29" s="65"/>
      <c r="ALQ29" s="65"/>
      <c r="ALR29" s="65"/>
      <c r="ALS29" s="65"/>
      <c r="ALT29" s="65"/>
      <c r="ALU29" s="65"/>
      <c r="ALV29" s="65"/>
      <c r="ALW29" s="65"/>
      <c r="ALX29" s="65"/>
      <c r="ALY29" s="65"/>
      <c r="ALZ29" s="65"/>
      <c r="AMA29" s="65"/>
      <c r="AMB29" s="65"/>
      <c r="AMC29" s="65"/>
      <c r="AMD29" s="65"/>
      <c r="AME29" s="65"/>
      <c r="AMF29" s="65"/>
      <c r="AMG29" s="65"/>
      <c r="AMH29" s="65"/>
      <c r="AMI29" s="65"/>
      <c r="AMJ29" s="65"/>
    </row>
    <row r="30" spans="1:1025" s="60" customFormat="1" ht="19.5" hidden="1" outlineLevel="2">
      <c r="A30" s="76"/>
      <c r="B30" s="114"/>
      <c r="C30" s="114"/>
      <c r="D30" s="114"/>
      <c r="E30" s="71"/>
      <c r="F30" s="114"/>
      <c r="G30" s="59"/>
      <c r="H30" s="59"/>
      <c r="I30" s="13"/>
      <c r="J30" s="114"/>
      <c r="K30" s="114"/>
      <c r="L30" s="114"/>
      <c r="M30" s="114"/>
      <c r="N30" s="61"/>
    </row>
    <row r="31" spans="1:1025" s="60" customFormat="1" ht="19.5" hidden="1" outlineLevel="2">
      <c r="A31" s="76"/>
      <c r="B31" s="114"/>
      <c r="C31" s="114"/>
      <c r="D31" s="114"/>
      <c r="E31" s="71"/>
      <c r="F31" s="114"/>
      <c r="G31" s="59"/>
      <c r="H31" s="59"/>
      <c r="I31" s="13"/>
      <c r="J31" s="114"/>
      <c r="K31" s="114"/>
      <c r="L31" s="114"/>
      <c r="M31" s="114"/>
      <c r="N31" s="8"/>
    </row>
    <row r="32" spans="1:1025" s="60" customFormat="1" ht="19.5" hidden="1" outlineLevel="2">
      <c r="A32" s="76"/>
      <c r="B32" s="114"/>
      <c r="C32" s="114"/>
      <c r="D32" s="114"/>
      <c r="E32" s="71"/>
      <c r="F32" s="114"/>
      <c r="G32" s="59"/>
      <c r="H32" s="59"/>
      <c r="I32" s="13"/>
      <c r="J32" s="114"/>
      <c r="K32" s="114"/>
      <c r="L32" s="114"/>
      <c r="M32" s="114"/>
      <c r="N32" s="61"/>
    </row>
    <row r="33" spans="1:13" s="6" customFormat="1" hidden="1" outlineLevel="2">
      <c r="A33" s="76"/>
      <c r="B33" s="114"/>
      <c r="C33" s="114"/>
      <c r="D33" s="114"/>
      <c r="E33" s="71"/>
      <c r="F33" s="114"/>
      <c r="G33" s="59"/>
      <c r="H33" s="59"/>
      <c r="I33" s="13"/>
      <c r="J33" s="114"/>
      <c r="K33" s="114"/>
      <c r="L33" s="114"/>
      <c r="M33" s="114"/>
    </row>
    <row r="34" spans="1:13" s="3" customFormat="1" ht="19.5" hidden="1" outlineLevel="1">
      <c r="A34" s="106" t="s">
        <v>339</v>
      </c>
      <c r="B34" s="106"/>
      <c r="C34" s="106"/>
      <c r="D34" s="106"/>
      <c r="E34" s="106"/>
      <c r="F34" s="106"/>
      <c r="G34" s="106"/>
      <c r="H34" s="107"/>
      <c r="I34" s="108">
        <f>SUM(I35:I49)</f>
        <v>0</v>
      </c>
      <c r="J34" s="106"/>
      <c r="K34" s="106"/>
      <c r="L34" s="106"/>
      <c r="M34" s="106"/>
    </row>
    <row r="35" spans="1:13" s="27" customFormat="1" ht="18.75" hidden="1" outlineLevel="2">
      <c r="A35" s="76"/>
      <c r="B35" s="197"/>
      <c r="C35" s="197"/>
      <c r="D35" s="197"/>
      <c r="E35" s="39"/>
      <c r="F35" s="75"/>
      <c r="G35" s="75"/>
      <c r="H35" s="117"/>
      <c r="I35" s="95"/>
      <c r="J35" s="197"/>
      <c r="K35" s="197"/>
      <c r="L35" s="197"/>
      <c r="M35" s="118"/>
    </row>
    <row r="36" spans="1:13" s="27" customFormat="1" ht="18.75" hidden="1" outlineLevel="2">
      <c r="A36" s="76"/>
      <c r="B36" s="119"/>
      <c r="C36" s="119"/>
      <c r="D36" s="197"/>
      <c r="E36" s="11"/>
      <c r="F36" s="75"/>
      <c r="G36" s="75"/>
      <c r="H36" s="117"/>
      <c r="I36" s="38"/>
      <c r="J36" s="197"/>
      <c r="K36" s="197"/>
      <c r="L36" s="197"/>
      <c r="M36" s="120"/>
    </row>
    <row r="37" spans="1:13" s="27" customFormat="1" ht="18.75" hidden="1" outlineLevel="2">
      <c r="A37" s="76"/>
      <c r="B37" s="119"/>
      <c r="C37" s="119"/>
      <c r="D37" s="197"/>
      <c r="E37" s="11"/>
      <c r="F37" s="75"/>
      <c r="G37" s="75"/>
      <c r="H37" s="117"/>
      <c r="I37" s="38"/>
      <c r="J37" s="197"/>
      <c r="K37" s="197"/>
      <c r="L37" s="197"/>
      <c r="M37" s="120"/>
    </row>
    <row r="38" spans="1:13" s="27" customFormat="1" ht="18.75" hidden="1" outlineLevel="2">
      <c r="A38" s="76"/>
      <c r="B38" s="121"/>
      <c r="C38" s="121"/>
      <c r="D38" s="197"/>
      <c r="E38" s="194"/>
      <c r="F38" s="190"/>
      <c r="G38" s="190"/>
      <c r="H38" s="122"/>
      <c r="I38" s="96"/>
      <c r="J38" s="77"/>
      <c r="K38" s="77"/>
      <c r="L38" s="77"/>
      <c r="M38" s="123"/>
    </row>
    <row r="39" spans="1:13" s="27" customFormat="1" ht="18.75" hidden="1" outlineLevel="2">
      <c r="A39" s="76"/>
      <c r="B39" s="197"/>
      <c r="C39" s="197"/>
      <c r="D39" s="197"/>
      <c r="E39" s="11"/>
      <c r="F39" s="75"/>
      <c r="G39" s="75"/>
      <c r="H39" s="117"/>
      <c r="I39" s="38"/>
      <c r="J39" s="197"/>
      <c r="K39" s="197"/>
      <c r="L39" s="197"/>
      <c r="M39" s="118"/>
    </row>
    <row r="40" spans="1:13" s="27" customFormat="1" ht="18.75" hidden="1" outlineLevel="2">
      <c r="A40" s="76"/>
      <c r="B40" s="197"/>
      <c r="C40" s="197"/>
      <c r="D40" s="197"/>
      <c r="E40" s="11"/>
      <c r="F40" s="75"/>
      <c r="G40" s="80"/>
      <c r="H40" s="80"/>
      <c r="I40" s="38"/>
      <c r="J40" s="197"/>
      <c r="K40" s="197"/>
      <c r="L40" s="197"/>
      <c r="M40" s="118"/>
    </row>
    <row r="41" spans="1:13" s="27" customFormat="1" ht="18.75" hidden="1" outlineLevel="2">
      <c r="A41" s="76"/>
      <c r="B41" s="78"/>
      <c r="C41" s="78"/>
      <c r="D41" s="78"/>
      <c r="E41" s="195"/>
      <c r="F41" s="191"/>
      <c r="G41" s="191"/>
      <c r="H41" s="124"/>
      <c r="I41" s="95"/>
      <c r="J41" s="78"/>
      <c r="K41" s="78"/>
      <c r="L41" s="78"/>
      <c r="M41" s="120"/>
    </row>
    <row r="42" spans="1:13" s="27" customFormat="1" ht="18.75" hidden="1" outlineLevel="2">
      <c r="A42" s="76"/>
      <c r="B42" s="78"/>
      <c r="C42" s="78"/>
      <c r="D42" s="78"/>
      <c r="E42" s="195"/>
      <c r="F42" s="191"/>
      <c r="G42" s="191"/>
      <c r="H42" s="124"/>
      <c r="I42" s="38"/>
      <c r="J42" s="78"/>
      <c r="K42" s="78"/>
      <c r="L42" s="78"/>
      <c r="M42" s="120"/>
    </row>
    <row r="43" spans="1:13" s="27" customFormat="1" ht="18.75" hidden="1" outlineLevel="2">
      <c r="A43" s="76"/>
      <c r="B43" s="78"/>
      <c r="C43" s="78"/>
      <c r="D43" s="197"/>
      <c r="E43" s="195"/>
      <c r="F43" s="191"/>
      <c r="G43" s="191"/>
      <c r="H43" s="124"/>
      <c r="I43" s="38"/>
      <c r="J43" s="78"/>
      <c r="K43" s="78"/>
      <c r="L43" s="78"/>
      <c r="M43" s="118"/>
    </row>
    <row r="44" spans="1:13" s="27" customFormat="1" ht="18.75" hidden="1" outlineLevel="2">
      <c r="A44" s="76"/>
      <c r="B44" s="78"/>
      <c r="C44" s="78"/>
      <c r="D44" s="78"/>
      <c r="E44" s="195"/>
      <c r="F44" s="191"/>
      <c r="G44" s="191"/>
      <c r="H44" s="124"/>
      <c r="I44" s="38"/>
      <c r="J44" s="78"/>
      <c r="K44" s="78"/>
      <c r="L44" s="78"/>
      <c r="M44" s="118"/>
    </row>
    <row r="45" spans="1:13" s="27" customFormat="1" ht="18.75" hidden="1" outlineLevel="2">
      <c r="A45" s="76"/>
      <c r="B45" s="78"/>
      <c r="C45" s="78"/>
      <c r="D45" s="78"/>
      <c r="E45" s="195"/>
      <c r="F45" s="191"/>
      <c r="G45" s="191"/>
      <c r="H45" s="124"/>
      <c r="I45" s="38"/>
      <c r="J45" s="78"/>
      <c r="K45" s="78"/>
      <c r="L45" s="78"/>
      <c r="M45" s="118"/>
    </row>
    <row r="46" spans="1:13" s="27" customFormat="1" ht="18.75" hidden="1" outlineLevel="2">
      <c r="A46" s="76"/>
      <c r="B46" s="78"/>
      <c r="C46" s="78"/>
      <c r="D46" s="78"/>
      <c r="E46" s="195"/>
      <c r="F46" s="191"/>
      <c r="G46" s="191"/>
      <c r="H46" s="124"/>
      <c r="I46" s="38"/>
      <c r="J46" s="78"/>
      <c r="K46" s="78"/>
      <c r="L46" s="78"/>
      <c r="M46" s="118"/>
    </row>
    <row r="47" spans="1:13" s="27" customFormat="1" ht="18.75" hidden="1" outlineLevel="2">
      <c r="A47" s="76"/>
      <c r="B47" s="197"/>
      <c r="C47" s="197"/>
      <c r="D47" s="197"/>
      <c r="E47" s="11"/>
      <c r="F47" s="75"/>
      <c r="G47" s="75"/>
      <c r="H47" s="117"/>
      <c r="I47" s="38"/>
      <c r="J47" s="197"/>
      <c r="K47" s="197"/>
      <c r="L47" s="197"/>
      <c r="M47" s="118"/>
    </row>
    <row r="48" spans="1:13" s="27" customFormat="1" ht="18.75" hidden="1" outlineLevel="2">
      <c r="A48" s="76"/>
      <c r="B48" s="197"/>
      <c r="C48" s="197"/>
      <c r="D48" s="197"/>
      <c r="E48" s="11"/>
      <c r="F48" s="75"/>
      <c r="G48" s="75"/>
      <c r="H48" s="117"/>
      <c r="I48" s="38"/>
      <c r="J48" s="197"/>
      <c r="K48" s="197"/>
      <c r="L48" s="197"/>
      <c r="M48" s="118"/>
    </row>
    <row r="49" spans="1:13" s="27" customFormat="1" ht="18.75" hidden="1" outlineLevel="2">
      <c r="A49" s="76"/>
      <c r="B49" s="78"/>
      <c r="C49" s="78"/>
      <c r="D49" s="197"/>
      <c r="E49" s="195"/>
      <c r="F49" s="191"/>
      <c r="G49" s="191"/>
      <c r="H49" s="124"/>
      <c r="I49" s="38"/>
      <c r="J49" s="197"/>
      <c r="K49" s="78"/>
      <c r="L49" s="78"/>
      <c r="M49" s="118"/>
    </row>
    <row r="50" spans="1:13" s="3" customFormat="1" ht="19.5" hidden="1" outlineLevel="1">
      <c r="A50" s="106" t="s">
        <v>340</v>
      </c>
      <c r="B50" s="106"/>
      <c r="C50" s="106"/>
      <c r="D50" s="106"/>
      <c r="E50" s="106"/>
      <c r="F50" s="106"/>
      <c r="G50" s="106"/>
      <c r="H50" s="107"/>
      <c r="I50" s="108">
        <f>SUM(I51:I57)</f>
        <v>0</v>
      </c>
      <c r="J50" s="106"/>
      <c r="K50" s="106"/>
      <c r="L50" s="106"/>
      <c r="M50" s="106"/>
    </row>
    <row r="51" spans="1:13" s="26" customFormat="1" hidden="1" outlineLevel="2">
      <c r="A51" s="76"/>
      <c r="B51" s="75"/>
      <c r="C51" s="126"/>
      <c r="D51" s="75"/>
      <c r="E51" s="22"/>
      <c r="F51" s="75"/>
      <c r="G51" s="75"/>
      <c r="H51" s="75"/>
      <c r="I51" s="4"/>
      <c r="J51" s="75"/>
      <c r="K51" s="75"/>
      <c r="L51" s="75"/>
      <c r="M51" s="192"/>
    </row>
    <row r="52" spans="1:13" s="26" customFormat="1" hidden="1" outlineLevel="2">
      <c r="A52" s="76"/>
      <c r="B52" s="75"/>
      <c r="C52" s="127"/>
      <c r="D52" s="75"/>
      <c r="E52" s="22"/>
      <c r="F52" s="75"/>
      <c r="G52" s="75"/>
      <c r="H52" s="75"/>
      <c r="I52" s="4"/>
      <c r="J52" s="82"/>
      <c r="K52" s="75"/>
      <c r="L52" s="125"/>
      <c r="M52" s="192"/>
    </row>
    <row r="53" spans="1:13" s="26" customFormat="1" hidden="1" outlineLevel="2">
      <c r="A53" s="76"/>
      <c r="B53" s="75"/>
      <c r="C53" s="127"/>
      <c r="D53" s="75"/>
      <c r="E53" s="22"/>
      <c r="F53" s="75"/>
      <c r="G53" s="75"/>
      <c r="H53" s="75"/>
      <c r="I53" s="4"/>
      <c r="J53" s="82"/>
      <c r="K53" s="75"/>
      <c r="L53" s="125"/>
      <c r="M53" s="192"/>
    </row>
    <row r="54" spans="1:13" s="26" customFormat="1" hidden="1" outlineLevel="2">
      <c r="A54" s="76"/>
      <c r="B54" s="75"/>
      <c r="C54" s="127"/>
      <c r="D54" s="75"/>
      <c r="E54" s="22"/>
      <c r="F54" s="75"/>
      <c r="G54" s="75"/>
      <c r="H54" s="75"/>
      <c r="I54" s="4"/>
      <c r="J54" s="82"/>
      <c r="K54" s="75"/>
      <c r="L54" s="125"/>
      <c r="M54" s="192"/>
    </row>
    <row r="55" spans="1:13" s="26" customFormat="1" hidden="1" outlineLevel="2">
      <c r="A55" s="76"/>
      <c r="B55" s="75"/>
      <c r="C55" s="126"/>
      <c r="D55" s="75"/>
      <c r="E55" s="22"/>
      <c r="F55" s="75"/>
      <c r="G55" s="75"/>
      <c r="H55" s="75"/>
      <c r="I55" s="4"/>
      <c r="J55" s="75"/>
      <c r="K55" s="75"/>
      <c r="L55" s="75"/>
      <c r="M55" s="197"/>
    </row>
    <row r="56" spans="1:13" s="26" customFormat="1" hidden="1" outlineLevel="2">
      <c r="A56" s="76"/>
      <c r="B56" s="75"/>
      <c r="C56" s="126"/>
      <c r="D56" s="75"/>
      <c r="E56" s="22"/>
      <c r="F56" s="75"/>
      <c r="G56" s="75"/>
      <c r="H56" s="75"/>
      <c r="I56" s="4"/>
      <c r="J56" s="75"/>
      <c r="K56" s="75"/>
      <c r="L56" s="75"/>
      <c r="M56" s="75"/>
    </row>
    <row r="57" spans="1:13" s="26" customFormat="1" hidden="1" outlineLevel="2">
      <c r="A57" s="76"/>
      <c r="B57" s="75"/>
      <c r="C57" s="127"/>
      <c r="D57" s="75"/>
      <c r="E57" s="22"/>
      <c r="F57" s="75"/>
      <c r="G57" s="75"/>
      <c r="H57" s="75"/>
      <c r="I57" s="4"/>
      <c r="J57" s="75"/>
      <c r="K57" s="75"/>
      <c r="L57" s="75"/>
      <c r="M57" s="192"/>
    </row>
    <row r="58" spans="1:13" s="3" customFormat="1" ht="19.5" hidden="1" outlineLevel="1">
      <c r="A58" s="106" t="s">
        <v>176</v>
      </c>
      <c r="B58" s="106"/>
      <c r="C58" s="106"/>
      <c r="D58" s="106"/>
      <c r="E58" s="106"/>
      <c r="F58" s="106"/>
      <c r="G58" s="106"/>
      <c r="H58" s="107"/>
      <c r="I58" s="108">
        <f>SUM(I59:I60)</f>
        <v>0</v>
      </c>
      <c r="J58" s="106"/>
      <c r="K58" s="106"/>
      <c r="L58" s="106"/>
      <c r="M58" s="106"/>
    </row>
    <row r="59" spans="1:13" s="27" customFormat="1" ht="18.75" hidden="1" outlineLevel="2">
      <c r="A59" s="76"/>
      <c r="B59" s="77"/>
      <c r="C59" s="77"/>
      <c r="D59" s="128"/>
      <c r="E59" s="85"/>
      <c r="F59" s="77"/>
      <c r="G59" s="77"/>
      <c r="H59" s="77"/>
      <c r="I59" s="98"/>
      <c r="J59" s="77"/>
      <c r="K59" s="77"/>
      <c r="L59" s="129"/>
      <c r="M59" s="74"/>
    </row>
    <row r="60" spans="1:13" s="27" customFormat="1" ht="18.75" hidden="1" outlineLevel="2">
      <c r="A60" s="76"/>
      <c r="B60" s="197"/>
      <c r="C60" s="197"/>
      <c r="D60" s="130"/>
      <c r="E60" s="11"/>
      <c r="F60" s="197"/>
      <c r="G60" s="197"/>
      <c r="H60" s="197"/>
      <c r="I60" s="38"/>
      <c r="J60" s="197"/>
      <c r="K60" s="197"/>
      <c r="L60" s="131"/>
      <c r="M60" s="74"/>
    </row>
    <row r="61" spans="1:13" s="3" customFormat="1" ht="19.5" hidden="1" outlineLevel="1">
      <c r="A61" s="106" t="s">
        <v>177</v>
      </c>
      <c r="B61" s="106"/>
      <c r="C61" s="106"/>
      <c r="D61" s="106"/>
      <c r="E61" s="106"/>
      <c r="F61" s="106"/>
      <c r="G61" s="106"/>
      <c r="H61" s="107"/>
      <c r="I61" s="108">
        <f>SUM(I62:I63)</f>
        <v>0</v>
      </c>
      <c r="J61" s="106"/>
      <c r="K61" s="106"/>
      <c r="L61" s="106"/>
      <c r="M61" s="106"/>
    </row>
    <row r="62" spans="1:13" s="25" customFormat="1" hidden="1" outlineLevel="2">
      <c r="A62" s="76"/>
      <c r="B62" s="197"/>
      <c r="C62" s="197"/>
      <c r="D62" s="197"/>
      <c r="E62" s="39"/>
      <c r="F62" s="197"/>
      <c r="G62" s="197"/>
      <c r="H62" s="197"/>
      <c r="I62" s="99"/>
      <c r="J62" s="197"/>
      <c r="K62" s="197"/>
      <c r="L62" s="131"/>
      <c r="M62" s="132"/>
    </row>
    <row r="63" spans="1:13" s="25" customFormat="1" hidden="1" outlineLevel="2">
      <c r="A63" s="76"/>
      <c r="B63" s="75"/>
      <c r="C63" s="75"/>
      <c r="D63" s="75"/>
      <c r="E63" s="11"/>
      <c r="F63" s="75"/>
      <c r="G63" s="75"/>
      <c r="H63" s="75"/>
      <c r="I63" s="4"/>
      <c r="J63" s="75"/>
      <c r="K63" s="75"/>
      <c r="L63" s="133"/>
      <c r="M63" s="74"/>
    </row>
    <row r="64" spans="1:13" s="3" customFormat="1" ht="19.5" hidden="1" outlineLevel="1">
      <c r="A64" s="106" t="s">
        <v>178</v>
      </c>
      <c r="B64" s="106"/>
      <c r="C64" s="106"/>
      <c r="D64" s="106"/>
      <c r="E64" s="106"/>
      <c r="F64" s="106"/>
      <c r="G64" s="106"/>
      <c r="H64" s="107"/>
      <c r="I64" s="108">
        <f>SUM(I65:I79)</f>
        <v>0</v>
      </c>
      <c r="J64" s="106"/>
      <c r="K64" s="106"/>
      <c r="L64" s="106"/>
      <c r="M64" s="106"/>
    </row>
    <row r="65" spans="1:28" s="25" customFormat="1" hidden="1" outlineLevel="2">
      <c r="A65" s="76"/>
      <c r="B65" s="83"/>
      <c r="C65" s="83"/>
      <c r="D65" s="83"/>
      <c r="E65" s="86"/>
      <c r="F65" s="83"/>
      <c r="G65" s="75"/>
      <c r="H65" s="75"/>
      <c r="I65" s="35"/>
      <c r="J65" s="83"/>
      <c r="K65" s="75"/>
      <c r="L65" s="75"/>
      <c r="M65" s="192"/>
    </row>
    <row r="66" spans="1:28" s="25" customFormat="1" hidden="1" outlineLevel="2">
      <c r="A66" s="76"/>
      <c r="B66" s="75"/>
      <c r="C66" s="75"/>
      <c r="D66" s="75"/>
      <c r="E66" s="11"/>
      <c r="F66" s="75"/>
      <c r="G66" s="75"/>
      <c r="H66" s="75"/>
      <c r="I66" s="35"/>
      <c r="J66" s="75"/>
      <c r="K66" s="75"/>
      <c r="L66" s="75"/>
      <c r="M66" s="192"/>
    </row>
    <row r="67" spans="1:28" s="25" customFormat="1" hidden="1" outlineLevel="2">
      <c r="A67" s="76"/>
      <c r="B67" s="197"/>
      <c r="C67" s="197"/>
      <c r="D67" s="197"/>
      <c r="E67" s="39"/>
      <c r="F67" s="197"/>
      <c r="G67" s="197"/>
      <c r="H67" s="197"/>
      <c r="I67" s="35"/>
      <c r="J67" s="197"/>
      <c r="K67" s="197"/>
      <c r="L67" s="197"/>
      <c r="M67" s="118"/>
      <c r="N67" s="72"/>
      <c r="O67" s="72"/>
      <c r="P67" s="72"/>
      <c r="Q67" s="72"/>
      <c r="R67" s="72"/>
      <c r="S67" s="72"/>
      <c r="T67" s="72"/>
      <c r="U67" s="72"/>
      <c r="V67" s="72"/>
      <c r="W67" s="72"/>
      <c r="X67" s="72"/>
      <c r="Y67" s="72"/>
      <c r="Z67" s="72"/>
      <c r="AA67" s="72"/>
      <c r="AB67" s="72"/>
    </row>
    <row r="68" spans="1:28" s="28" customFormat="1" hidden="1" outlineLevel="2">
      <c r="A68" s="76"/>
      <c r="B68" s="197"/>
      <c r="C68" s="197"/>
      <c r="D68" s="83"/>
      <c r="E68" s="86"/>
      <c r="F68" s="83"/>
      <c r="G68" s="83"/>
      <c r="H68" s="197"/>
      <c r="I68" s="35"/>
      <c r="J68" s="136"/>
      <c r="K68" s="83"/>
      <c r="L68" s="83"/>
      <c r="M68" s="134"/>
    </row>
    <row r="69" spans="1:28" s="28" customFormat="1" hidden="1" outlineLevel="2">
      <c r="A69" s="76"/>
      <c r="B69" s="197"/>
      <c r="C69" s="197"/>
      <c r="D69" s="83"/>
      <c r="E69" s="86"/>
      <c r="F69" s="83"/>
      <c r="G69" s="83"/>
      <c r="H69" s="197"/>
      <c r="I69" s="36"/>
      <c r="J69" s="136"/>
      <c r="K69" s="83"/>
      <c r="L69" s="83"/>
      <c r="M69" s="134"/>
    </row>
    <row r="70" spans="1:28" s="28" customFormat="1" hidden="1" outlineLevel="2">
      <c r="A70" s="76"/>
      <c r="B70" s="197"/>
      <c r="C70" s="197"/>
      <c r="D70" s="83"/>
      <c r="E70" s="86"/>
      <c r="F70" s="83"/>
      <c r="G70" s="197"/>
      <c r="H70" s="197"/>
      <c r="I70" s="36"/>
      <c r="J70" s="136"/>
      <c r="K70" s="83"/>
      <c r="L70" s="83"/>
      <c r="M70" s="134"/>
    </row>
    <row r="71" spans="1:28" s="29" customFormat="1" hidden="1" outlineLevel="2">
      <c r="A71" s="76"/>
      <c r="B71" s="75"/>
      <c r="C71" s="75"/>
      <c r="D71" s="75"/>
      <c r="E71" s="11"/>
      <c r="F71" s="75"/>
      <c r="G71" s="135"/>
      <c r="H71" s="135"/>
      <c r="I71" s="4"/>
      <c r="J71" s="75"/>
      <c r="K71" s="75"/>
      <c r="L71" s="75"/>
      <c r="M71" s="192"/>
    </row>
    <row r="72" spans="1:28" s="29" customFormat="1" hidden="1" outlineLevel="2">
      <c r="A72" s="76"/>
      <c r="B72" s="75"/>
      <c r="C72" s="75"/>
      <c r="D72" s="75"/>
      <c r="E72" s="11"/>
      <c r="F72" s="75"/>
      <c r="G72" s="135"/>
      <c r="H72" s="135"/>
      <c r="I72" s="4"/>
      <c r="J72" s="75"/>
      <c r="K72" s="75"/>
      <c r="L72" s="75"/>
      <c r="M72" s="192"/>
    </row>
    <row r="73" spans="1:28" s="29" customFormat="1" hidden="1" outlineLevel="2">
      <c r="A73" s="76"/>
      <c r="B73" s="75"/>
      <c r="C73" s="75"/>
      <c r="D73" s="75"/>
      <c r="E73" s="11"/>
      <c r="F73" s="75"/>
      <c r="G73" s="135"/>
      <c r="H73" s="135"/>
      <c r="I73" s="4"/>
      <c r="J73" s="75"/>
      <c r="K73" s="75"/>
      <c r="L73" s="75"/>
      <c r="M73" s="192"/>
    </row>
    <row r="74" spans="1:28" s="29" customFormat="1" hidden="1" outlineLevel="2">
      <c r="A74" s="76"/>
      <c r="B74" s="75"/>
      <c r="C74" s="75"/>
      <c r="D74" s="75"/>
      <c r="E74" s="11"/>
      <c r="F74" s="75"/>
      <c r="G74" s="135"/>
      <c r="H74" s="135"/>
      <c r="I74" s="4"/>
      <c r="J74" s="75"/>
      <c r="K74" s="75"/>
      <c r="L74" s="75"/>
      <c r="M74" s="192"/>
    </row>
    <row r="75" spans="1:28" s="29" customFormat="1" hidden="1" outlineLevel="2">
      <c r="A75" s="76"/>
      <c r="B75" s="75"/>
      <c r="C75" s="75"/>
      <c r="D75" s="75"/>
      <c r="E75" s="11"/>
      <c r="F75" s="75"/>
      <c r="G75" s="135"/>
      <c r="H75" s="135"/>
      <c r="I75" s="4"/>
      <c r="J75" s="75"/>
      <c r="K75" s="75"/>
      <c r="L75" s="75"/>
      <c r="M75" s="192"/>
    </row>
    <row r="76" spans="1:28" s="29" customFormat="1" hidden="1" outlineLevel="2">
      <c r="A76" s="76"/>
      <c r="B76" s="75"/>
      <c r="C76" s="75"/>
      <c r="D76" s="75"/>
      <c r="E76" s="11"/>
      <c r="F76" s="75"/>
      <c r="G76" s="135"/>
      <c r="H76" s="135"/>
      <c r="I76" s="4"/>
      <c r="J76" s="75"/>
      <c r="K76" s="75"/>
      <c r="L76" s="75"/>
      <c r="M76" s="192"/>
    </row>
    <row r="77" spans="1:28" s="29" customFormat="1" hidden="1" outlineLevel="2">
      <c r="A77" s="76"/>
      <c r="B77" s="75"/>
      <c r="C77" s="75"/>
      <c r="D77" s="75"/>
      <c r="E77" s="11"/>
      <c r="F77" s="75"/>
      <c r="G77" s="135"/>
      <c r="H77" s="135"/>
      <c r="I77" s="4"/>
      <c r="J77" s="75"/>
      <c r="K77" s="75"/>
      <c r="L77" s="75"/>
      <c r="M77" s="192"/>
    </row>
    <row r="78" spans="1:28" s="29" customFormat="1" hidden="1" outlineLevel="2">
      <c r="A78" s="76"/>
      <c r="B78" s="75"/>
      <c r="C78" s="75"/>
      <c r="D78" s="75"/>
      <c r="E78" s="11"/>
      <c r="F78" s="75"/>
      <c r="G78" s="135"/>
      <c r="H78" s="135"/>
      <c r="I78" s="4"/>
      <c r="J78" s="75"/>
      <c r="K78" s="75"/>
      <c r="L78" s="75"/>
      <c r="M78" s="192"/>
    </row>
    <row r="79" spans="1:28" s="29" customFormat="1" hidden="1" outlineLevel="2">
      <c r="A79" s="76"/>
      <c r="B79" s="75"/>
      <c r="C79" s="75"/>
      <c r="D79" s="75"/>
      <c r="E79" s="11"/>
      <c r="F79" s="75"/>
      <c r="G79" s="135"/>
      <c r="H79" s="135"/>
      <c r="I79" s="4"/>
      <c r="J79" s="75"/>
      <c r="K79" s="75"/>
      <c r="L79" s="75"/>
      <c r="M79" s="192"/>
    </row>
    <row r="80" spans="1:28" s="3" customFormat="1" ht="19.5" hidden="1" outlineLevel="1">
      <c r="A80" s="106" t="s">
        <v>341</v>
      </c>
      <c r="B80" s="106"/>
      <c r="C80" s="106"/>
      <c r="D80" s="106"/>
      <c r="E80" s="106"/>
      <c r="F80" s="106"/>
      <c r="G80" s="106"/>
      <c r="H80" s="107"/>
      <c r="I80" s="108">
        <f>SUM(I81:I93)</f>
        <v>0</v>
      </c>
      <c r="J80" s="106"/>
      <c r="K80" s="106"/>
      <c r="L80" s="106"/>
      <c r="M80" s="106"/>
    </row>
    <row r="81" spans="1:14" s="30" customFormat="1" hidden="1" outlineLevel="2">
      <c r="A81" s="76"/>
      <c r="B81" s="197"/>
      <c r="C81" s="197"/>
      <c r="D81" s="197"/>
      <c r="E81" s="39"/>
      <c r="F81" s="197"/>
      <c r="G81" s="197"/>
      <c r="H81" s="197"/>
      <c r="I81" s="95"/>
      <c r="J81" s="197"/>
      <c r="K81" s="197"/>
      <c r="L81" s="131"/>
      <c r="M81" s="192"/>
    </row>
    <row r="82" spans="1:14" s="30" customFormat="1" hidden="1" outlineLevel="2">
      <c r="A82" s="76"/>
      <c r="B82" s="197"/>
      <c r="C82" s="197"/>
      <c r="D82" s="197"/>
      <c r="E82" s="39"/>
      <c r="F82" s="197"/>
      <c r="G82" s="197"/>
      <c r="H82" s="197"/>
      <c r="I82" s="38"/>
      <c r="J82" s="197"/>
      <c r="K82" s="197"/>
      <c r="L82" s="131"/>
      <c r="M82" s="192"/>
    </row>
    <row r="83" spans="1:14" s="30" customFormat="1" hidden="1" outlineLevel="2">
      <c r="A83" s="76"/>
      <c r="B83" s="197"/>
      <c r="C83" s="197"/>
      <c r="D83" s="197"/>
      <c r="E83" s="39"/>
      <c r="F83" s="197"/>
      <c r="G83" s="197"/>
      <c r="H83" s="197"/>
      <c r="I83" s="38"/>
      <c r="J83" s="197"/>
      <c r="K83" s="197"/>
      <c r="L83" s="131"/>
      <c r="M83" s="74"/>
    </row>
    <row r="84" spans="1:14" s="30" customFormat="1" hidden="1" outlineLevel="2">
      <c r="A84" s="76"/>
      <c r="B84" s="197"/>
      <c r="C84" s="197"/>
      <c r="D84" s="197"/>
      <c r="E84" s="39"/>
      <c r="F84" s="197"/>
      <c r="G84" s="197"/>
      <c r="H84" s="197"/>
      <c r="I84" s="38"/>
      <c r="J84" s="197"/>
      <c r="K84" s="197"/>
      <c r="L84" s="169"/>
      <c r="M84" s="74"/>
    </row>
    <row r="85" spans="1:14" s="30" customFormat="1" hidden="1" outlineLevel="2">
      <c r="A85" s="76"/>
      <c r="B85" s="197"/>
      <c r="C85" s="197"/>
      <c r="D85" s="197"/>
      <c r="E85" s="39"/>
      <c r="F85" s="197"/>
      <c r="G85" s="197"/>
      <c r="H85" s="197"/>
      <c r="I85" s="38"/>
      <c r="J85" s="197"/>
      <c r="K85" s="197"/>
      <c r="L85" s="131"/>
      <c r="M85" s="74"/>
    </row>
    <row r="86" spans="1:14" s="30" customFormat="1" hidden="1" outlineLevel="2">
      <c r="A86" s="76"/>
      <c r="B86" s="197"/>
      <c r="C86" s="197"/>
      <c r="D86" s="197"/>
      <c r="E86" s="39"/>
      <c r="F86" s="197"/>
      <c r="G86" s="197"/>
      <c r="H86" s="197"/>
      <c r="I86" s="38"/>
      <c r="J86" s="197"/>
      <c r="K86" s="197"/>
      <c r="L86" s="131"/>
      <c r="M86" s="74"/>
    </row>
    <row r="87" spans="1:14" s="30" customFormat="1" hidden="1" outlineLevel="2">
      <c r="A87" s="76"/>
      <c r="B87" s="197"/>
      <c r="C87" s="197"/>
      <c r="D87" s="197"/>
      <c r="E87" s="39"/>
      <c r="F87" s="197"/>
      <c r="G87" s="197"/>
      <c r="H87" s="197"/>
      <c r="I87" s="38"/>
      <c r="J87" s="197"/>
      <c r="K87" s="197"/>
      <c r="L87" s="131"/>
      <c r="M87" s="74"/>
    </row>
    <row r="88" spans="1:14" s="30" customFormat="1" hidden="1" outlineLevel="2">
      <c r="A88" s="76"/>
      <c r="B88" s="197"/>
      <c r="C88" s="197"/>
      <c r="D88" s="197"/>
      <c r="E88" s="39"/>
      <c r="F88" s="197"/>
      <c r="G88" s="197"/>
      <c r="H88" s="197"/>
      <c r="I88" s="38"/>
      <c r="J88" s="197"/>
      <c r="K88" s="197"/>
      <c r="L88" s="131"/>
      <c r="M88" s="74"/>
    </row>
    <row r="89" spans="1:14" s="30" customFormat="1" hidden="1" outlineLevel="2">
      <c r="A89" s="76"/>
      <c r="B89" s="197"/>
      <c r="C89" s="197"/>
      <c r="D89" s="197"/>
      <c r="E89" s="39"/>
      <c r="F89" s="197"/>
      <c r="G89" s="197"/>
      <c r="H89" s="197"/>
      <c r="I89" s="38"/>
      <c r="J89" s="197"/>
      <c r="K89" s="197"/>
      <c r="L89" s="131"/>
      <c r="M89" s="74"/>
    </row>
    <row r="90" spans="1:14" s="30" customFormat="1" hidden="1" outlineLevel="2">
      <c r="A90" s="76"/>
      <c r="B90" s="197"/>
      <c r="C90" s="197"/>
      <c r="D90" s="197"/>
      <c r="E90" s="39"/>
      <c r="F90" s="197"/>
      <c r="G90" s="197"/>
      <c r="H90" s="197"/>
      <c r="I90" s="38"/>
      <c r="J90" s="197"/>
      <c r="K90" s="197"/>
      <c r="L90" s="131"/>
      <c r="M90" s="74"/>
    </row>
    <row r="91" spans="1:14" s="30" customFormat="1" hidden="1" outlineLevel="2">
      <c r="A91" s="76"/>
      <c r="B91" s="197"/>
      <c r="C91" s="197"/>
      <c r="D91" s="197"/>
      <c r="E91" s="39"/>
      <c r="F91" s="197"/>
      <c r="G91" s="197"/>
      <c r="H91" s="197"/>
      <c r="I91" s="38"/>
      <c r="J91" s="197"/>
      <c r="K91" s="197"/>
      <c r="L91" s="131"/>
      <c r="M91" s="74"/>
    </row>
    <row r="92" spans="1:14" s="30" customFormat="1" hidden="1" outlineLevel="2">
      <c r="A92" s="76"/>
      <c r="B92" s="197"/>
      <c r="C92" s="197"/>
      <c r="D92" s="197"/>
      <c r="E92" s="39"/>
      <c r="F92" s="197"/>
      <c r="G92" s="197"/>
      <c r="H92" s="197"/>
      <c r="I92" s="38"/>
      <c r="J92" s="197"/>
      <c r="K92" s="197"/>
      <c r="L92" s="131"/>
      <c r="M92" s="74"/>
    </row>
    <row r="93" spans="1:14" s="30" customFormat="1" hidden="1" outlineLevel="2">
      <c r="A93" s="76"/>
      <c r="B93" s="197"/>
      <c r="C93" s="197"/>
      <c r="D93" s="197"/>
      <c r="E93" s="39"/>
      <c r="F93" s="197"/>
      <c r="G93" s="197"/>
      <c r="H93" s="197"/>
      <c r="I93" s="38"/>
      <c r="J93" s="197"/>
      <c r="K93" s="197"/>
      <c r="L93" s="131"/>
      <c r="M93" s="74"/>
    </row>
    <row r="94" spans="1:14" s="3" customFormat="1" ht="25.15" hidden="1" customHeight="1" outlineLevel="1">
      <c r="A94" s="106" t="s">
        <v>342</v>
      </c>
      <c r="B94" s="106"/>
      <c r="C94" s="106"/>
      <c r="D94" s="106"/>
      <c r="E94" s="106"/>
      <c r="F94" s="106"/>
      <c r="G94" s="106"/>
      <c r="H94" s="107"/>
      <c r="I94" s="108">
        <f>SUM(I95:I112)</f>
        <v>0</v>
      </c>
      <c r="J94" s="106"/>
      <c r="K94" s="106"/>
      <c r="L94" s="106"/>
      <c r="M94" s="106"/>
    </row>
    <row r="95" spans="1:14" s="25" customFormat="1" hidden="1" outlineLevel="2">
      <c r="A95" s="76"/>
      <c r="B95" s="144"/>
      <c r="C95" s="74"/>
      <c r="D95" s="74"/>
      <c r="E95" s="10"/>
      <c r="F95" s="74"/>
      <c r="G95" s="74"/>
      <c r="H95" s="74"/>
      <c r="I95" s="14"/>
      <c r="J95" s="74"/>
      <c r="K95" s="74"/>
      <c r="L95" s="74"/>
      <c r="M95" s="74"/>
      <c r="N95" s="31"/>
    </row>
    <row r="96" spans="1:14" s="25" customFormat="1" hidden="1" outlineLevel="2">
      <c r="A96" s="76"/>
      <c r="B96" s="145"/>
      <c r="C96" s="81"/>
      <c r="D96" s="84"/>
      <c r="E96" s="12"/>
      <c r="F96" s="191"/>
      <c r="G96" s="74"/>
      <c r="H96" s="191"/>
      <c r="I96" s="15"/>
      <c r="J96" s="191"/>
      <c r="K96" s="191"/>
      <c r="L96" s="191"/>
      <c r="M96" s="84"/>
      <c r="N96" s="31"/>
    </row>
    <row r="97" spans="1:14" s="25" customFormat="1" hidden="1" outlineLevel="2">
      <c r="A97" s="172"/>
      <c r="B97" s="143"/>
      <c r="C97" s="139"/>
      <c r="D97" s="183"/>
      <c r="E97" s="87"/>
      <c r="F97" s="190"/>
      <c r="G97" s="182"/>
      <c r="H97" s="190"/>
      <c r="I97" s="188"/>
      <c r="J97" s="196"/>
      <c r="K97" s="190"/>
      <c r="L97" s="190"/>
      <c r="M97" s="182"/>
      <c r="N97" s="31"/>
    </row>
    <row r="98" spans="1:14" s="25" customFormat="1" hidden="1" outlineLevel="2">
      <c r="A98" s="76"/>
      <c r="B98" s="140"/>
      <c r="C98" s="75"/>
      <c r="D98" s="75"/>
      <c r="E98" s="11"/>
      <c r="F98" s="75"/>
      <c r="G98" s="75"/>
      <c r="H98" s="75"/>
      <c r="I98" s="4"/>
      <c r="J98" s="75"/>
      <c r="K98" s="75"/>
      <c r="L98" s="75"/>
      <c r="M98" s="75"/>
      <c r="N98" s="31"/>
    </row>
    <row r="99" spans="1:14" s="32" customFormat="1" hidden="1" outlineLevel="2">
      <c r="A99" s="76"/>
      <c r="B99" s="75"/>
      <c r="C99" s="75"/>
      <c r="D99" s="75"/>
      <c r="E99" s="11"/>
      <c r="F99" s="75"/>
      <c r="G99" s="75"/>
      <c r="H99" s="75"/>
      <c r="I99" s="4"/>
      <c r="J99" s="75"/>
      <c r="K99" s="75"/>
      <c r="L99" s="75"/>
      <c r="M99" s="193"/>
    </row>
    <row r="100" spans="1:14" s="32" customFormat="1" hidden="1" outlineLevel="2">
      <c r="A100" s="173"/>
      <c r="B100" s="191"/>
      <c r="C100" s="81"/>
      <c r="D100" s="191"/>
      <c r="E100" s="195"/>
      <c r="F100" s="191"/>
      <c r="G100" s="191"/>
      <c r="H100" s="191"/>
      <c r="I100" s="15"/>
      <c r="J100" s="84"/>
      <c r="K100" s="191"/>
      <c r="L100" s="191"/>
      <c r="M100" s="141"/>
    </row>
    <row r="101" spans="1:14" s="73" customFormat="1" hidden="1" outlineLevel="2">
      <c r="A101" s="76"/>
      <c r="B101" s="75"/>
      <c r="C101" s="75"/>
      <c r="D101" s="75"/>
      <c r="E101" s="11"/>
      <c r="F101" s="75"/>
      <c r="G101" s="75"/>
      <c r="H101" s="75"/>
      <c r="I101" s="15"/>
      <c r="J101" s="75"/>
      <c r="K101" s="75"/>
      <c r="L101" s="75"/>
      <c r="M101" s="142"/>
    </row>
    <row r="102" spans="1:14" s="73" customFormat="1" hidden="1" outlineLevel="2">
      <c r="A102" s="76"/>
      <c r="B102" s="75"/>
      <c r="C102" s="75"/>
      <c r="D102" s="75"/>
      <c r="E102" s="11"/>
      <c r="F102" s="75"/>
      <c r="G102" s="75"/>
      <c r="H102" s="75"/>
      <c r="I102" s="15"/>
      <c r="J102" s="74"/>
      <c r="K102" s="75"/>
      <c r="L102" s="75"/>
      <c r="M102" s="142"/>
    </row>
    <row r="103" spans="1:14" s="73" customFormat="1" hidden="1" outlineLevel="2">
      <c r="A103" s="76"/>
      <c r="B103" s="190"/>
      <c r="C103" s="190"/>
      <c r="D103" s="190"/>
      <c r="E103" s="194"/>
      <c r="F103" s="190"/>
      <c r="G103" s="190"/>
      <c r="H103" s="190"/>
      <c r="I103" s="188"/>
      <c r="J103" s="182"/>
      <c r="K103" s="190"/>
      <c r="L103" s="190"/>
      <c r="M103" s="137"/>
    </row>
    <row r="104" spans="1:14" s="32" customFormat="1" hidden="1" outlineLevel="2">
      <c r="A104" s="76"/>
      <c r="B104" s="75"/>
      <c r="C104" s="75"/>
      <c r="D104" s="75"/>
      <c r="E104" s="11"/>
      <c r="F104" s="75"/>
      <c r="G104" s="75"/>
      <c r="H104" s="75"/>
      <c r="I104" s="4"/>
      <c r="J104" s="75"/>
      <c r="K104" s="75"/>
      <c r="L104" s="75"/>
      <c r="M104" s="138"/>
    </row>
    <row r="105" spans="1:14" s="32" customFormat="1" hidden="1" outlineLevel="2">
      <c r="A105" s="76"/>
      <c r="B105" s="75"/>
      <c r="C105" s="75"/>
      <c r="D105" s="75"/>
      <c r="E105" s="11"/>
      <c r="F105" s="75"/>
      <c r="G105" s="75"/>
      <c r="H105" s="75"/>
      <c r="I105" s="4"/>
      <c r="J105" s="75"/>
      <c r="K105" s="75"/>
      <c r="L105" s="75"/>
      <c r="M105" s="193"/>
    </row>
    <row r="106" spans="1:14" s="73" customFormat="1" hidden="1" outlineLevel="2">
      <c r="A106" s="76"/>
      <c r="B106" s="75"/>
      <c r="C106" s="75"/>
      <c r="D106" s="197"/>
      <c r="E106" s="11"/>
      <c r="F106" s="75"/>
      <c r="G106" s="75"/>
      <c r="H106" s="75"/>
      <c r="I106" s="4"/>
      <c r="J106" s="75"/>
      <c r="K106" s="75"/>
      <c r="L106" s="75"/>
      <c r="M106" s="193"/>
    </row>
    <row r="107" spans="1:14" s="73" customFormat="1" hidden="1" outlineLevel="2">
      <c r="A107" s="173"/>
      <c r="B107" s="191"/>
      <c r="C107" s="191"/>
      <c r="D107" s="191"/>
      <c r="E107" s="195"/>
      <c r="F107" s="191"/>
      <c r="G107" s="191"/>
      <c r="H107" s="191"/>
      <c r="I107" s="15"/>
      <c r="J107" s="84"/>
      <c r="K107" s="84"/>
      <c r="L107" s="84"/>
      <c r="M107" s="185"/>
    </row>
    <row r="108" spans="1:14" s="73" customFormat="1" hidden="1" outlineLevel="2">
      <c r="A108" s="76"/>
      <c r="B108" s="190"/>
      <c r="C108" s="190"/>
      <c r="D108" s="190"/>
      <c r="E108" s="194"/>
      <c r="F108" s="190"/>
      <c r="G108" s="190"/>
      <c r="H108" s="190"/>
      <c r="I108" s="188"/>
      <c r="J108" s="190"/>
      <c r="K108" s="182"/>
      <c r="L108" s="190"/>
      <c r="M108" s="184"/>
    </row>
    <row r="109" spans="1:14" s="73" customFormat="1" hidden="1" outlineLevel="2">
      <c r="A109" s="76"/>
      <c r="B109" s="139"/>
      <c r="C109" s="190"/>
      <c r="D109" s="197"/>
      <c r="E109" s="194"/>
      <c r="F109" s="190"/>
      <c r="G109" s="190"/>
      <c r="H109" s="190"/>
      <c r="I109" s="188"/>
      <c r="J109" s="79"/>
      <c r="K109" s="79"/>
      <c r="L109" s="79"/>
      <c r="M109" s="146"/>
    </row>
    <row r="110" spans="1:14" s="73" customFormat="1" hidden="1" outlineLevel="2">
      <c r="A110" s="172"/>
      <c r="B110" s="184"/>
      <c r="C110" s="186"/>
      <c r="D110" s="186"/>
      <c r="E110" s="170"/>
      <c r="F110" s="186"/>
      <c r="G110" s="186"/>
      <c r="H110" s="186"/>
      <c r="I110" s="97"/>
      <c r="J110" s="186"/>
      <c r="K110" s="186"/>
      <c r="L110" s="186"/>
      <c r="M110" s="171"/>
    </row>
    <row r="111" spans="1:14" s="73" customFormat="1" hidden="1" outlineLevel="2">
      <c r="A111" s="76"/>
      <c r="B111" s="75"/>
      <c r="C111" s="75"/>
      <c r="D111" s="75"/>
      <c r="E111" s="11"/>
      <c r="F111" s="75"/>
      <c r="G111" s="75"/>
      <c r="H111" s="75"/>
      <c r="I111" s="4"/>
      <c r="J111" s="75"/>
      <c r="K111" s="75"/>
      <c r="L111" s="75"/>
      <c r="M111" s="193"/>
    </row>
    <row r="112" spans="1:14" s="73" customFormat="1" hidden="1" outlineLevel="2">
      <c r="A112" s="76"/>
      <c r="B112" s="75"/>
      <c r="C112" s="75"/>
      <c r="D112" s="75"/>
      <c r="E112" s="11"/>
      <c r="F112" s="75"/>
      <c r="G112" s="75"/>
      <c r="H112" s="75"/>
      <c r="I112" s="4"/>
      <c r="J112" s="75"/>
      <c r="K112" s="75"/>
      <c r="L112" s="75"/>
      <c r="M112" s="193"/>
    </row>
    <row r="113" spans="1:13" s="3" customFormat="1" ht="25.15" hidden="1" customHeight="1" outlineLevel="1">
      <c r="A113" s="106" t="s">
        <v>38</v>
      </c>
      <c r="B113" s="106"/>
      <c r="C113" s="106"/>
      <c r="D113" s="106"/>
      <c r="E113" s="106"/>
      <c r="F113" s="106"/>
      <c r="G113" s="106"/>
      <c r="H113" s="107"/>
      <c r="I113" s="109">
        <f>SUM(I114:I121)</f>
        <v>0</v>
      </c>
      <c r="J113" s="106"/>
      <c r="K113" s="106"/>
      <c r="L113" s="106"/>
      <c r="M113" s="106"/>
    </row>
    <row r="114" spans="1:13" s="30" customFormat="1" hidden="1" outlineLevel="2">
      <c r="A114" s="76"/>
      <c r="B114" s="197"/>
      <c r="C114" s="197"/>
      <c r="D114" s="197"/>
      <c r="E114" s="11"/>
      <c r="F114" s="75"/>
      <c r="G114" s="75"/>
      <c r="H114" s="117"/>
      <c r="I114" s="37"/>
      <c r="J114" s="197"/>
      <c r="K114" s="197"/>
      <c r="L114" s="131"/>
      <c r="M114" s="132"/>
    </row>
    <row r="115" spans="1:13" s="30" customFormat="1" hidden="1" outlineLevel="2">
      <c r="A115" s="76"/>
      <c r="B115" s="197"/>
      <c r="C115" s="197"/>
      <c r="D115" s="197"/>
      <c r="E115" s="11"/>
      <c r="F115" s="75"/>
      <c r="G115" s="75"/>
      <c r="H115" s="117"/>
      <c r="I115" s="37"/>
      <c r="J115" s="197"/>
      <c r="K115" s="197"/>
      <c r="L115" s="131"/>
      <c r="M115" s="132"/>
    </row>
    <row r="116" spans="1:13" s="30" customFormat="1" hidden="1" outlineLevel="2">
      <c r="A116" s="76"/>
      <c r="B116" s="197"/>
      <c r="C116" s="197"/>
      <c r="D116" s="197"/>
      <c r="E116" s="11"/>
      <c r="F116" s="75"/>
      <c r="G116" s="75"/>
      <c r="H116" s="117"/>
      <c r="I116" s="37"/>
      <c r="J116" s="197"/>
      <c r="K116" s="197"/>
      <c r="L116" s="131"/>
      <c r="M116" s="132"/>
    </row>
    <row r="117" spans="1:13" s="30" customFormat="1" hidden="1" outlineLevel="2">
      <c r="A117" s="76"/>
      <c r="B117" s="197"/>
      <c r="C117" s="197"/>
      <c r="D117" s="197"/>
      <c r="E117" s="11"/>
      <c r="F117" s="75"/>
      <c r="G117" s="75"/>
      <c r="H117" s="117"/>
      <c r="I117" s="37"/>
      <c r="J117" s="197"/>
      <c r="K117" s="197"/>
      <c r="L117" s="131"/>
      <c r="M117" s="132"/>
    </row>
    <row r="118" spans="1:13" s="30" customFormat="1" hidden="1" outlineLevel="2">
      <c r="A118" s="76"/>
      <c r="B118" s="197"/>
      <c r="C118" s="197"/>
      <c r="D118" s="197"/>
      <c r="E118" s="11"/>
      <c r="F118" s="75"/>
      <c r="G118" s="75"/>
      <c r="H118" s="117"/>
      <c r="I118" s="37"/>
      <c r="J118" s="197"/>
      <c r="K118" s="197"/>
      <c r="L118" s="131"/>
      <c r="M118" s="132"/>
    </row>
    <row r="119" spans="1:13" s="30" customFormat="1" hidden="1" outlineLevel="2">
      <c r="A119" s="76"/>
      <c r="B119" s="197"/>
      <c r="C119" s="197"/>
      <c r="D119" s="197"/>
      <c r="E119" s="11"/>
      <c r="F119" s="75"/>
      <c r="G119" s="75"/>
      <c r="H119" s="117"/>
      <c r="I119" s="37"/>
      <c r="J119" s="197"/>
      <c r="K119" s="197"/>
      <c r="L119" s="131"/>
      <c r="M119" s="132"/>
    </row>
    <row r="120" spans="1:13" s="30" customFormat="1" hidden="1" outlineLevel="2">
      <c r="A120" s="76"/>
      <c r="B120" s="197"/>
      <c r="C120" s="197"/>
      <c r="D120" s="197"/>
      <c r="E120" s="11"/>
      <c r="F120" s="75"/>
      <c r="G120" s="75"/>
      <c r="H120" s="117"/>
      <c r="I120" s="37"/>
      <c r="J120" s="197"/>
      <c r="K120" s="197"/>
      <c r="L120" s="131"/>
      <c r="M120" s="132"/>
    </row>
    <row r="121" spans="1:13" s="30" customFormat="1" hidden="1" outlineLevel="2">
      <c r="A121" s="76"/>
      <c r="B121" s="77"/>
      <c r="C121" s="77"/>
      <c r="D121" s="77"/>
      <c r="E121" s="194"/>
      <c r="F121" s="190"/>
      <c r="G121" s="190"/>
      <c r="H121" s="122"/>
      <c r="I121" s="100"/>
      <c r="J121" s="77"/>
      <c r="K121" s="77"/>
      <c r="L121" s="129"/>
      <c r="M121" s="147"/>
    </row>
    <row r="122" spans="1:13" s="2" customFormat="1" ht="30" hidden="1" customHeight="1" collapsed="1">
      <c r="A122" s="101" t="s">
        <v>39</v>
      </c>
      <c r="B122" s="18"/>
      <c r="C122" s="18"/>
      <c r="D122" s="18"/>
      <c r="E122" s="18"/>
      <c r="F122" s="102"/>
      <c r="G122" s="102"/>
      <c r="H122" s="18"/>
      <c r="I122" s="113">
        <f>I123+I136+I157+I161</f>
        <v>0</v>
      </c>
      <c r="J122" s="18"/>
      <c r="K122" s="18"/>
      <c r="L122" s="103"/>
      <c r="M122" s="103"/>
    </row>
    <row r="123" spans="1:13" s="3" customFormat="1" ht="25.15" hidden="1" customHeight="1" outlineLevel="1">
      <c r="A123" s="106" t="s">
        <v>40</v>
      </c>
      <c r="B123" s="106"/>
      <c r="C123" s="106"/>
      <c r="D123" s="106"/>
      <c r="E123" s="106"/>
      <c r="F123" s="106"/>
      <c r="G123" s="106"/>
      <c r="H123" s="107"/>
      <c r="I123" s="109">
        <f>SUM(I124:I135)</f>
        <v>0</v>
      </c>
      <c r="J123" s="106"/>
      <c r="K123" s="106"/>
      <c r="L123" s="106"/>
      <c r="M123" s="106"/>
    </row>
    <row r="124" spans="1:13" s="3" customFormat="1" ht="19.5" hidden="1" outlineLevel="2">
      <c r="A124" s="76"/>
      <c r="B124" s="152"/>
      <c r="C124" s="148"/>
      <c r="D124" s="149"/>
      <c r="E124" s="88"/>
      <c r="F124" s="152"/>
      <c r="G124" s="80"/>
      <c r="H124" s="150"/>
      <c r="I124" s="4"/>
      <c r="J124" s="149"/>
      <c r="K124" s="149"/>
      <c r="L124" s="148"/>
      <c r="M124" s="155"/>
    </row>
    <row r="125" spans="1:13" s="3" customFormat="1" ht="19.5" hidden="1" outlineLevel="2">
      <c r="A125" s="76"/>
      <c r="B125" s="140"/>
      <c r="C125" s="140"/>
      <c r="D125" s="140"/>
      <c r="E125" s="11"/>
      <c r="F125" s="75"/>
      <c r="G125" s="80"/>
      <c r="H125" s="75"/>
      <c r="I125" s="4"/>
      <c r="J125" s="75"/>
      <c r="K125" s="80"/>
      <c r="L125" s="148"/>
      <c r="M125" s="156"/>
    </row>
    <row r="126" spans="1:13" s="3" customFormat="1" ht="19.5" hidden="1" outlineLevel="2">
      <c r="A126" s="76"/>
      <c r="B126" s="140"/>
      <c r="C126" s="140"/>
      <c r="D126" s="140"/>
      <c r="E126" s="11"/>
      <c r="F126" s="75"/>
      <c r="G126" s="80"/>
      <c r="H126" s="75"/>
      <c r="I126" s="4"/>
      <c r="J126" s="75"/>
      <c r="K126" s="80"/>
      <c r="L126" s="148"/>
      <c r="M126" s="153"/>
    </row>
    <row r="127" spans="1:13" s="3" customFormat="1" ht="19.5" hidden="1" outlineLevel="2">
      <c r="A127" s="76"/>
      <c r="B127" s="140"/>
      <c r="C127" s="140"/>
      <c r="D127" s="140"/>
      <c r="E127" s="11"/>
      <c r="F127" s="75"/>
      <c r="G127" s="80"/>
      <c r="H127" s="75"/>
      <c r="I127" s="4"/>
      <c r="J127" s="75"/>
      <c r="K127" s="80"/>
      <c r="L127" s="148"/>
      <c r="M127" s="80"/>
    </row>
    <row r="128" spans="1:13" s="3" customFormat="1" ht="19.5" hidden="1" outlineLevel="2">
      <c r="A128" s="76"/>
      <c r="B128" s="140"/>
      <c r="C128" s="140"/>
      <c r="D128" s="140"/>
      <c r="E128" s="11"/>
      <c r="F128" s="75"/>
      <c r="G128" s="80"/>
      <c r="H128" s="75"/>
      <c r="I128" s="4"/>
      <c r="J128" s="75"/>
      <c r="K128" s="80"/>
      <c r="L128" s="148"/>
      <c r="M128" s="154"/>
    </row>
    <row r="129" spans="1:13" s="3" customFormat="1" ht="19.5" hidden="1" outlineLevel="2">
      <c r="A129" s="76"/>
      <c r="B129" s="140"/>
      <c r="C129" s="140"/>
      <c r="D129" s="140"/>
      <c r="E129" s="11"/>
      <c r="F129" s="75"/>
      <c r="G129" s="80"/>
      <c r="H129" s="75"/>
      <c r="I129" s="4"/>
      <c r="J129" s="75"/>
      <c r="K129" s="80"/>
      <c r="L129" s="148"/>
      <c r="M129" s="154"/>
    </row>
    <row r="130" spans="1:13" s="3" customFormat="1" ht="19.5" hidden="1" outlineLevel="2">
      <c r="A130" s="76"/>
      <c r="B130" s="140"/>
      <c r="C130" s="140"/>
      <c r="D130" s="140"/>
      <c r="E130" s="11"/>
      <c r="F130" s="75"/>
      <c r="G130" s="80"/>
      <c r="H130" s="75"/>
      <c r="I130" s="4"/>
      <c r="J130" s="75"/>
      <c r="K130" s="80"/>
      <c r="L130" s="148"/>
      <c r="M130" s="154"/>
    </row>
    <row r="131" spans="1:13" s="3" customFormat="1" ht="19.5" hidden="1" outlineLevel="2">
      <c r="A131" s="76"/>
      <c r="B131" s="140"/>
      <c r="C131" s="140"/>
      <c r="D131" s="140"/>
      <c r="E131" s="11"/>
      <c r="F131" s="75"/>
      <c r="G131" s="80"/>
      <c r="H131" s="75"/>
      <c r="I131" s="4"/>
      <c r="J131" s="75"/>
      <c r="K131" s="80"/>
      <c r="L131" s="148"/>
      <c r="M131" s="154"/>
    </row>
    <row r="132" spans="1:13" s="3" customFormat="1" ht="19.5" hidden="1" outlineLevel="2">
      <c r="A132" s="76"/>
      <c r="B132" s="140"/>
      <c r="C132" s="140"/>
      <c r="D132" s="140"/>
      <c r="E132" s="11"/>
      <c r="F132" s="75"/>
      <c r="G132" s="80"/>
      <c r="H132" s="75"/>
      <c r="I132" s="4"/>
      <c r="J132" s="75"/>
      <c r="K132" s="80"/>
      <c r="L132" s="148"/>
      <c r="M132" s="154"/>
    </row>
    <row r="133" spans="1:13" s="3" customFormat="1" ht="19.5" hidden="1" outlineLevel="2">
      <c r="A133" s="76"/>
      <c r="B133" s="140"/>
      <c r="C133" s="140"/>
      <c r="D133" s="149"/>
      <c r="E133" s="11"/>
      <c r="F133" s="75"/>
      <c r="G133" s="80"/>
      <c r="H133" s="75"/>
      <c r="I133" s="4"/>
      <c r="J133" s="75"/>
      <c r="K133" s="80"/>
      <c r="L133" s="148"/>
      <c r="M133" s="75"/>
    </row>
    <row r="134" spans="1:13" s="3" customFormat="1" ht="19.5" hidden="1" outlineLevel="2">
      <c r="A134" s="76"/>
      <c r="B134" s="140"/>
      <c r="C134" s="140"/>
      <c r="D134" s="140"/>
      <c r="E134" s="11"/>
      <c r="F134" s="75"/>
      <c r="G134" s="80"/>
      <c r="H134" s="75"/>
      <c r="I134" s="4"/>
      <c r="J134" s="75"/>
      <c r="K134" s="80"/>
      <c r="L134" s="148"/>
      <c r="M134" s="154"/>
    </row>
    <row r="135" spans="1:13" s="3" customFormat="1" ht="19.5" hidden="1" outlineLevel="2">
      <c r="A135" s="76"/>
      <c r="B135" s="140"/>
      <c r="C135" s="140"/>
      <c r="D135" s="140"/>
      <c r="E135" s="11"/>
      <c r="F135" s="75"/>
      <c r="G135" s="80"/>
      <c r="H135" s="75"/>
      <c r="I135" s="4"/>
      <c r="J135" s="75"/>
      <c r="K135" s="80"/>
      <c r="L135" s="148"/>
      <c r="M135" s="154"/>
    </row>
    <row r="136" spans="1:13" s="3" customFormat="1" ht="25.15" hidden="1" customHeight="1" outlineLevel="1">
      <c r="A136" s="106" t="s">
        <v>173</v>
      </c>
      <c r="B136" s="106"/>
      <c r="C136" s="106"/>
      <c r="D136" s="106"/>
      <c r="E136" s="106"/>
      <c r="F136" s="106"/>
      <c r="G136" s="106"/>
      <c r="H136" s="107"/>
      <c r="I136" s="109">
        <f>SUM(I137:I156)</f>
        <v>0</v>
      </c>
      <c r="J136" s="106"/>
      <c r="K136" s="106"/>
      <c r="L136" s="106"/>
      <c r="M136" s="106"/>
    </row>
    <row r="137" spans="1:13" s="3" customFormat="1" ht="19.5" hidden="1" outlineLevel="2">
      <c r="A137" s="76"/>
      <c r="B137" s="161"/>
      <c r="C137" s="161"/>
      <c r="D137" s="161"/>
      <c r="E137" s="91"/>
      <c r="F137" s="162"/>
      <c r="G137" s="158"/>
      <c r="H137" s="161"/>
      <c r="I137" s="4"/>
      <c r="J137" s="161"/>
      <c r="K137" s="161"/>
      <c r="L137" s="161"/>
      <c r="M137" s="161"/>
    </row>
    <row r="138" spans="1:13" s="3" customFormat="1" ht="19.5" hidden="1" outlineLevel="2">
      <c r="A138" s="76"/>
      <c r="B138" s="161"/>
      <c r="C138" s="161"/>
      <c r="D138" s="161"/>
      <c r="E138" s="91"/>
      <c r="F138" s="162"/>
      <c r="G138" s="158"/>
      <c r="H138" s="161"/>
      <c r="I138" s="4"/>
      <c r="J138" s="161"/>
      <c r="K138" s="161"/>
      <c r="L138" s="161"/>
      <c r="M138" s="161"/>
    </row>
    <row r="139" spans="1:13" s="3" customFormat="1" ht="19.5" hidden="1" outlineLevel="2">
      <c r="A139" s="76"/>
      <c r="B139" s="161"/>
      <c r="C139" s="161"/>
      <c r="D139" s="161"/>
      <c r="E139" s="91"/>
      <c r="F139" s="161"/>
      <c r="G139" s="158"/>
      <c r="H139" s="161"/>
      <c r="I139" s="4"/>
      <c r="J139" s="161"/>
      <c r="K139" s="161"/>
      <c r="L139" s="161"/>
      <c r="M139" s="75"/>
    </row>
    <row r="140" spans="1:13" s="3" customFormat="1" ht="19.5" hidden="1" outlineLevel="2">
      <c r="A140" s="76"/>
      <c r="B140" s="161"/>
      <c r="C140" s="161"/>
      <c r="D140" s="161"/>
      <c r="E140" s="91"/>
      <c r="F140" s="161"/>
      <c r="G140" s="158"/>
      <c r="H140" s="161"/>
      <c r="I140" s="4"/>
      <c r="J140" s="161"/>
      <c r="K140" s="161"/>
      <c r="L140" s="161"/>
      <c r="M140" s="161"/>
    </row>
    <row r="141" spans="1:13" s="3" customFormat="1" ht="19.5" hidden="1" outlineLevel="2">
      <c r="A141" s="76"/>
      <c r="B141" s="161"/>
      <c r="C141" s="161"/>
      <c r="D141" s="161"/>
      <c r="E141" s="91"/>
      <c r="F141" s="161"/>
      <c r="G141" s="158"/>
      <c r="H141" s="161"/>
      <c r="I141" s="4"/>
      <c r="J141" s="161"/>
      <c r="K141" s="161"/>
      <c r="L141" s="161"/>
      <c r="M141" s="161"/>
    </row>
    <row r="142" spans="1:13" s="3" customFormat="1" ht="19.5" hidden="1" outlineLevel="2">
      <c r="A142" s="172"/>
      <c r="B142" s="165"/>
      <c r="C142" s="165"/>
      <c r="D142" s="165"/>
      <c r="E142" s="93"/>
      <c r="F142" s="165"/>
      <c r="G142" s="160"/>
      <c r="H142" s="165"/>
      <c r="I142" s="187"/>
      <c r="J142" s="165"/>
      <c r="K142" s="165"/>
      <c r="L142" s="165"/>
      <c r="M142" s="165"/>
    </row>
    <row r="143" spans="1:13" s="3" customFormat="1" ht="19.5" hidden="1" outlineLevel="2">
      <c r="A143" s="76"/>
      <c r="B143" s="161"/>
      <c r="C143" s="161"/>
      <c r="D143" s="161"/>
      <c r="E143" s="91"/>
      <c r="F143" s="161"/>
      <c r="G143" s="162"/>
      <c r="H143" s="161"/>
      <c r="I143" s="4"/>
      <c r="J143" s="161"/>
      <c r="K143" s="161"/>
      <c r="L143" s="161"/>
      <c r="M143" s="161"/>
    </row>
    <row r="144" spans="1:13" s="3" customFormat="1" ht="19.5" hidden="1" outlineLevel="2">
      <c r="A144" s="76"/>
      <c r="B144" s="161"/>
      <c r="C144" s="161"/>
      <c r="D144" s="161"/>
      <c r="E144" s="91"/>
      <c r="F144" s="161"/>
      <c r="G144" s="162"/>
      <c r="H144" s="161"/>
      <c r="I144" s="4"/>
      <c r="J144" s="161"/>
      <c r="K144" s="161"/>
      <c r="L144" s="161"/>
      <c r="M144" s="161"/>
    </row>
    <row r="145" spans="1:13" s="3" customFormat="1" ht="19.5" hidden="1" outlineLevel="2">
      <c r="A145" s="173"/>
      <c r="B145" s="164"/>
      <c r="C145" s="164"/>
      <c r="D145" s="164"/>
      <c r="E145" s="92"/>
      <c r="F145" s="164"/>
      <c r="G145" s="174"/>
      <c r="H145" s="164"/>
      <c r="I145" s="189"/>
      <c r="J145" s="164"/>
      <c r="K145" s="164"/>
      <c r="L145" s="164"/>
      <c r="M145" s="164"/>
    </row>
    <row r="146" spans="1:13" s="3" customFormat="1" ht="19.5" hidden="1" outlineLevel="2">
      <c r="A146" s="76"/>
      <c r="B146" s="161"/>
      <c r="C146" s="161"/>
      <c r="D146" s="161"/>
      <c r="E146" s="91"/>
      <c r="F146" s="161"/>
      <c r="G146" s="158"/>
      <c r="H146" s="161"/>
      <c r="I146" s="4"/>
      <c r="J146" s="161"/>
      <c r="K146" s="161"/>
      <c r="L146" s="161"/>
      <c r="M146" s="161"/>
    </row>
    <row r="147" spans="1:13" s="3" customFormat="1" ht="19.5" hidden="1" outlineLevel="2">
      <c r="A147" s="76"/>
      <c r="B147" s="161"/>
      <c r="C147" s="161"/>
      <c r="D147" s="161"/>
      <c r="E147" s="91"/>
      <c r="F147" s="161"/>
      <c r="G147" s="158"/>
      <c r="H147" s="161"/>
      <c r="I147" s="4"/>
      <c r="J147" s="161"/>
      <c r="K147" s="161"/>
      <c r="L147" s="161"/>
      <c r="M147" s="161"/>
    </row>
    <row r="148" spans="1:13" s="3" customFormat="1" ht="19.5" hidden="1" outlineLevel="2">
      <c r="A148" s="76"/>
      <c r="B148" s="161"/>
      <c r="C148" s="161"/>
      <c r="D148" s="161"/>
      <c r="E148" s="91"/>
      <c r="F148" s="161"/>
      <c r="G148" s="158"/>
      <c r="H148" s="161"/>
      <c r="I148" s="4"/>
      <c r="J148" s="161"/>
      <c r="K148" s="161"/>
      <c r="L148" s="161"/>
      <c r="M148" s="161"/>
    </row>
    <row r="149" spans="1:13" s="3" customFormat="1" ht="19.5" hidden="1" outlineLevel="2">
      <c r="A149" s="76"/>
      <c r="B149" s="161"/>
      <c r="C149" s="161"/>
      <c r="D149" s="161"/>
      <c r="E149" s="91"/>
      <c r="F149" s="161"/>
      <c r="G149" s="158"/>
      <c r="H149" s="161"/>
      <c r="I149" s="4"/>
      <c r="J149" s="161"/>
      <c r="K149" s="161"/>
      <c r="L149" s="161"/>
      <c r="M149" s="161"/>
    </row>
    <row r="150" spans="1:13" s="3" customFormat="1" ht="19.5" hidden="1" outlineLevel="2">
      <c r="A150" s="76"/>
      <c r="B150" s="161"/>
      <c r="C150" s="161"/>
      <c r="D150" s="161"/>
      <c r="E150" s="91"/>
      <c r="F150" s="161"/>
      <c r="G150" s="158"/>
      <c r="H150" s="161"/>
      <c r="I150" s="4"/>
      <c r="J150" s="161"/>
      <c r="K150" s="161"/>
      <c r="L150" s="161"/>
      <c r="M150" s="161"/>
    </row>
    <row r="151" spans="1:13" s="3" customFormat="1" ht="19.5" hidden="1" outlineLevel="2">
      <c r="A151" s="76"/>
      <c r="B151" s="161"/>
      <c r="C151" s="161"/>
      <c r="D151" s="161"/>
      <c r="E151" s="91"/>
      <c r="F151" s="161"/>
      <c r="G151" s="158"/>
      <c r="H151" s="161"/>
      <c r="I151" s="4"/>
      <c r="J151" s="161"/>
      <c r="K151" s="161"/>
      <c r="L151" s="161"/>
      <c r="M151" s="161"/>
    </row>
    <row r="152" spans="1:13" s="3" customFormat="1" ht="19.5" hidden="1" outlineLevel="2">
      <c r="A152" s="172"/>
      <c r="B152" s="165"/>
      <c r="C152" s="165"/>
      <c r="D152" s="165"/>
      <c r="E152" s="93"/>
      <c r="F152" s="165"/>
      <c r="G152" s="160"/>
      <c r="H152" s="165"/>
      <c r="I152" s="187"/>
      <c r="J152" s="165"/>
      <c r="K152" s="165"/>
      <c r="L152" s="165"/>
      <c r="M152" s="165"/>
    </row>
    <row r="153" spans="1:13" s="3" customFormat="1" ht="19.5" hidden="1" outlineLevel="2">
      <c r="A153" s="76"/>
      <c r="B153" s="161"/>
      <c r="C153" s="161"/>
      <c r="D153" s="161"/>
      <c r="E153" s="91"/>
      <c r="F153" s="161"/>
      <c r="G153" s="162"/>
      <c r="H153" s="161"/>
      <c r="I153" s="4"/>
      <c r="J153" s="161"/>
      <c r="K153" s="161"/>
      <c r="L153" s="161"/>
      <c r="M153" s="161"/>
    </row>
    <row r="154" spans="1:13" s="3" customFormat="1" ht="19.5" hidden="1" outlineLevel="2">
      <c r="A154" s="76"/>
      <c r="B154" s="197"/>
      <c r="C154" s="161"/>
      <c r="D154" s="161"/>
      <c r="E154" s="91"/>
      <c r="F154" s="197"/>
      <c r="G154" s="162"/>
      <c r="H154" s="161"/>
      <c r="I154" s="4"/>
      <c r="J154" s="197"/>
      <c r="K154" s="163"/>
      <c r="L154" s="197"/>
      <c r="M154" s="161"/>
    </row>
    <row r="155" spans="1:13" s="3" customFormat="1" ht="19.5" hidden="1" outlineLevel="2">
      <c r="A155" s="173"/>
      <c r="B155" s="175"/>
      <c r="C155" s="175"/>
      <c r="D155" s="175"/>
      <c r="E155" s="176"/>
      <c r="F155" s="175"/>
      <c r="G155" s="174"/>
      <c r="H155" s="175"/>
      <c r="I155" s="189"/>
      <c r="J155" s="175"/>
      <c r="K155" s="175"/>
      <c r="L155" s="175"/>
      <c r="M155" s="175"/>
    </row>
    <row r="156" spans="1:13" s="3" customFormat="1" ht="19.5" hidden="1" outlineLevel="2">
      <c r="A156" s="76"/>
      <c r="B156" s="161"/>
      <c r="C156" s="161"/>
      <c r="D156" s="161"/>
      <c r="E156" s="91"/>
      <c r="F156" s="161"/>
      <c r="G156" s="158"/>
      <c r="H156" s="161"/>
      <c r="I156" s="4"/>
      <c r="J156" s="161"/>
      <c r="K156" s="161"/>
      <c r="L156" s="161"/>
      <c r="M156" s="161"/>
    </row>
    <row r="157" spans="1:13" s="3" customFormat="1" ht="25.15" hidden="1" customHeight="1" outlineLevel="1">
      <c r="A157" s="106" t="s">
        <v>174</v>
      </c>
      <c r="B157" s="106"/>
      <c r="C157" s="106"/>
      <c r="D157" s="106"/>
      <c r="E157" s="106"/>
      <c r="F157" s="106"/>
      <c r="G157" s="106"/>
      <c r="H157" s="107"/>
      <c r="I157" s="109">
        <f>SUM(I158:I160)</f>
        <v>0</v>
      </c>
      <c r="J157" s="106"/>
      <c r="K157" s="106"/>
      <c r="L157" s="106"/>
      <c r="M157" s="106"/>
    </row>
    <row r="158" spans="1:13" s="5" customFormat="1" ht="19.5" hidden="1" outlineLevel="2">
      <c r="A158" s="76"/>
      <c r="B158" s="166"/>
      <c r="C158" s="166"/>
      <c r="D158" s="166"/>
      <c r="E158" s="94"/>
      <c r="F158" s="166"/>
      <c r="G158" s="162"/>
      <c r="H158" s="151"/>
      <c r="I158" s="4"/>
      <c r="J158" s="166"/>
      <c r="K158" s="166"/>
      <c r="L158" s="166"/>
      <c r="M158" s="166"/>
    </row>
    <row r="159" spans="1:13" s="5" customFormat="1" ht="19.5" hidden="1" outlineLevel="2">
      <c r="A159" s="76"/>
      <c r="B159" s="166"/>
      <c r="C159" s="166"/>
      <c r="D159" s="166"/>
      <c r="E159" s="94"/>
      <c r="F159" s="166"/>
      <c r="G159" s="162"/>
      <c r="H159" s="151"/>
      <c r="I159" s="4"/>
      <c r="J159" s="166"/>
      <c r="K159" s="166"/>
      <c r="L159" s="166"/>
      <c r="M159" s="166"/>
    </row>
    <row r="160" spans="1:13" s="5" customFormat="1" ht="19.5" hidden="1" outlineLevel="2">
      <c r="A160" s="173"/>
      <c r="B160" s="177"/>
      <c r="C160" s="177"/>
      <c r="D160" s="177"/>
      <c r="E160" s="178"/>
      <c r="F160" s="177"/>
      <c r="G160" s="174"/>
      <c r="H160" s="179"/>
      <c r="I160" s="189"/>
      <c r="J160" s="177"/>
      <c r="K160" s="177"/>
      <c r="L160" s="177"/>
      <c r="M160" s="177"/>
    </row>
    <row r="161" spans="1:13" s="3" customFormat="1" ht="25.15" hidden="1" customHeight="1" outlineLevel="1">
      <c r="A161" s="110" t="s">
        <v>175</v>
      </c>
      <c r="B161" s="110"/>
      <c r="C161" s="110"/>
      <c r="D161" s="110"/>
      <c r="E161" s="110"/>
      <c r="F161" s="110"/>
      <c r="G161" s="110"/>
      <c r="H161" s="111"/>
      <c r="I161" s="112">
        <f>SUM(I162:I169)</f>
        <v>0</v>
      </c>
      <c r="J161" s="110"/>
      <c r="K161" s="110"/>
      <c r="L161" s="110"/>
      <c r="M161" s="110"/>
    </row>
    <row r="162" spans="1:13" s="3" customFormat="1" ht="19.5" hidden="1" outlineLevel="2">
      <c r="A162" s="76"/>
      <c r="B162" s="157"/>
      <c r="C162" s="157"/>
      <c r="D162" s="157"/>
      <c r="E162" s="89"/>
      <c r="F162" s="157"/>
      <c r="G162" s="158"/>
      <c r="H162" s="157"/>
      <c r="I162" s="4"/>
      <c r="J162" s="157"/>
      <c r="K162" s="157"/>
      <c r="L162" s="157"/>
      <c r="M162" s="75"/>
    </row>
    <row r="163" spans="1:13" s="3" customFormat="1" ht="19.5" hidden="1" outlineLevel="2">
      <c r="A163" s="76"/>
      <c r="B163" s="157"/>
      <c r="C163" s="157"/>
      <c r="D163" s="157"/>
      <c r="E163" s="89"/>
      <c r="F163" s="157"/>
      <c r="G163" s="158"/>
      <c r="H163" s="157"/>
      <c r="I163" s="4"/>
      <c r="J163" s="157"/>
      <c r="K163" s="157"/>
      <c r="L163" s="157"/>
      <c r="M163" s="75"/>
    </row>
    <row r="164" spans="1:13" s="3" customFormat="1" ht="19.5" hidden="1" outlineLevel="2">
      <c r="A164" s="76"/>
      <c r="B164" s="157"/>
      <c r="C164" s="157"/>
      <c r="D164" s="157"/>
      <c r="E164" s="89"/>
      <c r="F164" s="157"/>
      <c r="G164" s="158"/>
      <c r="H164" s="157"/>
      <c r="I164" s="4"/>
      <c r="J164" s="157"/>
      <c r="K164" s="157"/>
      <c r="L164" s="157"/>
      <c r="M164" s="167"/>
    </row>
    <row r="165" spans="1:13" s="3" customFormat="1" ht="19.5" hidden="1" outlineLevel="2">
      <c r="A165" s="76"/>
      <c r="B165" s="157"/>
      <c r="C165" s="157"/>
      <c r="D165" s="157"/>
      <c r="E165" s="89"/>
      <c r="F165" s="157"/>
      <c r="G165" s="158"/>
      <c r="H165" s="157"/>
      <c r="I165" s="4"/>
      <c r="J165" s="157"/>
      <c r="K165" s="157"/>
      <c r="L165" s="157"/>
      <c r="M165" s="167"/>
    </row>
    <row r="166" spans="1:13" s="3" customFormat="1" ht="19.5" hidden="1" outlineLevel="2">
      <c r="A166" s="172"/>
      <c r="B166" s="159"/>
      <c r="C166" s="159"/>
      <c r="D166" s="159"/>
      <c r="E166" s="90"/>
      <c r="F166" s="159"/>
      <c r="G166" s="160"/>
      <c r="H166" s="159"/>
      <c r="I166" s="187"/>
      <c r="J166" s="159"/>
      <c r="K166" s="159"/>
      <c r="L166" s="159"/>
      <c r="M166" s="180"/>
    </row>
    <row r="167" spans="1:13" s="3" customFormat="1" ht="19.5" hidden="1" outlineLevel="2">
      <c r="A167" s="76"/>
      <c r="B167" s="161"/>
      <c r="C167" s="161"/>
      <c r="D167" s="161"/>
      <c r="E167" s="91"/>
      <c r="F167" s="161"/>
      <c r="G167" s="162"/>
      <c r="H167" s="161"/>
      <c r="I167" s="4"/>
      <c r="J167" s="161"/>
      <c r="K167" s="161"/>
      <c r="L167" s="161"/>
      <c r="M167" s="181"/>
    </row>
    <row r="168" spans="1:13" s="3" customFormat="1" ht="19.5" hidden="1" outlineLevel="2">
      <c r="A168" s="76"/>
      <c r="B168" s="161"/>
      <c r="C168" s="161"/>
      <c r="D168" s="161"/>
      <c r="E168" s="91"/>
      <c r="F168" s="161"/>
      <c r="G168" s="162"/>
      <c r="H168" s="161"/>
      <c r="I168" s="4"/>
      <c r="J168" s="161"/>
      <c r="K168" s="161"/>
      <c r="L168" s="161"/>
      <c r="M168" s="181"/>
    </row>
    <row r="169" spans="1:13" s="3" customFormat="1" ht="19.5" hidden="1" outlineLevel="2">
      <c r="A169" s="76"/>
      <c r="B169" s="161"/>
      <c r="C169" s="161"/>
      <c r="D169" s="161"/>
      <c r="E169" s="91"/>
      <c r="F169" s="161"/>
      <c r="G169" s="162"/>
      <c r="H169" s="161"/>
      <c r="I169" s="4"/>
      <c r="J169" s="161"/>
      <c r="K169" s="161"/>
      <c r="L169" s="161"/>
      <c r="M169" s="181"/>
    </row>
    <row r="170" spans="1:13" s="2" customFormat="1" ht="30" customHeight="1">
      <c r="A170" s="101" t="s">
        <v>34</v>
      </c>
      <c r="B170" s="18"/>
      <c r="C170" s="18"/>
      <c r="D170" s="18"/>
      <c r="E170" s="18"/>
      <c r="F170" s="102"/>
      <c r="G170" s="102"/>
      <c r="H170" s="18"/>
      <c r="I170" s="19">
        <f>I173</f>
        <v>10000</v>
      </c>
      <c r="J170" s="18"/>
      <c r="K170" s="18"/>
      <c r="L170" s="103"/>
      <c r="M170" s="103"/>
    </row>
    <row r="171" spans="1:13" s="2" customFormat="1" ht="21">
      <c r="A171" s="389" t="s">
        <v>1091</v>
      </c>
      <c r="B171" s="390"/>
      <c r="C171" s="391"/>
      <c r="D171" s="367"/>
      <c r="E171" s="367"/>
      <c r="F171" s="368"/>
      <c r="G171" s="368"/>
      <c r="H171" s="367"/>
      <c r="I171" s="369">
        <v>5000</v>
      </c>
      <c r="J171" s="367"/>
      <c r="K171" s="367"/>
      <c r="L171" s="370"/>
      <c r="M171" s="370"/>
    </row>
    <row r="172" spans="1:13" s="2" customFormat="1" ht="78">
      <c r="A172" s="371" t="s">
        <v>1085</v>
      </c>
      <c r="B172" s="372" t="s">
        <v>1074</v>
      </c>
      <c r="C172" s="372" t="s">
        <v>1075</v>
      </c>
      <c r="D172" s="373" t="s">
        <v>49</v>
      </c>
      <c r="E172" s="374" t="s">
        <v>1086</v>
      </c>
      <c r="F172" s="372" t="s">
        <v>1087</v>
      </c>
      <c r="G172" s="372" t="s">
        <v>1097</v>
      </c>
      <c r="H172" s="375" t="s">
        <v>52</v>
      </c>
      <c r="I172" s="376">
        <v>5000</v>
      </c>
      <c r="J172" s="372" t="s">
        <v>1088</v>
      </c>
      <c r="K172" s="372" t="s">
        <v>1090</v>
      </c>
      <c r="L172" s="372" t="s">
        <v>1089</v>
      </c>
      <c r="M172" s="372"/>
    </row>
    <row r="173" spans="1:13" s="3" customFormat="1" ht="25.15" customHeight="1" outlineLevel="1">
      <c r="A173" s="17" t="s">
        <v>1093</v>
      </c>
      <c r="B173" s="106"/>
      <c r="C173" s="106"/>
      <c r="D173" s="106"/>
      <c r="E173" s="106"/>
      <c r="F173" s="106"/>
      <c r="G173" s="106"/>
      <c r="H173" s="107"/>
      <c r="I173" s="16">
        <f>I174</f>
        <v>10000</v>
      </c>
      <c r="J173" s="106"/>
      <c r="K173" s="106"/>
      <c r="L173" s="106"/>
      <c r="M173" s="106"/>
    </row>
    <row r="174" spans="1:13" s="3" customFormat="1" ht="54.75" customHeight="1" outlineLevel="2">
      <c r="A174" s="76" t="s">
        <v>1095</v>
      </c>
      <c r="B174" s="75" t="s">
        <v>1103</v>
      </c>
      <c r="C174" s="75" t="s">
        <v>1100</v>
      </c>
      <c r="D174" s="75" t="s">
        <v>45</v>
      </c>
      <c r="E174" s="11" t="s">
        <v>1096</v>
      </c>
      <c r="F174" s="76" t="s">
        <v>1095</v>
      </c>
      <c r="G174" s="75" t="s">
        <v>1097</v>
      </c>
      <c r="H174" s="75" t="s">
        <v>1098</v>
      </c>
      <c r="I174" s="4">
        <v>10000</v>
      </c>
      <c r="J174" s="75" t="s">
        <v>1099</v>
      </c>
      <c r="K174" s="75" t="s">
        <v>1102</v>
      </c>
      <c r="L174" s="75" t="s">
        <v>1101</v>
      </c>
      <c r="M174" s="168"/>
    </row>
    <row r="175" spans="1:13" s="3" customFormat="1" ht="19.5" outlineLevel="2">
      <c r="A175" s="76"/>
      <c r="B175" s="75"/>
      <c r="C175" s="75"/>
      <c r="D175" s="75"/>
      <c r="E175" s="11"/>
      <c r="F175" s="75"/>
      <c r="G175" s="75"/>
      <c r="H175" s="75"/>
      <c r="I175" s="4"/>
      <c r="J175" s="75"/>
      <c r="K175" s="75"/>
      <c r="L175" s="75"/>
      <c r="M175" s="168"/>
    </row>
    <row r="176" spans="1:13" s="3" customFormat="1" ht="19.5" outlineLevel="2">
      <c r="A176" s="76"/>
      <c r="B176" s="75"/>
      <c r="C176" s="75"/>
      <c r="D176" s="75"/>
      <c r="E176" s="11"/>
      <c r="F176" s="75"/>
      <c r="G176" s="75"/>
      <c r="H176" s="75"/>
      <c r="I176" s="4"/>
      <c r="J176" s="75"/>
      <c r="K176" s="75"/>
      <c r="L176" s="75"/>
      <c r="M176" s="168"/>
    </row>
    <row r="177" spans="1:13" s="105" customFormat="1" ht="30" customHeight="1">
      <c r="A177" s="20" t="s">
        <v>30</v>
      </c>
      <c r="B177" s="20"/>
      <c r="C177" s="20"/>
      <c r="D177" s="20"/>
      <c r="E177" s="20"/>
      <c r="F177" s="104"/>
      <c r="G177" s="104"/>
      <c r="H177" s="104"/>
      <c r="I177" s="21">
        <f>I170+I6+I122</f>
        <v>10000</v>
      </c>
      <c r="J177" s="20"/>
      <c r="K177" s="20"/>
      <c r="L177" s="104"/>
      <c r="M177" s="104"/>
    </row>
    <row r="178" spans="1:13" ht="19.5">
      <c r="A178" s="46" t="s">
        <v>13</v>
      </c>
      <c r="B178" s="46"/>
      <c r="C178" s="47"/>
      <c r="D178" s="47"/>
      <c r="E178" s="47"/>
      <c r="F178" s="47"/>
      <c r="G178" s="47"/>
      <c r="H178" s="47"/>
      <c r="I178" s="47"/>
      <c r="J178" s="47"/>
      <c r="K178" s="47"/>
      <c r="L178" s="47"/>
      <c r="M178" s="47"/>
    </row>
    <row r="179" spans="1:13" ht="21" customHeight="1">
      <c r="A179" s="48" t="s">
        <v>14</v>
      </c>
      <c r="B179" s="385" t="s">
        <v>15</v>
      </c>
      <c r="C179" s="385"/>
      <c r="D179" s="385"/>
      <c r="E179" s="385"/>
      <c r="F179" s="385"/>
      <c r="G179" s="385"/>
      <c r="H179" s="385"/>
      <c r="I179" s="385"/>
      <c r="J179" s="385"/>
      <c r="K179" s="385"/>
      <c r="L179" s="385"/>
      <c r="M179" s="385"/>
    </row>
    <row r="180" spans="1:13" ht="19.5">
      <c r="A180" s="48" t="s">
        <v>16</v>
      </c>
      <c r="B180" s="385" t="s">
        <v>31</v>
      </c>
      <c r="C180" s="385"/>
      <c r="D180" s="385"/>
      <c r="E180" s="385"/>
      <c r="F180" s="385"/>
      <c r="G180" s="385"/>
      <c r="H180" s="385"/>
      <c r="I180" s="385"/>
      <c r="J180" s="385"/>
      <c r="K180" s="385"/>
      <c r="L180" s="385"/>
      <c r="M180" s="385"/>
    </row>
    <row r="181" spans="1:13" ht="38.25" customHeight="1">
      <c r="A181" s="48" t="s">
        <v>17</v>
      </c>
      <c r="B181" s="385" t="s">
        <v>18</v>
      </c>
      <c r="C181" s="385"/>
      <c r="D181" s="385"/>
      <c r="E181" s="385"/>
      <c r="F181" s="385"/>
      <c r="G181" s="385"/>
      <c r="H181" s="385"/>
      <c r="I181" s="385"/>
      <c r="J181" s="385"/>
      <c r="K181" s="385"/>
      <c r="L181" s="385"/>
      <c r="M181" s="385"/>
    </row>
    <row r="182" spans="1:13" ht="19.5">
      <c r="A182" s="48" t="s">
        <v>19</v>
      </c>
      <c r="B182" s="386" t="s">
        <v>20</v>
      </c>
      <c r="C182" s="386"/>
      <c r="D182" s="386"/>
      <c r="E182" s="386"/>
      <c r="F182" s="386"/>
      <c r="G182" s="386"/>
      <c r="H182" s="386"/>
      <c r="I182" s="386"/>
      <c r="J182" s="386"/>
      <c r="K182" s="386"/>
      <c r="L182" s="386"/>
      <c r="M182" s="386"/>
    </row>
    <row r="183" spans="1:13" ht="19.5">
      <c r="A183" s="48" t="s">
        <v>21</v>
      </c>
      <c r="B183" s="47" t="s">
        <v>22</v>
      </c>
      <c r="D183" s="47"/>
      <c r="E183" s="49"/>
      <c r="F183" s="49"/>
      <c r="G183" s="49"/>
      <c r="H183" s="49"/>
      <c r="I183" s="49"/>
      <c r="J183" s="49"/>
      <c r="K183" s="49"/>
      <c r="L183" s="49"/>
      <c r="M183" s="49"/>
    </row>
    <row r="184" spans="1:13" ht="19.5">
      <c r="A184" s="48" t="s">
        <v>23</v>
      </c>
      <c r="B184" s="47" t="s">
        <v>24</v>
      </c>
      <c r="D184" s="47"/>
      <c r="E184" s="49"/>
      <c r="F184" s="49"/>
      <c r="G184" s="49"/>
      <c r="H184" s="49"/>
      <c r="I184" s="49"/>
      <c r="J184" s="49"/>
      <c r="K184" s="49"/>
      <c r="L184" s="49"/>
      <c r="M184" s="49"/>
    </row>
    <row r="185" spans="1:13" ht="38.25" customHeight="1">
      <c r="A185" s="48" t="s">
        <v>25</v>
      </c>
      <c r="B185" s="386" t="s">
        <v>26</v>
      </c>
      <c r="C185" s="386"/>
      <c r="D185" s="386"/>
      <c r="E185" s="386"/>
      <c r="F185" s="386"/>
      <c r="G185" s="386"/>
      <c r="H185" s="386"/>
      <c r="I185" s="386"/>
      <c r="J185" s="386"/>
      <c r="K185" s="386"/>
      <c r="L185" s="386"/>
      <c r="M185" s="386"/>
    </row>
    <row r="186" spans="1:13" ht="19.5">
      <c r="A186" s="48" t="s">
        <v>27</v>
      </c>
      <c r="B186" s="46" t="s">
        <v>28</v>
      </c>
      <c r="D186" s="47"/>
      <c r="E186" s="47"/>
      <c r="F186" s="47"/>
      <c r="G186" s="47"/>
      <c r="H186" s="47"/>
      <c r="I186" s="47"/>
      <c r="J186" s="47"/>
      <c r="K186" s="47"/>
      <c r="L186" s="47"/>
      <c r="M186" s="47"/>
    </row>
  </sheetData>
  <mergeCells count="9">
    <mergeCell ref="B181:M181"/>
    <mergeCell ref="B182:M182"/>
    <mergeCell ref="B185:M185"/>
    <mergeCell ref="A1:M1"/>
    <mergeCell ref="A2:M2"/>
    <mergeCell ref="A3:M3"/>
    <mergeCell ref="B179:M179"/>
    <mergeCell ref="B180:M180"/>
    <mergeCell ref="A171:C171"/>
  </mergeCells>
  <phoneticPr fontId="25" type="noConversion"/>
  <printOptions horizontalCentered="1"/>
  <pageMargins left="0.31496062992125984" right="0.31496062992125984" top="0.47244094488188981" bottom="0.31496062992125984" header="0.47244094488188981" footer="0"/>
  <pageSetup paperSize="9" scale="65" fitToHeight="0" orientation="landscape" r:id="rId1"/>
  <headerFooter alignWithMargins="0">
    <oddFooter>&amp;C&amp;"標楷體,標準"&amp;P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152F-7EF0-4C1E-BB60-CBF2040A6257}">
  <sheetPr>
    <tabColor rgb="FFFFFF00"/>
    <pageSetUpPr fitToPage="1"/>
  </sheetPr>
  <dimension ref="A1:AT70"/>
  <sheetViews>
    <sheetView view="pageBreakPreview" zoomScale="115" zoomScaleNormal="115" zoomScaleSheetLayoutView="115" workbookViewId="0">
      <pane xSplit="2" ySplit="5" topLeftCell="T59" activePane="bottomRight" state="frozen"/>
      <selection activeCell="C173" sqref="C173"/>
      <selection pane="topRight" activeCell="C173" sqref="C173"/>
      <selection pane="bottomLeft" activeCell="C173" sqref="C173"/>
      <selection pane="bottomRight" activeCell="U75" sqref="U75"/>
    </sheetView>
  </sheetViews>
  <sheetFormatPr defaultColWidth="8.875" defaultRowHeight="16.5"/>
  <cols>
    <col min="1" max="1" width="58.875" style="290" bestFit="1" customWidth="1"/>
    <col min="2" max="2" width="27.125" style="364" bestFit="1" customWidth="1"/>
    <col min="3" max="3" width="15.75" style="364" hidden="1" customWidth="1"/>
    <col min="4" max="4" width="18.375" style="364" hidden="1" customWidth="1"/>
    <col min="5" max="6" width="20.5" style="364" hidden="1" customWidth="1"/>
    <col min="7" max="7" width="23.75" style="364" hidden="1" customWidth="1"/>
    <col min="8" max="8" width="19.125" style="364" hidden="1" customWidth="1"/>
    <col min="9" max="9" width="17" style="364" hidden="1" customWidth="1"/>
    <col min="10" max="10" width="34.375" style="364" hidden="1" customWidth="1"/>
    <col min="11" max="18" width="12.625" style="364" customWidth="1"/>
    <col min="19" max="24" width="12.625" style="290" customWidth="1"/>
    <col min="25" max="28" width="5.5" style="290" hidden="1" customWidth="1"/>
    <col min="29" max="29" width="9.5" style="290" hidden="1" customWidth="1"/>
    <col min="30" max="30" width="5.5" style="290" hidden="1" customWidth="1"/>
    <col min="31" max="34" width="5.125" style="290" hidden="1" customWidth="1"/>
    <col min="35" max="35" width="5.5" style="290" hidden="1" customWidth="1"/>
    <col min="36" max="36" width="5.125" style="290" hidden="1" customWidth="1"/>
    <col min="37" max="37" width="9.5" style="364" bestFit="1" customWidth="1"/>
    <col min="38" max="38" width="12" style="290" bestFit="1" customWidth="1"/>
    <col min="39" max="39" width="5.25" style="290" bestFit="1" customWidth="1"/>
    <col min="40" max="40" width="12" style="290" bestFit="1" customWidth="1"/>
    <col min="41" max="41" width="5.25" style="290" bestFit="1" customWidth="1"/>
    <col min="42" max="43" width="12" style="290" bestFit="1" customWidth="1"/>
    <col min="44" max="44" width="11.875" style="290" bestFit="1" customWidth="1"/>
    <col min="45" max="45" width="9.5" style="290" bestFit="1" customWidth="1"/>
    <col min="46" max="46" width="3.375" style="290" bestFit="1" customWidth="1"/>
    <col min="47" max="16384" width="8.875" style="290"/>
  </cols>
  <sheetData>
    <row r="1" spans="1:46" ht="21">
      <c r="A1" s="402" t="s">
        <v>247</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402"/>
    </row>
    <row r="2" spans="1:46" ht="21.75" thickBot="1">
      <c r="A2" s="403" t="s">
        <v>179</v>
      </c>
      <c r="B2" s="402"/>
      <c r="C2" s="402"/>
      <c r="D2" s="402"/>
      <c r="E2" s="402"/>
      <c r="F2" s="402"/>
      <c r="G2" s="402"/>
      <c r="H2" s="402"/>
      <c r="I2" s="402"/>
      <c r="J2" s="402"/>
      <c r="K2" s="402"/>
      <c r="L2" s="402"/>
      <c r="M2" s="402"/>
      <c r="N2" s="402"/>
      <c r="O2" s="402"/>
      <c r="P2" s="402"/>
      <c r="Q2" s="402"/>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row>
    <row r="3" spans="1:46" ht="21" customHeight="1">
      <c r="A3" s="404" t="s">
        <v>180</v>
      </c>
      <c r="B3" s="407" t="s">
        <v>248</v>
      </c>
      <c r="C3" s="409" t="s">
        <v>70</v>
      </c>
      <c r="D3" s="410"/>
      <c r="E3" s="410"/>
      <c r="F3" s="411"/>
      <c r="G3" s="412" t="s">
        <v>249</v>
      </c>
      <c r="H3" s="414" t="s">
        <v>205</v>
      </c>
      <c r="I3" s="417" t="s">
        <v>189</v>
      </c>
      <c r="J3" s="420" t="s">
        <v>250</v>
      </c>
      <c r="K3" s="423" t="s">
        <v>184</v>
      </c>
      <c r="L3" s="424"/>
      <c r="M3" s="424"/>
      <c r="N3" s="424"/>
      <c r="O3" s="424"/>
      <c r="P3" s="424"/>
      <c r="Q3" s="424"/>
      <c r="R3" s="392" t="s">
        <v>185</v>
      </c>
      <c r="S3" s="393"/>
      <c r="T3" s="393"/>
      <c r="U3" s="393"/>
      <c r="V3" s="393"/>
      <c r="W3" s="393"/>
      <c r="X3" s="393"/>
      <c r="Y3" s="291"/>
      <c r="Z3" s="291"/>
      <c r="AA3" s="291"/>
      <c r="AB3" s="291"/>
      <c r="AC3" s="291"/>
      <c r="AD3" s="291"/>
      <c r="AE3" s="291"/>
      <c r="AF3" s="291"/>
      <c r="AG3" s="291"/>
      <c r="AH3" s="291"/>
      <c r="AI3" s="291"/>
      <c r="AJ3" s="291"/>
      <c r="AK3" s="393" t="s">
        <v>187</v>
      </c>
      <c r="AL3" s="393"/>
      <c r="AM3" s="393"/>
      <c r="AN3" s="393"/>
      <c r="AO3" s="393"/>
      <c r="AP3" s="393"/>
      <c r="AQ3" s="393"/>
    </row>
    <row r="4" spans="1:46" ht="33" customHeight="1">
      <c r="A4" s="405"/>
      <c r="B4" s="408"/>
      <c r="C4" s="425" t="s">
        <v>193</v>
      </c>
      <c r="D4" s="292" t="s">
        <v>181</v>
      </c>
      <c r="E4" s="292" t="s">
        <v>182</v>
      </c>
      <c r="F4" s="293" t="s">
        <v>183</v>
      </c>
      <c r="G4" s="402"/>
      <c r="H4" s="415"/>
      <c r="I4" s="418"/>
      <c r="J4" s="421"/>
      <c r="K4" s="423"/>
      <c r="L4" s="424"/>
      <c r="M4" s="424"/>
      <c r="N4" s="424"/>
      <c r="O4" s="424"/>
      <c r="P4" s="424"/>
      <c r="Q4" s="424"/>
      <c r="R4" s="394"/>
      <c r="S4" s="395"/>
      <c r="T4" s="395"/>
      <c r="U4" s="395"/>
      <c r="V4" s="395"/>
      <c r="W4" s="395"/>
      <c r="X4" s="395"/>
      <c r="Y4" s="427" t="s">
        <v>251</v>
      </c>
      <c r="Z4" s="428"/>
      <c r="AA4" s="428"/>
      <c r="AB4" s="428"/>
      <c r="AC4" s="428"/>
      <c r="AD4" s="423"/>
      <c r="AE4" s="427" t="s">
        <v>186</v>
      </c>
      <c r="AF4" s="428"/>
      <c r="AG4" s="428"/>
      <c r="AH4" s="428"/>
      <c r="AI4" s="428"/>
      <c r="AJ4" s="423"/>
      <c r="AK4" s="395"/>
      <c r="AL4" s="395"/>
      <c r="AM4" s="395"/>
      <c r="AN4" s="395"/>
      <c r="AO4" s="395"/>
      <c r="AP4" s="395"/>
      <c r="AQ4" s="395"/>
    </row>
    <row r="5" spans="1:46" ht="50.25" customHeight="1" thickBot="1">
      <c r="A5" s="406"/>
      <c r="B5" s="408"/>
      <c r="C5" s="426"/>
      <c r="D5" s="292" t="s">
        <v>252</v>
      </c>
      <c r="E5" s="292" t="s">
        <v>253</v>
      </c>
      <c r="F5" s="293" t="s">
        <v>254</v>
      </c>
      <c r="G5" s="413"/>
      <c r="H5" s="416"/>
      <c r="I5" s="419"/>
      <c r="J5" s="422"/>
      <c r="K5" s="294" t="s">
        <v>255</v>
      </c>
      <c r="L5" s="295" t="s">
        <v>188</v>
      </c>
      <c r="M5" s="295" t="s">
        <v>189</v>
      </c>
      <c r="N5" s="295" t="s">
        <v>190</v>
      </c>
      <c r="O5" s="295" t="s">
        <v>191</v>
      </c>
      <c r="P5" s="295" t="s">
        <v>192</v>
      </c>
      <c r="Q5" s="295" t="s">
        <v>193</v>
      </c>
      <c r="R5" s="294" t="s">
        <v>255</v>
      </c>
      <c r="S5" s="296" t="s">
        <v>188</v>
      </c>
      <c r="T5" s="296" t="s">
        <v>189</v>
      </c>
      <c r="U5" s="296" t="s">
        <v>190</v>
      </c>
      <c r="V5" s="296" t="s">
        <v>191</v>
      </c>
      <c r="W5" s="296" t="s">
        <v>192</v>
      </c>
      <c r="X5" s="296" t="s">
        <v>193</v>
      </c>
      <c r="Y5" s="296" t="s">
        <v>188</v>
      </c>
      <c r="Z5" s="296" t="s">
        <v>189</v>
      </c>
      <c r="AA5" s="296" t="s">
        <v>194</v>
      </c>
      <c r="AB5" s="296" t="s">
        <v>191</v>
      </c>
      <c r="AC5" s="296" t="s">
        <v>192</v>
      </c>
      <c r="AD5" s="296" t="s">
        <v>193</v>
      </c>
      <c r="AE5" s="297" t="s">
        <v>188</v>
      </c>
      <c r="AF5" s="297" t="s">
        <v>189</v>
      </c>
      <c r="AG5" s="297" t="s">
        <v>194</v>
      </c>
      <c r="AH5" s="297" t="s">
        <v>191</v>
      </c>
      <c r="AI5" s="296" t="s">
        <v>192</v>
      </c>
      <c r="AJ5" s="297" t="s">
        <v>193</v>
      </c>
      <c r="AK5" s="294" t="s">
        <v>255</v>
      </c>
      <c r="AL5" s="297" t="s">
        <v>188</v>
      </c>
      <c r="AM5" s="297" t="s">
        <v>189</v>
      </c>
      <c r="AN5" s="297" t="s">
        <v>194</v>
      </c>
      <c r="AO5" s="297" t="s">
        <v>191</v>
      </c>
      <c r="AP5" s="296" t="s">
        <v>192</v>
      </c>
      <c r="AQ5" s="297" t="s">
        <v>193</v>
      </c>
    </row>
    <row r="6" spans="1:46" ht="19.5" hidden="1">
      <c r="A6" s="201" t="s">
        <v>195</v>
      </c>
      <c r="B6" s="298">
        <f>B7+B35+B47</f>
        <v>408277000</v>
      </c>
      <c r="C6" s="299">
        <f>D6+E6+F6</f>
        <v>60513000</v>
      </c>
      <c r="D6" s="299">
        <f>D7+D35+D47+B52</f>
        <v>31148000</v>
      </c>
      <c r="E6" s="299">
        <f>E7+E35+E47+E52</f>
        <v>28581000</v>
      </c>
      <c r="F6" s="300">
        <f>F7+F35+F47+F52</f>
        <v>784000</v>
      </c>
      <c r="G6" s="300">
        <f>G7+G35+G47+G52</f>
        <v>31580000</v>
      </c>
      <c r="H6" s="300">
        <f t="shared" ref="H6" si="0">H7+H35+H47+H52</f>
        <v>25500000</v>
      </c>
      <c r="I6" s="300">
        <f>I7+I35+I47+I52</f>
        <v>290684000</v>
      </c>
      <c r="J6" s="300">
        <f>J7+J35+J47+J52</f>
        <v>5336675</v>
      </c>
      <c r="K6" s="301">
        <f t="shared" ref="K6:AH6" si="1">K7+K35+K47+K52</f>
        <v>116889</v>
      </c>
      <c r="L6" s="301">
        <f t="shared" si="1"/>
        <v>731820</v>
      </c>
      <c r="M6" s="302">
        <f t="shared" si="1"/>
        <v>12908118.550000001</v>
      </c>
      <c r="N6" s="302">
        <f t="shared" si="1"/>
        <v>144000</v>
      </c>
      <c r="O6" s="302">
        <f t="shared" si="1"/>
        <v>200000</v>
      </c>
      <c r="P6" s="302">
        <f t="shared" si="1"/>
        <v>102030</v>
      </c>
      <c r="Q6" s="302">
        <f>Q7+Q35+Q47+Q52</f>
        <v>14202857.550000001</v>
      </c>
      <c r="R6" s="302">
        <f t="shared" si="1"/>
        <v>0</v>
      </c>
      <c r="S6" s="302">
        <f t="shared" si="1"/>
        <v>0</v>
      </c>
      <c r="T6" s="302">
        <f t="shared" si="1"/>
        <v>0</v>
      </c>
      <c r="U6" s="302">
        <f t="shared" si="1"/>
        <v>0</v>
      </c>
      <c r="V6" s="302">
        <f t="shared" si="1"/>
        <v>0</v>
      </c>
      <c r="W6" s="302">
        <f t="shared" si="1"/>
        <v>10000</v>
      </c>
      <c r="X6" s="302">
        <f t="shared" si="1"/>
        <v>10000</v>
      </c>
      <c r="Y6" s="302">
        <f t="shared" si="1"/>
        <v>0</v>
      </c>
      <c r="Z6" s="302">
        <f t="shared" si="1"/>
        <v>0</v>
      </c>
      <c r="AA6" s="302">
        <f t="shared" si="1"/>
        <v>0</v>
      </c>
      <c r="AB6" s="302">
        <f t="shared" si="1"/>
        <v>0</v>
      </c>
      <c r="AC6" s="302">
        <f t="shared" si="1"/>
        <v>0</v>
      </c>
      <c r="AD6" s="302">
        <f t="shared" si="1"/>
        <v>0</v>
      </c>
      <c r="AE6" s="302">
        <f t="shared" si="1"/>
        <v>0</v>
      </c>
      <c r="AF6" s="302">
        <f t="shared" si="1"/>
        <v>0</v>
      </c>
      <c r="AG6" s="302">
        <f t="shared" si="1"/>
        <v>0</v>
      </c>
      <c r="AH6" s="302">
        <f t="shared" si="1"/>
        <v>0</v>
      </c>
      <c r="AI6" s="302"/>
      <c r="AJ6" s="302">
        <f t="shared" ref="AJ6:AQ6" si="2">AJ7+AJ35+AJ47+AJ52</f>
        <v>0</v>
      </c>
      <c r="AK6" s="302">
        <f t="shared" si="2"/>
        <v>0</v>
      </c>
      <c r="AL6" s="302">
        <f t="shared" si="2"/>
        <v>731820</v>
      </c>
      <c r="AM6" s="302">
        <f t="shared" si="2"/>
        <v>12908118.550000001</v>
      </c>
      <c r="AN6" s="302">
        <f t="shared" si="2"/>
        <v>144000</v>
      </c>
      <c r="AO6" s="302">
        <f t="shared" si="2"/>
        <v>200000</v>
      </c>
      <c r="AP6" s="302">
        <f t="shared" si="2"/>
        <v>112030</v>
      </c>
      <c r="AQ6" s="302">
        <f t="shared" si="2"/>
        <v>14095968.550000001</v>
      </c>
      <c r="AT6" s="303"/>
    </row>
    <row r="7" spans="1:46" ht="19.5" hidden="1">
      <c r="A7" s="202" t="s">
        <v>196</v>
      </c>
      <c r="B7" s="304">
        <f>B8+B24+B29</f>
        <v>117593000</v>
      </c>
      <c r="C7" s="305">
        <f>D7+E7+F7</f>
        <v>60513000</v>
      </c>
      <c r="D7" s="305">
        <f>D8+D24+D29</f>
        <v>31148000</v>
      </c>
      <c r="E7" s="305">
        <f>E8+E24+E29</f>
        <v>28581000</v>
      </c>
      <c r="F7" s="306">
        <f>F8+F24+F29</f>
        <v>784000</v>
      </c>
      <c r="G7" s="306">
        <f t="shared" ref="G7:AQ7" si="3">G8+G24+G29</f>
        <v>31580000</v>
      </c>
      <c r="H7" s="306">
        <f t="shared" si="3"/>
        <v>25500000</v>
      </c>
      <c r="I7" s="306">
        <f t="shared" si="3"/>
        <v>0</v>
      </c>
      <c r="J7" s="306">
        <f t="shared" si="3"/>
        <v>5336675</v>
      </c>
      <c r="K7" s="307">
        <f t="shared" si="3"/>
        <v>116889</v>
      </c>
      <c r="L7" s="307">
        <f t="shared" si="3"/>
        <v>731820</v>
      </c>
      <c r="M7" s="305">
        <f t="shared" si="3"/>
        <v>0</v>
      </c>
      <c r="N7" s="305">
        <f t="shared" si="3"/>
        <v>144000</v>
      </c>
      <c r="O7" s="305">
        <f t="shared" si="3"/>
        <v>200000</v>
      </c>
      <c r="P7" s="305">
        <f t="shared" si="3"/>
        <v>0</v>
      </c>
      <c r="Q7" s="305">
        <f>Q8+Q24+Q29</f>
        <v>1192709</v>
      </c>
      <c r="R7" s="305">
        <f t="shared" si="3"/>
        <v>0</v>
      </c>
      <c r="S7" s="305">
        <f t="shared" si="3"/>
        <v>0</v>
      </c>
      <c r="T7" s="305">
        <f t="shared" si="3"/>
        <v>0</v>
      </c>
      <c r="U7" s="305">
        <f t="shared" si="3"/>
        <v>0</v>
      </c>
      <c r="V7" s="305">
        <f t="shared" si="3"/>
        <v>0</v>
      </c>
      <c r="W7" s="305">
        <f t="shared" si="3"/>
        <v>0</v>
      </c>
      <c r="X7" s="305">
        <f t="shared" si="3"/>
        <v>0</v>
      </c>
      <c r="Y7" s="305">
        <f t="shared" si="3"/>
        <v>0</v>
      </c>
      <c r="Z7" s="305">
        <f t="shared" si="3"/>
        <v>0</v>
      </c>
      <c r="AA7" s="305">
        <f t="shared" si="3"/>
        <v>0</v>
      </c>
      <c r="AB7" s="305">
        <f t="shared" si="3"/>
        <v>0</v>
      </c>
      <c r="AC7" s="305">
        <f t="shared" si="3"/>
        <v>0</v>
      </c>
      <c r="AD7" s="305">
        <f t="shared" si="3"/>
        <v>0</v>
      </c>
      <c r="AE7" s="305">
        <f t="shared" si="3"/>
        <v>0</v>
      </c>
      <c r="AF7" s="305">
        <f t="shared" si="3"/>
        <v>0</v>
      </c>
      <c r="AG7" s="305">
        <f t="shared" si="3"/>
        <v>0</v>
      </c>
      <c r="AH7" s="305">
        <f t="shared" si="3"/>
        <v>0</v>
      </c>
      <c r="AI7" s="305">
        <f t="shared" si="3"/>
        <v>0</v>
      </c>
      <c r="AJ7" s="305">
        <f t="shared" si="3"/>
        <v>0</v>
      </c>
      <c r="AK7" s="305">
        <f t="shared" si="3"/>
        <v>0</v>
      </c>
      <c r="AL7" s="305">
        <f t="shared" si="3"/>
        <v>731820</v>
      </c>
      <c r="AM7" s="305">
        <f t="shared" si="3"/>
        <v>0</v>
      </c>
      <c r="AN7" s="305">
        <f t="shared" si="3"/>
        <v>144000</v>
      </c>
      <c r="AO7" s="305">
        <f t="shared" si="3"/>
        <v>200000</v>
      </c>
      <c r="AP7" s="305">
        <f t="shared" si="3"/>
        <v>0</v>
      </c>
      <c r="AQ7" s="305">
        <f t="shared" si="3"/>
        <v>1075820</v>
      </c>
      <c r="AR7" s="303"/>
      <c r="AT7" s="303"/>
    </row>
    <row r="8" spans="1:46" ht="19.5" hidden="1">
      <c r="A8" s="203" t="s">
        <v>70</v>
      </c>
      <c r="B8" s="298">
        <f>B9+B14+B15+B16+B17+B18+B19+B20+B21+B23</f>
        <v>60513000</v>
      </c>
      <c r="C8" s="308">
        <f t="shared" ref="C8:C24" si="4">D8+E8+F8</f>
        <v>60513000</v>
      </c>
      <c r="D8" s="308">
        <f>D9+D14+D15+D16+D17+D18+D19+D20+D21+D23</f>
        <v>31148000</v>
      </c>
      <c r="E8" s="308">
        <f>E9+E14+E15+E16+E17+E18+E19+E20+E21+E23</f>
        <v>28581000</v>
      </c>
      <c r="F8" s="309">
        <f>F9+F14+F15+F16+F17+F18+F19+F20+F21+F23</f>
        <v>784000</v>
      </c>
      <c r="G8" s="310"/>
      <c r="H8" s="308"/>
      <c r="I8" s="311"/>
      <c r="J8" s="308"/>
      <c r="K8" s="310">
        <f t="shared" ref="K8:AQ8" si="5">K9+K14+K15+K16+K17+K18+K19+K20+K21+K23</f>
        <v>116889</v>
      </c>
      <c r="L8" s="310">
        <f t="shared" si="5"/>
        <v>731820</v>
      </c>
      <c r="M8" s="308">
        <f t="shared" si="5"/>
        <v>0</v>
      </c>
      <c r="N8" s="308">
        <f t="shared" si="5"/>
        <v>0</v>
      </c>
      <c r="O8" s="308">
        <f t="shared" si="5"/>
        <v>0</v>
      </c>
      <c r="P8" s="308">
        <f t="shared" si="5"/>
        <v>0</v>
      </c>
      <c r="Q8" s="308">
        <f>Q9+Q14+Q15+Q16+Q17+Q18+Q19+Q20+Q21+Q23</f>
        <v>848709</v>
      </c>
      <c r="R8" s="308">
        <f t="shared" si="5"/>
        <v>0</v>
      </c>
      <c r="S8" s="308">
        <f t="shared" si="5"/>
        <v>0</v>
      </c>
      <c r="T8" s="308">
        <f t="shared" si="5"/>
        <v>0</v>
      </c>
      <c r="U8" s="308">
        <f t="shared" si="5"/>
        <v>0</v>
      </c>
      <c r="V8" s="308">
        <f t="shared" si="5"/>
        <v>0</v>
      </c>
      <c r="W8" s="308">
        <f t="shared" si="5"/>
        <v>0</v>
      </c>
      <c r="X8" s="308">
        <f t="shared" si="5"/>
        <v>0</v>
      </c>
      <c r="Y8" s="308">
        <f t="shared" si="5"/>
        <v>0</v>
      </c>
      <c r="Z8" s="308">
        <f t="shared" si="5"/>
        <v>0</v>
      </c>
      <c r="AA8" s="308">
        <f t="shared" si="5"/>
        <v>0</v>
      </c>
      <c r="AB8" s="308">
        <f t="shared" si="5"/>
        <v>0</v>
      </c>
      <c r="AC8" s="308">
        <f t="shared" si="5"/>
        <v>0</v>
      </c>
      <c r="AD8" s="308">
        <f t="shared" si="5"/>
        <v>0</v>
      </c>
      <c r="AE8" s="308">
        <f t="shared" si="5"/>
        <v>0</v>
      </c>
      <c r="AF8" s="308">
        <f t="shared" si="5"/>
        <v>0</v>
      </c>
      <c r="AG8" s="308">
        <f t="shared" si="5"/>
        <v>0</v>
      </c>
      <c r="AH8" s="308">
        <f t="shared" si="5"/>
        <v>0</v>
      </c>
      <c r="AI8" s="308">
        <f t="shared" si="5"/>
        <v>0</v>
      </c>
      <c r="AJ8" s="308">
        <f t="shared" si="5"/>
        <v>0</v>
      </c>
      <c r="AK8" s="308">
        <f t="shared" si="5"/>
        <v>0</v>
      </c>
      <c r="AL8" s="308">
        <f t="shared" si="5"/>
        <v>731820</v>
      </c>
      <c r="AM8" s="308">
        <f t="shared" si="5"/>
        <v>0</v>
      </c>
      <c r="AN8" s="308">
        <f t="shared" si="5"/>
        <v>0</v>
      </c>
      <c r="AO8" s="308">
        <f t="shared" si="5"/>
        <v>0</v>
      </c>
      <c r="AP8" s="308">
        <f t="shared" si="5"/>
        <v>0</v>
      </c>
      <c r="AQ8" s="308">
        <f t="shared" si="5"/>
        <v>731820</v>
      </c>
      <c r="AT8" s="303"/>
    </row>
    <row r="9" spans="1:46" ht="19.5" hidden="1">
      <c r="A9" s="204" t="s">
        <v>102</v>
      </c>
      <c r="B9" s="312">
        <f t="shared" ref="B9:AQ9" si="6">SUM(B10:B13)</f>
        <v>8402000</v>
      </c>
      <c r="C9" s="313">
        <f t="shared" si="4"/>
        <v>8402000</v>
      </c>
      <c r="D9" s="313">
        <f t="shared" si="6"/>
        <v>769000</v>
      </c>
      <c r="E9" s="313">
        <f t="shared" si="6"/>
        <v>7516000</v>
      </c>
      <c r="F9" s="314">
        <f t="shared" si="6"/>
        <v>117000</v>
      </c>
      <c r="G9" s="315"/>
      <c r="H9" s="313"/>
      <c r="I9" s="316"/>
      <c r="J9" s="313"/>
      <c r="K9" s="315"/>
      <c r="L9" s="315">
        <f>SUM(L10:L13)</f>
        <v>700000</v>
      </c>
      <c r="M9" s="315">
        <f t="shared" ref="M9:AJ9" si="7">SUM(M10:M13)</f>
        <v>0</v>
      </c>
      <c r="N9" s="315">
        <f t="shared" si="7"/>
        <v>0</v>
      </c>
      <c r="O9" s="315">
        <f t="shared" si="7"/>
        <v>0</v>
      </c>
      <c r="P9" s="315">
        <f>SUM(P10:P13)</f>
        <v>0</v>
      </c>
      <c r="Q9" s="315">
        <f t="shared" si="7"/>
        <v>700000</v>
      </c>
      <c r="R9" s="315">
        <f t="shared" si="7"/>
        <v>0</v>
      </c>
      <c r="S9" s="315">
        <f t="shared" si="7"/>
        <v>0</v>
      </c>
      <c r="T9" s="315">
        <f t="shared" si="7"/>
        <v>0</v>
      </c>
      <c r="U9" s="315">
        <f t="shared" si="7"/>
        <v>0</v>
      </c>
      <c r="V9" s="315">
        <f t="shared" si="7"/>
        <v>0</v>
      </c>
      <c r="W9" s="315">
        <f t="shared" si="7"/>
        <v>0</v>
      </c>
      <c r="X9" s="315">
        <f t="shared" si="7"/>
        <v>0</v>
      </c>
      <c r="Y9" s="315">
        <f t="shared" si="7"/>
        <v>0</v>
      </c>
      <c r="Z9" s="315">
        <f t="shared" si="7"/>
        <v>0</v>
      </c>
      <c r="AA9" s="315">
        <f t="shared" si="7"/>
        <v>0</v>
      </c>
      <c r="AB9" s="315">
        <f t="shared" si="7"/>
        <v>0</v>
      </c>
      <c r="AC9" s="315">
        <f t="shared" si="7"/>
        <v>0</v>
      </c>
      <c r="AD9" s="315">
        <f t="shared" si="7"/>
        <v>0</v>
      </c>
      <c r="AE9" s="315">
        <f t="shared" si="7"/>
        <v>0</v>
      </c>
      <c r="AF9" s="315">
        <f t="shared" si="7"/>
        <v>0</v>
      </c>
      <c r="AG9" s="315">
        <f t="shared" si="7"/>
        <v>0</v>
      </c>
      <c r="AH9" s="315">
        <f t="shared" si="7"/>
        <v>0</v>
      </c>
      <c r="AI9" s="315">
        <f t="shared" si="7"/>
        <v>0</v>
      </c>
      <c r="AJ9" s="315">
        <f t="shared" si="7"/>
        <v>0</v>
      </c>
      <c r="AK9" s="313">
        <f t="shared" si="6"/>
        <v>0</v>
      </c>
      <c r="AL9" s="313">
        <f t="shared" si="6"/>
        <v>700000</v>
      </c>
      <c r="AM9" s="313">
        <f t="shared" si="6"/>
        <v>0</v>
      </c>
      <c r="AN9" s="313">
        <f t="shared" si="6"/>
        <v>0</v>
      </c>
      <c r="AO9" s="313">
        <f t="shared" si="6"/>
        <v>0</v>
      </c>
      <c r="AP9" s="313">
        <f t="shared" si="6"/>
        <v>0</v>
      </c>
      <c r="AQ9" s="313">
        <f t="shared" si="6"/>
        <v>700000</v>
      </c>
    </row>
    <row r="10" spans="1:46" ht="19.5" hidden="1">
      <c r="A10" s="205" t="s">
        <v>256</v>
      </c>
      <c r="B10" s="312">
        <f>D10+E10+F10</f>
        <v>2319000</v>
      </c>
      <c r="C10" s="313">
        <f t="shared" si="4"/>
        <v>2319000</v>
      </c>
      <c r="D10" s="313">
        <v>0</v>
      </c>
      <c r="E10" s="313">
        <v>2319000</v>
      </c>
      <c r="F10" s="314">
        <v>0</v>
      </c>
      <c r="G10" s="315"/>
      <c r="H10" s="313"/>
      <c r="I10" s="316"/>
      <c r="J10" s="313"/>
      <c r="K10" s="315"/>
      <c r="L10" s="317">
        <v>600000</v>
      </c>
      <c r="M10" s="318"/>
      <c r="N10" s="318"/>
      <c r="O10" s="318"/>
      <c r="P10" s="318"/>
      <c r="Q10" s="318">
        <f>L10+M10+N10+O10+P10</f>
        <v>600000</v>
      </c>
      <c r="R10" s="318"/>
      <c r="S10" s="318"/>
      <c r="T10" s="318"/>
      <c r="U10" s="318"/>
      <c r="V10" s="318"/>
      <c r="W10" s="318"/>
      <c r="X10" s="318">
        <f t="shared" ref="X10:X66" si="8">S10+T10+U10+V10+R10+W10</f>
        <v>0</v>
      </c>
      <c r="Y10" s="318"/>
      <c r="Z10" s="318"/>
      <c r="AA10" s="318"/>
      <c r="AB10" s="318"/>
      <c r="AC10" s="318"/>
      <c r="AD10" s="318">
        <f t="shared" ref="AD10:AD47" si="9">Y10+Z10+AA10+AB10</f>
        <v>0</v>
      </c>
      <c r="AE10" s="318"/>
      <c r="AF10" s="318"/>
      <c r="AG10" s="318"/>
      <c r="AH10" s="318"/>
      <c r="AI10" s="318"/>
      <c r="AJ10" s="318">
        <f t="shared" ref="AJ10:AJ51" si="10">AE10+AF10+AG10+AH10</f>
        <v>0</v>
      </c>
      <c r="AK10" s="318"/>
      <c r="AL10" s="318">
        <f t="shared" ref="AL10:AO23" si="11">L10+S10+Y10+AE10</f>
        <v>600000</v>
      </c>
      <c r="AM10" s="318">
        <f t="shared" si="11"/>
        <v>0</v>
      </c>
      <c r="AN10" s="319">
        <f t="shared" si="11"/>
        <v>0</v>
      </c>
      <c r="AO10" s="318">
        <f t="shared" si="11"/>
        <v>0</v>
      </c>
      <c r="AP10" s="318"/>
      <c r="AQ10" s="318">
        <f t="shared" ref="AQ10:AQ51" si="12">AL10+AM10+AN10+AO10+AK10</f>
        <v>600000</v>
      </c>
    </row>
    <row r="11" spans="1:46" ht="19.5" hidden="1">
      <c r="A11" s="205" t="s">
        <v>257</v>
      </c>
      <c r="B11" s="312">
        <f t="shared" ref="B11:B22" si="13">D11+E11+F11</f>
        <v>4861000</v>
      </c>
      <c r="C11" s="313">
        <f t="shared" si="4"/>
        <v>4861000</v>
      </c>
      <c r="D11" s="313">
        <v>244000</v>
      </c>
      <c r="E11" s="313">
        <v>4500000</v>
      </c>
      <c r="F11" s="314">
        <v>117000</v>
      </c>
      <c r="G11" s="315"/>
      <c r="H11" s="313"/>
      <c r="I11" s="316"/>
      <c r="J11" s="313"/>
      <c r="K11" s="315"/>
      <c r="L11" s="317"/>
      <c r="M11" s="318"/>
      <c r="N11" s="318"/>
      <c r="O11" s="318"/>
      <c r="P11" s="318"/>
      <c r="Q11" s="318">
        <f t="shared" ref="Q11:Q16" si="14">L11+M11+N11+O11+P11</f>
        <v>0</v>
      </c>
      <c r="R11" s="318"/>
      <c r="S11" s="318"/>
      <c r="T11" s="318"/>
      <c r="U11" s="318"/>
      <c r="V11" s="318"/>
      <c r="W11" s="318"/>
      <c r="X11" s="318">
        <f t="shared" si="8"/>
        <v>0</v>
      </c>
      <c r="Y11" s="318"/>
      <c r="Z11" s="318"/>
      <c r="AA11" s="318"/>
      <c r="AB11" s="318"/>
      <c r="AC11" s="318"/>
      <c r="AD11" s="318">
        <f t="shared" si="9"/>
        <v>0</v>
      </c>
      <c r="AE11" s="318"/>
      <c r="AF11" s="318"/>
      <c r="AG11" s="318"/>
      <c r="AH11" s="318"/>
      <c r="AI11" s="318"/>
      <c r="AJ11" s="318">
        <f t="shared" si="10"/>
        <v>0</v>
      </c>
      <c r="AK11" s="318"/>
      <c r="AL11" s="318">
        <f t="shared" si="11"/>
        <v>0</v>
      </c>
      <c r="AM11" s="318">
        <f t="shared" si="11"/>
        <v>0</v>
      </c>
      <c r="AN11" s="319">
        <f t="shared" si="11"/>
        <v>0</v>
      </c>
      <c r="AO11" s="318">
        <f t="shared" si="11"/>
        <v>0</v>
      </c>
      <c r="AP11" s="318"/>
      <c r="AQ11" s="318">
        <f t="shared" si="12"/>
        <v>0</v>
      </c>
    </row>
    <row r="12" spans="1:46" ht="19.5" hidden="1">
      <c r="A12" s="205" t="s">
        <v>258</v>
      </c>
      <c r="B12" s="312">
        <f t="shared" si="13"/>
        <v>750000</v>
      </c>
      <c r="C12" s="313">
        <f t="shared" si="4"/>
        <v>750000</v>
      </c>
      <c r="D12" s="313">
        <f>150000+225000+150000</f>
        <v>525000</v>
      </c>
      <c r="E12" s="313">
        <v>225000</v>
      </c>
      <c r="F12" s="314">
        <v>0</v>
      </c>
      <c r="G12" s="315"/>
      <c r="H12" s="313"/>
      <c r="I12" s="316"/>
      <c r="J12" s="313"/>
      <c r="K12" s="315"/>
      <c r="L12" s="317"/>
      <c r="M12" s="318"/>
      <c r="N12" s="318"/>
      <c r="O12" s="318"/>
      <c r="P12" s="318"/>
      <c r="Q12" s="318">
        <f t="shared" si="14"/>
        <v>0</v>
      </c>
      <c r="R12" s="318"/>
      <c r="S12" s="318"/>
      <c r="T12" s="318"/>
      <c r="U12" s="318"/>
      <c r="V12" s="318"/>
      <c r="W12" s="318"/>
      <c r="X12" s="318">
        <f t="shared" si="8"/>
        <v>0</v>
      </c>
      <c r="Y12" s="318"/>
      <c r="Z12" s="318"/>
      <c r="AA12" s="318"/>
      <c r="AB12" s="318"/>
      <c r="AC12" s="318"/>
      <c r="AD12" s="318">
        <f t="shared" si="9"/>
        <v>0</v>
      </c>
      <c r="AE12" s="318"/>
      <c r="AF12" s="318"/>
      <c r="AG12" s="318"/>
      <c r="AH12" s="318"/>
      <c r="AI12" s="318"/>
      <c r="AJ12" s="318">
        <f t="shared" si="10"/>
        <v>0</v>
      </c>
      <c r="AK12" s="318"/>
      <c r="AL12" s="318">
        <f t="shared" si="11"/>
        <v>0</v>
      </c>
      <c r="AM12" s="318">
        <f t="shared" si="11"/>
        <v>0</v>
      </c>
      <c r="AN12" s="319">
        <f t="shared" si="11"/>
        <v>0</v>
      </c>
      <c r="AO12" s="318">
        <f t="shared" si="11"/>
        <v>0</v>
      </c>
      <c r="AP12" s="318"/>
      <c r="AQ12" s="318">
        <f t="shared" si="12"/>
        <v>0</v>
      </c>
    </row>
    <row r="13" spans="1:46" ht="19.5" hidden="1">
      <c r="A13" s="205" t="s">
        <v>197</v>
      </c>
      <c r="B13" s="312">
        <f t="shared" si="13"/>
        <v>472000</v>
      </c>
      <c r="C13" s="313">
        <f t="shared" si="4"/>
        <v>472000</v>
      </c>
      <c r="D13" s="313"/>
      <c r="E13" s="313">
        <v>472000</v>
      </c>
      <c r="F13" s="314">
        <v>0</v>
      </c>
      <c r="G13" s="315"/>
      <c r="H13" s="313"/>
      <c r="I13" s="316"/>
      <c r="J13" s="313"/>
      <c r="K13" s="315"/>
      <c r="L13" s="317">
        <v>100000</v>
      </c>
      <c r="M13" s="318"/>
      <c r="N13" s="318"/>
      <c r="O13" s="318"/>
      <c r="P13" s="318"/>
      <c r="Q13" s="318">
        <f t="shared" si="14"/>
        <v>100000</v>
      </c>
      <c r="R13" s="318"/>
      <c r="S13" s="318"/>
      <c r="T13" s="318"/>
      <c r="U13" s="318"/>
      <c r="V13" s="318"/>
      <c r="W13" s="318"/>
      <c r="X13" s="318">
        <f t="shared" si="8"/>
        <v>0</v>
      </c>
      <c r="Y13" s="318"/>
      <c r="Z13" s="318"/>
      <c r="AA13" s="318"/>
      <c r="AB13" s="318"/>
      <c r="AC13" s="318"/>
      <c r="AD13" s="318">
        <f t="shared" si="9"/>
        <v>0</v>
      </c>
      <c r="AE13" s="318"/>
      <c r="AF13" s="318"/>
      <c r="AG13" s="318"/>
      <c r="AH13" s="318"/>
      <c r="AI13" s="318"/>
      <c r="AJ13" s="318">
        <f t="shared" si="10"/>
        <v>0</v>
      </c>
      <c r="AK13" s="318"/>
      <c r="AL13" s="318">
        <f t="shared" si="11"/>
        <v>100000</v>
      </c>
      <c r="AM13" s="318">
        <f t="shared" si="11"/>
        <v>0</v>
      </c>
      <c r="AN13" s="319">
        <f t="shared" si="11"/>
        <v>0</v>
      </c>
      <c r="AO13" s="318">
        <f t="shared" si="11"/>
        <v>0</v>
      </c>
      <c r="AP13" s="318"/>
      <c r="AQ13" s="318">
        <f t="shared" si="12"/>
        <v>100000</v>
      </c>
    </row>
    <row r="14" spans="1:46" ht="19.5" hidden="1">
      <c r="A14" s="204" t="s">
        <v>206</v>
      </c>
      <c r="B14" s="312">
        <f>D14+E14+F14</f>
        <v>4474000</v>
      </c>
      <c r="C14" s="313">
        <f t="shared" si="4"/>
        <v>4474000</v>
      </c>
      <c r="D14" s="313">
        <v>3927000</v>
      </c>
      <c r="E14" s="313"/>
      <c r="F14" s="314">
        <v>547000</v>
      </c>
      <c r="G14" s="315"/>
      <c r="H14" s="313"/>
      <c r="I14" s="316"/>
      <c r="J14" s="313"/>
      <c r="K14" s="315"/>
      <c r="L14" s="317"/>
      <c r="M14" s="318"/>
      <c r="N14" s="318"/>
      <c r="O14" s="318"/>
      <c r="P14" s="318"/>
      <c r="Q14" s="318">
        <f t="shared" si="14"/>
        <v>0</v>
      </c>
      <c r="R14" s="318"/>
      <c r="S14" s="318"/>
      <c r="T14" s="318"/>
      <c r="U14" s="318"/>
      <c r="V14" s="318"/>
      <c r="W14" s="318"/>
      <c r="X14" s="318">
        <f t="shared" si="8"/>
        <v>0</v>
      </c>
      <c r="Y14" s="318"/>
      <c r="Z14" s="318"/>
      <c r="AA14" s="318"/>
      <c r="AB14" s="318"/>
      <c r="AC14" s="318"/>
      <c r="AD14" s="318">
        <f t="shared" si="9"/>
        <v>0</v>
      </c>
      <c r="AE14" s="318"/>
      <c r="AF14" s="318"/>
      <c r="AG14" s="318"/>
      <c r="AH14" s="318"/>
      <c r="AI14" s="318"/>
      <c r="AJ14" s="318">
        <f t="shared" si="10"/>
        <v>0</v>
      </c>
      <c r="AK14" s="318"/>
      <c r="AL14" s="318">
        <f>L14+S14+Y14+AE14</f>
        <v>0</v>
      </c>
      <c r="AM14" s="318">
        <f>M14+T14+Z14+AF14</f>
        <v>0</v>
      </c>
      <c r="AN14" s="319">
        <f>N14+U14+AA14+AG14</f>
        <v>0</v>
      </c>
      <c r="AO14" s="318">
        <f>O14+V14+AB14+AH14</f>
        <v>0</v>
      </c>
      <c r="AP14" s="318"/>
      <c r="AQ14" s="318">
        <f>AL14+AM14+AN14+AO14+AK14</f>
        <v>0</v>
      </c>
    </row>
    <row r="15" spans="1:46" ht="19.5" hidden="1">
      <c r="A15" s="204" t="s">
        <v>259</v>
      </c>
      <c r="B15" s="312">
        <f t="shared" ref="B15:B16" si="15">D15+E15+F15</f>
        <v>19761000</v>
      </c>
      <c r="C15" s="313">
        <f t="shared" si="4"/>
        <v>19761000</v>
      </c>
      <c r="D15" s="313">
        <v>17601000</v>
      </c>
      <c r="E15" s="313">
        <v>2040000</v>
      </c>
      <c r="F15" s="314">
        <v>120000</v>
      </c>
      <c r="G15" s="315"/>
      <c r="H15" s="313"/>
      <c r="I15" s="316"/>
      <c r="J15" s="313"/>
      <c r="K15" s="315"/>
      <c r="L15" s="317">
        <v>5000</v>
      </c>
      <c r="M15" s="318"/>
      <c r="N15" s="318"/>
      <c r="O15" s="318"/>
      <c r="P15" s="318"/>
      <c r="Q15" s="318">
        <f t="shared" si="14"/>
        <v>5000</v>
      </c>
      <c r="R15" s="318"/>
      <c r="S15" s="318"/>
      <c r="T15" s="318"/>
      <c r="U15" s="318"/>
      <c r="V15" s="318"/>
      <c r="W15" s="318"/>
      <c r="X15" s="318">
        <f t="shared" si="8"/>
        <v>0</v>
      </c>
      <c r="Y15" s="318"/>
      <c r="Z15" s="318"/>
      <c r="AA15" s="318"/>
      <c r="AB15" s="318"/>
      <c r="AC15" s="318"/>
      <c r="AD15" s="318">
        <f t="shared" si="9"/>
        <v>0</v>
      </c>
      <c r="AE15" s="318"/>
      <c r="AF15" s="318"/>
      <c r="AG15" s="318"/>
      <c r="AH15" s="318"/>
      <c r="AI15" s="318"/>
      <c r="AJ15" s="318">
        <f t="shared" si="10"/>
        <v>0</v>
      </c>
      <c r="AK15" s="318"/>
      <c r="AL15" s="318">
        <f t="shared" ref="AL15:AO15" si="16">L15+S15+Y15+AE15</f>
        <v>5000</v>
      </c>
      <c r="AM15" s="318">
        <f t="shared" si="16"/>
        <v>0</v>
      </c>
      <c r="AN15" s="319">
        <f t="shared" si="16"/>
        <v>0</v>
      </c>
      <c r="AO15" s="318">
        <f t="shared" si="16"/>
        <v>0</v>
      </c>
      <c r="AP15" s="318"/>
      <c r="AQ15" s="318">
        <f t="shared" ref="AQ15" si="17">AL15+AM15+AN15+AO15+AK15</f>
        <v>5000</v>
      </c>
    </row>
    <row r="16" spans="1:46" ht="19.5" hidden="1">
      <c r="A16" s="204" t="s">
        <v>200</v>
      </c>
      <c r="B16" s="312">
        <f t="shared" si="15"/>
        <v>4167000</v>
      </c>
      <c r="C16" s="313">
        <f t="shared" si="4"/>
        <v>4167000</v>
      </c>
      <c r="D16" s="313">
        <v>4104000</v>
      </c>
      <c r="E16" s="313">
        <v>63000</v>
      </c>
      <c r="F16" s="314"/>
      <c r="G16" s="315"/>
      <c r="H16" s="313"/>
      <c r="I16" s="316"/>
      <c r="J16" s="313"/>
      <c r="K16" s="315"/>
      <c r="L16" s="315"/>
      <c r="M16" s="313"/>
      <c r="N16" s="313"/>
      <c r="O16" s="313"/>
      <c r="P16" s="313"/>
      <c r="Q16" s="318">
        <f t="shared" si="14"/>
        <v>0</v>
      </c>
      <c r="R16" s="313"/>
      <c r="S16" s="313"/>
      <c r="T16" s="313"/>
      <c r="U16" s="313"/>
      <c r="V16" s="313"/>
      <c r="W16" s="313"/>
      <c r="X16" s="318">
        <f t="shared" si="8"/>
        <v>0</v>
      </c>
      <c r="Y16" s="313"/>
      <c r="Z16" s="313"/>
      <c r="AA16" s="313"/>
      <c r="AB16" s="313"/>
      <c r="AC16" s="313"/>
      <c r="AD16" s="318">
        <f t="shared" si="9"/>
        <v>0</v>
      </c>
      <c r="AE16" s="313"/>
      <c r="AF16" s="313"/>
      <c r="AG16" s="313"/>
      <c r="AH16" s="313"/>
      <c r="AI16" s="313"/>
      <c r="AJ16" s="318">
        <f t="shared" si="10"/>
        <v>0</v>
      </c>
      <c r="AK16" s="313"/>
      <c r="AL16" s="313"/>
      <c r="AM16" s="313"/>
      <c r="AN16" s="313"/>
      <c r="AO16" s="313"/>
      <c r="AP16" s="313"/>
      <c r="AQ16" s="313"/>
    </row>
    <row r="17" spans="1:43" ht="19.5" hidden="1">
      <c r="A17" s="204" t="s">
        <v>201</v>
      </c>
      <c r="B17" s="312">
        <f t="shared" si="13"/>
        <v>313000</v>
      </c>
      <c r="C17" s="313">
        <f t="shared" si="4"/>
        <v>313000</v>
      </c>
      <c r="D17" s="313">
        <v>115000</v>
      </c>
      <c r="E17" s="313">
        <v>198000</v>
      </c>
      <c r="F17" s="314">
        <v>0</v>
      </c>
      <c r="G17" s="315"/>
      <c r="H17" s="313"/>
      <c r="I17" s="316"/>
      <c r="J17" s="313"/>
      <c r="K17" s="315"/>
      <c r="L17" s="317">
        <v>26820</v>
      </c>
      <c r="M17" s="318"/>
      <c r="N17" s="318"/>
      <c r="O17" s="318"/>
      <c r="P17" s="318"/>
      <c r="Q17" s="318">
        <f>L17+M17+N17+O17+P17+K17</f>
        <v>26820</v>
      </c>
      <c r="R17" s="318"/>
      <c r="S17" s="318"/>
      <c r="T17" s="318"/>
      <c r="U17" s="318"/>
      <c r="V17" s="318"/>
      <c r="W17" s="318"/>
      <c r="X17" s="318">
        <f t="shared" si="8"/>
        <v>0</v>
      </c>
      <c r="Y17" s="318"/>
      <c r="Z17" s="318"/>
      <c r="AA17" s="318"/>
      <c r="AB17" s="318"/>
      <c r="AC17" s="318"/>
      <c r="AD17" s="318">
        <f t="shared" si="9"/>
        <v>0</v>
      </c>
      <c r="AE17" s="318"/>
      <c r="AF17" s="318"/>
      <c r="AG17" s="318"/>
      <c r="AH17" s="318"/>
      <c r="AI17" s="318"/>
      <c r="AJ17" s="318">
        <f t="shared" si="10"/>
        <v>0</v>
      </c>
      <c r="AK17" s="318"/>
      <c r="AL17" s="318">
        <f t="shared" si="11"/>
        <v>26820</v>
      </c>
      <c r="AM17" s="318">
        <f t="shared" si="11"/>
        <v>0</v>
      </c>
      <c r="AN17" s="319">
        <f t="shared" si="11"/>
        <v>0</v>
      </c>
      <c r="AO17" s="318">
        <f t="shared" si="11"/>
        <v>0</v>
      </c>
      <c r="AP17" s="318"/>
      <c r="AQ17" s="318">
        <f t="shared" si="12"/>
        <v>26820</v>
      </c>
    </row>
    <row r="18" spans="1:43" ht="19.5" hidden="1">
      <c r="A18" s="204" t="s">
        <v>103</v>
      </c>
      <c r="B18" s="312">
        <f t="shared" si="13"/>
        <v>853000</v>
      </c>
      <c r="C18" s="313">
        <f t="shared" si="4"/>
        <v>853000</v>
      </c>
      <c r="D18" s="313">
        <v>72000</v>
      </c>
      <c r="E18" s="313">
        <v>781000</v>
      </c>
      <c r="F18" s="314">
        <v>0</v>
      </c>
      <c r="G18" s="315"/>
      <c r="H18" s="313"/>
      <c r="I18" s="316"/>
      <c r="J18" s="313"/>
      <c r="K18" s="315"/>
      <c r="L18" s="317"/>
      <c r="M18" s="318"/>
      <c r="N18" s="318"/>
      <c r="O18" s="318"/>
      <c r="P18" s="318"/>
      <c r="Q18" s="318">
        <f t="shared" ref="Q18:Q23" si="18">L18+M18+N18+O18+P18+K18</f>
        <v>0</v>
      </c>
      <c r="R18" s="318"/>
      <c r="S18" s="318"/>
      <c r="T18" s="318"/>
      <c r="U18" s="318"/>
      <c r="V18" s="318"/>
      <c r="W18" s="318"/>
      <c r="X18" s="318">
        <f t="shared" si="8"/>
        <v>0</v>
      </c>
      <c r="Y18" s="318"/>
      <c r="Z18" s="318"/>
      <c r="AA18" s="318"/>
      <c r="AB18" s="318"/>
      <c r="AC18" s="318"/>
      <c r="AD18" s="318">
        <f t="shared" si="9"/>
        <v>0</v>
      </c>
      <c r="AE18" s="318"/>
      <c r="AF18" s="318"/>
      <c r="AG18" s="318"/>
      <c r="AH18" s="318"/>
      <c r="AI18" s="318"/>
      <c r="AJ18" s="318">
        <f t="shared" si="10"/>
        <v>0</v>
      </c>
      <c r="AK18" s="318"/>
      <c r="AL18" s="318">
        <f t="shared" si="11"/>
        <v>0</v>
      </c>
      <c r="AM18" s="318">
        <f t="shared" si="11"/>
        <v>0</v>
      </c>
      <c r="AN18" s="319">
        <f t="shared" si="11"/>
        <v>0</v>
      </c>
      <c r="AO18" s="318">
        <f t="shared" si="11"/>
        <v>0</v>
      </c>
      <c r="AP18" s="318"/>
      <c r="AQ18" s="318">
        <f t="shared" si="12"/>
        <v>0</v>
      </c>
    </row>
    <row r="19" spans="1:43" ht="19.5" hidden="1">
      <c r="A19" s="204" t="s">
        <v>202</v>
      </c>
      <c r="B19" s="312">
        <f t="shared" si="13"/>
        <v>20175000</v>
      </c>
      <c r="C19" s="313">
        <f t="shared" si="4"/>
        <v>20175000</v>
      </c>
      <c r="D19" s="313">
        <v>2250000</v>
      </c>
      <c r="E19" s="313">
        <v>17925000</v>
      </c>
      <c r="F19" s="314"/>
      <c r="G19" s="315"/>
      <c r="H19" s="313"/>
      <c r="I19" s="316"/>
      <c r="J19" s="313"/>
      <c r="K19" s="315">
        <v>116889</v>
      </c>
      <c r="L19" s="317"/>
      <c r="M19" s="318"/>
      <c r="N19" s="318"/>
      <c r="O19" s="318"/>
      <c r="P19" s="318"/>
      <c r="Q19" s="318">
        <f t="shared" si="18"/>
        <v>116889</v>
      </c>
      <c r="R19" s="318"/>
      <c r="S19" s="318"/>
      <c r="T19" s="318"/>
      <c r="U19" s="318"/>
      <c r="V19" s="318"/>
      <c r="W19" s="318"/>
      <c r="X19" s="318">
        <f t="shared" si="8"/>
        <v>0</v>
      </c>
      <c r="Y19" s="318"/>
      <c r="Z19" s="318"/>
      <c r="AA19" s="318"/>
      <c r="AB19" s="318"/>
      <c r="AC19" s="318"/>
      <c r="AD19" s="318">
        <f t="shared" si="9"/>
        <v>0</v>
      </c>
      <c r="AE19" s="318"/>
      <c r="AF19" s="318"/>
      <c r="AG19" s="318"/>
      <c r="AH19" s="318"/>
      <c r="AI19" s="318"/>
      <c r="AJ19" s="318">
        <f t="shared" si="10"/>
        <v>0</v>
      </c>
      <c r="AK19" s="318"/>
      <c r="AL19" s="318">
        <f t="shared" si="11"/>
        <v>0</v>
      </c>
      <c r="AM19" s="318">
        <f t="shared" si="11"/>
        <v>0</v>
      </c>
      <c r="AN19" s="319">
        <f t="shared" si="11"/>
        <v>0</v>
      </c>
      <c r="AO19" s="318">
        <f t="shared" si="11"/>
        <v>0</v>
      </c>
      <c r="AP19" s="318"/>
      <c r="AQ19" s="318">
        <f>AL19+AM19+AN19+AO19+AK19</f>
        <v>0</v>
      </c>
    </row>
    <row r="20" spans="1:43" ht="19.5" hidden="1">
      <c r="A20" s="204" t="s">
        <v>260</v>
      </c>
      <c r="B20" s="312">
        <f t="shared" si="13"/>
        <v>0</v>
      </c>
      <c r="C20" s="313">
        <f t="shared" si="4"/>
        <v>0</v>
      </c>
      <c r="D20" s="313"/>
      <c r="E20" s="313"/>
      <c r="F20" s="314">
        <v>0</v>
      </c>
      <c r="G20" s="315"/>
      <c r="H20" s="313"/>
      <c r="I20" s="316"/>
      <c r="J20" s="313"/>
      <c r="K20" s="315"/>
      <c r="L20" s="317"/>
      <c r="M20" s="318"/>
      <c r="N20" s="318"/>
      <c r="O20" s="318"/>
      <c r="P20" s="318"/>
      <c r="Q20" s="318">
        <f t="shared" si="18"/>
        <v>0</v>
      </c>
      <c r="R20" s="318"/>
      <c r="S20" s="318"/>
      <c r="T20" s="318"/>
      <c r="U20" s="318"/>
      <c r="V20" s="318"/>
      <c r="W20" s="318"/>
      <c r="X20" s="318">
        <f t="shared" si="8"/>
        <v>0</v>
      </c>
      <c r="Y20" s="318"/>
      <c r="Z20" s="318"/>
      <c r="AA20" s="318"/>
      <c r="AB20" s="318"/>
      <c r="AC20" s="318"/>
      <c r="AD20" s="318">
        <f t="shared" si="9"/>
        <v>0</v>
      </c>
      <c r="AE20" s="318"/>
      <c r="AF20" s="318"/>
      <c r="AG20" s="318"/>
      <c r="AH20" s="318"/>
      <c r="AI20" s="318"/>
      <c r="AJ20" s="318">
        <f t="shared" si="10"/>
        <v>0</v>
      </c>
      <c r="AK20" s="318"/>
      <c r="AL20" s="318">
        <f t="shared" si="11"/>
        <v>0</v>
      </c>
      <c r="AM20" s="318">
        <f t="shared" si="11"/>
        <v>0</v>
      </c>
      <c r="AN20" s="319">
        <f t="shared" si="11"/>
        <v>0</v>
      </c>
      <c r="AO20" s="318">
        <f t="shared" si="11"/>
        <v>0</v>
      </c>
      <c r="AP20" s="318"/>
      <c r="AQ20" s="318">
        <f t="shared" si="12"/>
        <v>0</v>
      </c>
    </row>
    <row r="21" spans="1:43" ht="19.5" hidden="1">
      <c r="A21" s="204" t="s">
        <v>261</v>
      </c>
      <c r="B21" s="312">
        <f>D21+E21+F21</f>
        <v>238000</v>
      </c>
      <c r="C21" s="313">
        <f t="shared" si="4"/>
        <v>238000</v>
      </c>
      <c r="D21" s="313">
        <v>180000</v>
      </c>
      <c r="E21" s="313">
        <v>58000</v>
      </c>
      <c r="F21" s="314">
        <v>0</v>
      </c>
      <c r="G21" s="315"/>
      <c r="H21" s="313"/>
      <c r="I21" s="316"/>
      <c r="J21" s="313"/>
      <c r="K21" s="315"/>
      <c r="L21" s="317"/>
      <c r="M21" s="318"/>
      <c r="N21" s="318"/>
      <c r="O21" s="318"/>
      <c r="P21" s="318"/>
      <c r="Q21" s="318">
        <f t="shared" si="18"/>
        <v>0</v>
      </c>
      <c r="R21" s="318"/>
      <c r="S21" s="318"/>
      <c r="T21" s="318"/>
      <c r="U21" s="318"/>
      <c r="V21" s="318"/>
      <c r="W21" s="318"/>
      <c r="X21" s="318">
        <f>S21+T21+U21+V21+R21+W21</f>
        <v>0</v>
      </c>
      <c r="Y21" s="318"/>
      <c r="Z21" s="318"/>
      <c r="AA21" s="318"/>
      <c r="AB21" s="318"/>
      <c r="AC21" s="318"/>
      <c r="AD21" s="318">
        <f>Y21+Z21+AA21+AB21</f>
        <v>0</v>
      </c>
      <c r="AE21" s="318"/>
      <c r="AF21" s="318"/>
      <c r="AG21" s="318"/>
      <c r="AH21" s="318"/>
      <c r="AI21" s="318"/>
      <c r="AJ21" s="318">
        <f>AE21+AF21+AG21+AH21</f>
        <v>0</v>
      </c>
      <c r="AK21" s="318"/>
      <c r="AL21" s="318">
        <f>L21+S21+Y21+AE21</f>
        <v>0</v>
      </c>
      <c r="AM21" s="318">
        <f>M21+T21+Z21+AF21</f>
        <v>0</v>
      </c>
      <c r="AN21" s="319">
        <f>N21+U21+AA21+AG21</f>
        <v>0</v>
      </c>
      <c r="AO21" s="318">
        <f>O21+V21+AB21+AH21</f>
        <v>0</v>
      </c>
      <c r="AP21" s="318"/>
      <c r="AQ21" s="318">
        <f>AL21+AM21+AN21+AO21+AK21</f>
        <v>0</v>
      </c>
    </row>
    <row r="22" spans="1:43" ht="19.5" hidden="1">
      <c r="A22" s="204" t="s">
        <v>262</v>
      </c>
      <c r="B22" s="312">
        <f t="shared" si="13"/>
        <v>0</v>
      </c>
      <c r="C22" s="313">
        <f t="shared" si="4"/>
        <v>0</v>
      </c>
      <c r="D22" s="313"/>
      <c r="E22" s="313"/>
      <c r="F22" s="314"/>
      <c r="G22" s="315"/>
      <c r="H22" s="313"/>
      <c r="I22" s="316"/>
      <c r="J22" s="313"/>
      <c r="K22" s="315"/>
      <c r="L22" s="317"/>
      <c r="M22" s="318"/>
      <c r="N22" s="318"/>
      <c r="O22" s="318"/>
      <c r="P22" s="318"/>
      <c r="Q22" s="318">
        <f t="shared" si="18"/>
        <v>0</v>
      </c>
      <c r="R22" s="318"/>
      <c r="S22" s="318"/>
      <c r="T22" s="318"/>
      <c r="U22" s="318"/>
      <c r="V22" s="318"/>
      <c r="W22" s="318"/>
      <c r="X22" s="318">
        <f t="shared" si="8"/>
        <v>0</v>
      </c>
      <c r="Y22" s="318"/>
      <c r="Z22" s="318"/>
      <c r="AA22" s="318"/>
      <c r="AB22" s="318"/>
      <c r="AC22" s="318"/>
      <c r="AD22" s="318">
        <f t="shared" si="9"/>
        <v>0</v>
      </c>
      <c r="AE22" s="318"/>
      <c r="AF22" s="318"/>
      <c r="AG22" s="318"/>
      <c r="AH22" s="318"/>
      <c r="AI22" s="318"/>
      <c r="AJ22" s="318">
        <f t="shared" si="10"/>
        <v>0</v>
      </c>
      <c r="AK22" s="318"/>
      <c r="AL22" s="318">
        <f t="shared" si="11"/>
        <v>0</v>
      </c>
      <c r="AM22" s="318">
        <f t="shared" si="11"/>
        <v>0</v>
      </c>
      <c r="AN22" s="319">
        <f t="shared" si="11"/>
        <v>0</v>
      </c>
      <c r="AO22" s="318">
        <f t="shared" si="11"/>
        <v>0</v>
      </c>
      <c r="AP22" s="318"/>
      <c r="AQ22" s="318">
        <f t="shared" si="12"/>
        <v>0</v>
      </c>
    </row>
    <row r="23" spans="1:43" ht="20.25" hidden="1" thickBot="1">
      <c r="A23" s="204" t="s">
        <v>263</v>
      </c>
      <c r="B23" s="312">
        <f>D23+E23+F23</f>
        <v>2130000</v>
      </c>
      <c r="C23" s="320">
        <f t="shared" si="4"/>
        <v>2130000</v>
      </c>
      <c r="D23" s="320">
        <v>2130000</v>
      </c>
      <c r="E23" s="320"/>
      <c r="F23" s="321">
        <v>0</v>
      </c>
      <c r="G23" s="322"/>
      <c r="H23" s="313"/>
      <c r="I23" s="316"/>
      <c r="J23" s="323"/>
      <c r="K23" s="315"/>
      <c r="L23" s="317"/>
      <c r="M23" s="318"/>
      <c r="N23" s="318"/>
      <c r="O23" s="318"/>
      <c r="P23" s="318"/>
      <c r="Q23" s="318">
        <f t="shared" si="18"/>
        <v>0</v>
      </c>
      <c r="R23" s="318"/>
      <c r="S23" s="318"/>
      <c r="T23" s="318"/>
      <c r="U23" s="318"/>
      <c r="V23" s="318"/>
      <c r="W23" s="318"/>
      <c r="X23" s="318">
        <f t="shared" si="8"/>
        <v>0</v>
      </c>
      <c r="Y23" s="318"/>
      <c r="Z23" s="318"/>
      <c r="AA23" s="318"/>
      <c r="AB23" s="318"/>
      <c r="AC23" s="318"/>
      <c r="AD23" s="318">
        <f t="shared" si="9"/>
        <v>0</v>
      </c>
      <c r="AE23" s="318"/>
      <c r="AF23" s="318"/>
      <c r="AG23" s="318"/>
      <c r="AH23" s="318"/>
      <c r="AI23" s="318"/>
      <c r="AJ23" s="318">
        <f t="shared" si="10"/>
        <v>0</v>
      </c>
      <c r="AK23" s="318"/>
      <c r="AL23" s="318">
        <f t="shared" si="11"/>
        <v>0</v>
      </c>
      <c r="AM23" s="318">
        <f t="shared" si="11"/>
        <v>0</v>
      </c>
      <c r="AN23" s="319">
        <f t="shared" si="11"/>
        <v>0</v>
      </c>
      <c r="AO23" s="318">
        <f t="shared" si="11"/>
        <v>0</v>
      </c>
      <c r="AP23" s="318"/>
      <c r="AQ23" s="318">
        <f t="shared" si="12"/>
        <v>0</v>
      </c>
    </row>
    <row r="24" spans="1:43" ht="19.5" hidden="1">
      <c r="A24" s="203" t="s">
        <v>264</v>
      </c>
      <c r="B24" s="298">
        <f>B25+B26+B27+B28</f>
        <v>31580000</v>
      </c>
      <c r="C24" s="324">
        <f t="shared" si="4"/>
        <v>0</v>
      </c>
      <c r="D24" s="324">
        <f t="shared" ref="D24:AQ24" si="19">D25+D26+D28+D27</f>
        <v>0</v>
      </c>
      <c r="E24" s="324">
        <f t="shared" si="19"/>
        <v>0</v>
      </c>
      <c r="F24" s="325">
        <f t="shared" si="19"/>
        <v>0</v>
      </c>
      <c r="G24" s="326">
        <f>G25+G26+G27+G28</f>
        <v>31580000</v>
      </c>
      <c r="H24" s="310"/>
      <c r="I24" s="311"/>
      <c r="J24" s="327">
        <f>J25+J26+J27+J28</f>
        <v>3627868</v>
      </c>
      <c r="K24" s="310"/>
      <c r="L24" s="310">
        <f t="shared" si="19"/>
        <v>0</v>
      </c>
      <c r="M24" s="308">
        <f t="shared" si="19"/>
        <v>0</v>
      </c>
      <c r="N24" s="308">
        <f t="shared" si="19"/>
        <v>0</v>
      </c>
      <c r="O24" s="308">
        <f t="shared" si="19"/>
        <v>200000</v>
      </c>
      <c r="P24" s="308">
        <f t="shared" si="19"/>
        <v>0</v>
      </c>
      <c r="Q24" s="308">
        <f t="shared" si="19"/>
        <v>200000</v>
      </c>
      <c r="R24" s="308">
        <f t="shared" si="19"/>
        <v>0</v>
      </c>
      <c r="S24" s="308">
        <f t="shared" si="19"/>
        <v>0</v>
      </c>
      <c r="T24" s="308">
        <f t="shared" si="19"/>
        <v>0</v>
      </c>
      <c r="U24" s="308">
        <f t="shared" si="19"/>
        <v>0</v>
      </c>
      <c r="V24" s="308">
        <f t="shared" si="19"/>
        <v>0</v>
      </c>
      <c r="W24" s="308">
        <f t="shared" si="19"/>
        <v>0</v>
      </c>
      <c r="X24" s="308">
        <f t="shared" si="19"/>
        <v>0</v>
      </c>
      <c r="Y24" s="308">
        <f t="shared" si="19"/>
        <v>0</v>
      </c>
      <c r="Z24" s="308">
        <f t="shared" si="19"/>
        <v>0</v>
      </c>
      <c r="AA24" s="308">
        <f t="shared" si="19"/>
        <v>0</v>
      </c>
      <c r="AB24" s="308">
        <f t="shared" si="19"/>
        <v>0</v>
      </c>
      <c r="AC24" s="308">
        <f t="shared" si="19"/>
        <v>0</v>
      </c>
      <c r="AD24" s="308">
        <f t="shared" si="19"/>
        <v>0</v>
      </c>
      <c r="AE24" s="308">
        <f t="shared" si="19"/>
        <v>0</v>
      </c>
      <c r="AF24" s="308">
        <f t="shared" si="19"/>
        <v>0</v>
      </c>
      <c r="AG24" s="308">
        <f t="shared" si="19"/>
        <v>0</v>
      </c>
      <c r="AH24" s="308">
        <f t="shared" si="19"/>
        <v>0</v>
      </c>
      <c r="AI24" s="308">
        <f t="shared" si="19"/>
        <v>0</v>
      </c>
      <c r="AJ24" s="308">
        <f t="shared" si="19"/>
        <v>0</v>
      </c>
      <c r="AK24" s="308">
        <f t="shared" si="19"/>
        <v>0</v>
      </c>
      <c r="AL24" s="308">
        <f t="shared" si="19"/>
        <v>0</v>
      </c>
      <c r="AM24" s="308">
        <f t="shared" si="19"/>
        <v>0</v>
      </c>
      <c r="AN24" s="308">
        <f t="shared" si="19"/>
        <v>0</v>
      </c>
      <c r="AO24" s="308">
        <f t="shared" si="19"/>
        <v>200000</v>
      </c>
      <c r="AP24" s="308">
        <f t="shared" si="19"/>
        <v>0</v>
      </c>
      <c r="AQ24" s="308">
        <f t="shared" si="19"/>
        <v>200000</v>
      </c>
    </row>
    <row r="25" spans="1:43" ht="19.5" hidden="1">
      <c r="A25" s="204" t="s">
        <v>199</v>
      </c>
      <c r="B25" s="312">
        <f>G25</f>
        <v>17170000</v>
      </c>
      <c r="C25" s="328"/>
      <c r="D25" s="313"/>
      <c r="E25" s="313"/>
      <c r="F25" s="314"/>
      <c r="G25" s="329">
        <v>17170000</v>
      </c>
      <c r="H25" s="315"/>
      <c r="I25" s="316"/>
      <c r="J25" s="330">
        <v>900000</v>
      </c>
      <c r="K25" s="315"/>
      <c r="L25" s="315"/>
      <c r="M25" s="313"/>
      <c r="N25" s="313"/>
      <c r="O25" s="313">
        <v>200000</v>
      </c>
      <c r="P25" s="313"/>
      <c r="Q25" s="313">
        <f>O25</f>
        <v>200000</v>
      </c>
      <c r="R25" s="313"/>
      <c r="S25" s="313"/>
      <c r="T25" s="313"/>
      <c r="U25" s="313"/>
      <c r="V25" s="313"/>
      <c r="W25" s="313"/>
      <c r="X25" s="313">
        <f t="shared" si="8"/>
        <v>0</v>
      </c>
      <c r="Y25" s="313"/>
      <c r="Z25" s="313"/>
      <c r="AA25" s="313"/>
      <c r="AB25" s="313"/>
      <c r="AC25" s="313"/>
      <c r="AD25" s="313"/>
      <c r="AE25" s="313"/>
      <c r="AF25" s="313"/>
      <c r="AG25" s="313"/>
      <c r="AH25" s="313"/>
      <c r="AI25" s="313"/>
      <c r="AJ25" s="313"/>
      <c r="AK25" s="313"/>
      <c r="AL25" s="313"/>
      <c r="AM25" s="313"/>
      <c r="AN25" s="319">
        <f t="shared" ref="AN25:AQ29" si="20">N25+U25+AA25+AG25</f>
        <v>0</v>
      </c>
      <c r="AO25" s="318">
        <f t="shared" si="20"/>
        <v>200000</v>
      </c>
      <c r="AP25" s="313"/>
      <c r="AQ25" s="318">
        <f t="shared" si="12"/>
        <v>200000</v>
      </c>
    </row>
    <row r="26" spans="1:43" ht="19.5" hidden="1">
      <c r="A26" s="204" t="s">
        <v>202</v>
      </c>
      <c r="B26" s="312">
        <f t="shared" ref="B26:B28" si="21">G26</f>
        <v>6420000</v>
      </c>
      <c r="C26" s="328"/>
      <c r="D26" s="313"/>
      <c r="E26" s="313"/>
      <c r="F26" s="314"/>
      <c r="G26" s="329">
        <v>6420000</v>
      </c>
      <c r="H26" s="315"/>
      <c r="I26" s="316"/>
      <c r="J26" s="330">
        <v>1791668</v>
      </c>
      <c r="K26" s="315"/>
      <c r="L26" s="315"/>
      <c r="M26" s="313"/>
      <c r="N26" s="313"/>
      <c r="O26" s="313"/>
      <c r="P26" s="313"/>
      <c r="Q26" s="313">
        <f t="shared" ref="Q26:Q28" si="22">O26</f>
        <v>0</v>
      </c>
      <c r="R26" s="313"/>
      <c r="S26" s="313"/>
      <c r="T26" s="313"/>
      <c r="U26" s="313"/>
      <c r="V26" s="313"/>
      <c r="W26" s="313"/>
      <c r="X26" s="313">
        <f>S26+T26+U26+V26+R26+W26</f>
        <v>0</v>
      </c>
      <c r="Y26" s="313"/>
      <c r="Z26" s="313"/>
      <c r="AA26" s="313"/>
      <c r="AB26" s="313"/>
      <c r="AC26" s="313"/>
      <c r="AD26" s="313"/>
      <c r="AE26" s="313"/>
      <c r="AF26" s="313"/>
      <c r="AG26" s="313"/>
      <c r="AH26" s="313"/>
      <c r="AI26" s="313"/>
      <c r="AJ26" s="313"/>
      <c r="AK26" s="313"/>
      <c r="AL26" s="313"/>
      <c r="AM26" s="313"/>
      <c r="AN26" s="319">
        <f t="shared" si="20"/>
        <v>0</v>
      </c>
      <c r="AO26" s="318">
        <f t="shared" si="20"/>
        <v>0</v>
      </c>
      <c r="AP26" s="313"/>
      <c r="AQ26" s="318">
        <f>AL26+AM26+AN26+AO26+AK26</f>
        <v>0</v>
      </c>
    </row>
    <row r="27" spans="1:43" ht="19.5" hidden="1">
      <c r="A27" s="204" t="s">
        <v>231</v>
      </c>
      <c r="B27" s="312">
        <f t="shared" si="21"/>
        <v>990000</v>
      </c>
      <c r="C27" s="328"/>
      <c r="D27" s="313"/>
      <c r="E27" s="313"/>
      <c r="F27" s="314"/>
      <c r="G27" s="329">
        <v>990000</v>
      </c>
      <c r="H27" s="315"/>
      <c r="I27" s="316"/>
      <c r="J27" s="330">
        <v>495000</v>
      </c>
      <c r="K27" s="315"/>
      <c r="L27" s="315"/>
      <c r="M27" s="313"/>
      <c r="N27" s="313"/>
      <c r="O27" s="313"/>
      <c r="P27" s="313"/>
      <c r="Q27" s="313">
        <f t="shared" si="22"/>
        <v>0</v>
      </c>
      <c r="R27" s="313"/>
      <c r="S27" s="313"/>
      <c r="T27" s="313"/>
      <c r="U27" s="313"/>
      <c r="V27" s="313"/>
      <c r="W27" s="313"/>
      <c r="X27" s="313">
        <f>S27+T27+U27+V27+R27+W27</f>
        <v>0</v>
      </c>
      <c r="Y27" s="313"/>
      <c r="Z27" s="313"/>
      <c r="AA27" s="313"/>
      <c r="AB27" s="313"/>
      <c r="AC27" s="313"/>
      <c r="AD27" s="313"/>
      <c r="AE27" s="313"/>
      <c r="AF27" s="313"/>
      <c r="AG27" s="313"/>
      <c r="AH27" s="313"/>
      <c r="AI27" s="313"/>
      <c r="AJ27" s="313"/>
      <c r="AK27" s="313"/>
      <c r="AL27" s="313"/>
      <c r="AM27" s="313"/>
      <c r="AN27" s="319">
        <f t="shared" si="20"/>
        <v>0</v>
      </c>
      <c r="AO27" s="318">
        <f t="shared" si="20"/>
        <v>0</v>
      </c>
      <c r="AP27" s="313"/>
      <c r="AQ27" s="318">
        <f>AL27+AM27+AN27+AO27+AK27</f>
        <v>0</v>
      </c>
    </row>
    <row r="28" spans="1:43" ht="20.25" hidden="1" thickBot="1">
      <c r="A28" s="204" t="s">
        <v>204</v>
      </c>
      <c r="B28" s="312">
        <f t="shared" si="21"/>
        <v>7000000</v>
      </c>
      <c r="C28" s="328"/>
      <c r="D28" s="313"/>
      <c r="E28" s="313"/>
      <c r="F28" s="314"/>
      <c r="G28" s="331">
        <v>7000000</v>
      </c>
      <c r="H28" s="322"/>
      <c r="I28" s="332"/>
      <c r="J28" s="330">
        <v>441200</v>
      </c>
      <c r="K28" s="315"/>
      <c r="L28" s="315"/>
      <c r="M28" s="313"/>
      <c r="N28" s="313"/>
      <c r="O28" s="313"/>
      <c r="P28" s="313"/>
      <c r="Q28" s="313">
        <f t="shared" si="22"/>
        <v>0</v>
      </c>
      <c r="R28" s="313"/>
      <c r="S28" s="313"/>
      <c r="T28" s="313"/>
      <c r="U28" s="313"/>
      <c r="V28" s="313"/>
      <c r="W28" s="313"/>
      <c r="X28" s="313">
        <f t="shared" si="8"/>
        <v>0</v>
      </c>
      <c r="Y28" s="313"/>
      <c r="Z28" s="313"/>
      <c r="AA28" s="313"/>
      <c r="AB28" s="313"/>
      <c r="AC28" s="313"/>
      <c r="AD28" s="313"/>
      <c r="AE28" s="313"/>
      <c r="AF28" s="313"/>
      <c r="AG28" s="313"/>
      <c r="AH28" s="313"/>
      <c r="AI28" s="313"/>
      <c r="AJ28" s="313"/>
      <c r="AK28" s="313"/>
      <c r="AL28" s="313"/>
      <c r="AM28" s="313"/>
      <c r="AN28" s="319">
        <f t="shared" si="20"/>
        <v>0</v>
      </c>
      <c r="AO28" s="318">
        <f t="shared" si="20"/>
        <v>0</v>
      </c>
      <c r="AP28" s="313"/>
      <c r="AQ28" s="318">
        <f t="shared" si="12"/>
        <v>0</v>
      </c>
    </row>
    <row r="29" spans="1:43" ht="19.5" hidden="1">
      <c r="A29" s="203" t="s">
        <v>265</v>
      </c>
      <c r="B29" s="298">
        <f>B30+B33+B34</f>
        <v>25500000</v>
      </c>
      <c r="C29" s="333"/>
      <c r="D29" s="308"/>
      <c r="E29" s="308"/>
      <c r="F29" s="309"/>
      <c r="G29" s="334"/>
      <c r="H29" s="326">
        <f>H30+H33+H34</f>
        <v>25500000</v>
      </c>
      <c r="I29" s="334"/>
      <c r="J29" s="335">
        <f>J30+J33+J34</f>
        <v>1708807</v>
      </c>
      <c r="K29" s="310">
        <f>K30+K33+K34</f>
        <v>0</v>
      </c>
      <c r="L29" s="310">
        <f t="shared" ref="L29:Q29" si="23">L30+L33+L34</f>
        <v>0</v>
      </c>
      <c r="M29" s="310">
        <f t="shared" si="23"/>
        <v>0</v>
      </c>
      <c r="N29" s="310">
        <f t="shared" si="23"/>
        <v>144000</v>
      </c>
      <c r="O29" s="310">
        <f t="shared" si="23"/>
        <v>0</v>
      </c>
      <c r="P29" s="310">
        <f t="shared" si="23"/>
        <v>0</v>
      </c>
      <c r="Q29" s="310">
        <f t="shared" si="23"/>
        <v>144000</v>
      </c>
      <c r="R29" s="336"/>
      <c r="S29" s="336"/>
      <c r="T29" s="336"/>
      <c r="U29" s="336">
        <f>U30+U33+U34</f>
        <v>0</v>
      </c>
      <c r="V29" s="336"/>
      <c r="W29" s="336"/>
      <c r="X29" s="336">
        <f t="shared" si="8"/>
        <v>0</v>
      </c>
      <c r="Y29" s="336"/>
      <c r="Z29" s="336"/>
      <c r="AA29" s="336"/>
      <c r="AB29" s="336"/>
      <c r="AC29" s="336"/>
      <c r="AD29" s="336"/>
      <c r="AE29" s="336"/>
      <c r="AF29" s="336"/>
      <c r="AG29" s="336"/>
      <c r="AH29" s="336"/>
      <c r="AI29" s="336"/>
      <c r="AJ29" s="336"/>
      <c r="AK29" s="336"/>
      <c r="AL29" s="336"/>
      <c r="AM29" s="336"/>
      <c r="AN29" s="336">
        <f>N29+U29+AA29+AG29</f>
        <v>144000</v>
      </c>
      <c r="AO29" s="336">
        <f t="shared" si="20"/>
        <v>0</v>
      </c>
      <c r="AP29" s="336">
        <f t="shared" si="20"/>
        <v>0</v>
      </c>
      <c r="AQ29" s="336">
        <f t="shared" si="20"/>
        <v>144000</v>
      </c>
    </row>
    <row r="30" spans="1:43" ht="19.5" hidden="1">
      <c r="A30" s="204" t="s">
        <v>206</v>
      </c>
      <c r="B30" s="312">
        <f>H30</f>
        <v>7010000</v>
      </c>
      <c r="C30" s="328"/>
      <c r="D30" s="313">
        <f t="shared" ref="D30:AO30" si="24">D31+D32</f>
        <v>0</v>
      </c>
      <c r="E30" s="313">
        <f t="shared" si="24"/>
        <v>0</v>
      </c>
      <c r="F30" s="314">
        <f t="shared" si="24"/>
        <v>0</v>
      </c>
      <c r="G30" s="316"/>
      <c r="H30" s="329">
        <v>7010000</v>
      </c>
      <c r="I30" s="316"/>
      <c r="J30" s="330">
        <v>988000</v>
      </c>
      <c r="K30" s="315"/>
      <c r="L30" s="315">
        <f t="shared" si="24"/>
        <v>0</v>
      </c>
      <c r="M30" s="313">
        <f t="shared" si="24"/>
        <v>0</v>
      </c>
      <c r="N30" s="313">
        <f t="shared" si="24"/>
        <v>100000</v>
      </c>
      <c r="O30" s="313">
        <f t="shared" si="24"/>
        <v>0</v>
      </c>
      <c r="P30" s="313"/>
      <c r="Q30" s="313">
        <f>Q31+Q32</f>
        <v>100000</v>
      </c>
      <c r="R30" s="313"/>
      <c r="S30" s="313">
        <f t="shared" si="24"/>
        <v>0</v>
      </c>
      <c r="T30" s="313">
        <f t="shared" si="24"/>
        <v>0</v>
      </c>
      <c r="U30" s="313">
        <f t="shared" si="24"/>
        <v>0</v>
      </c>
      <c r="V30" s="313">
        <f t="shared" si="24"/>
        <v>0</v>
      </c>
      <c r="W30" s="313"/>
      <c r="X30" s="313">
        <f t="shared" si="8"/>
        <v>0</v>
      </c>
      <c r="Y30" s="313">
        <f t="shared" si="24"/>
        <v>0</v>
      </c>
      <c r="Z30" s="313">
        <f t="shared" si="24"/>
        <v>0</v>
      </c>
      <c r="AA30" s="313">
        <f t="shared" si="24"/>
        <v>0</v>
      </c>
      <c r="AB30" s="313">
        <f t="shared" si="24"/>
        <v>0</v>
      </c>
      <c r="AC30" s="313"/>
      <c r="AD30" s="313">
        <f t="shared" si="24"/>
        <v>0</v>
      </c>
      <c r="AE30" s="313">
        <f t="shared" si="24"/>
        <v>0</v>
      </c>
      <c r="AF30" s="313">
        <f t="shared" si="24"/>
        <v>0</v>
      </c>
      <c r="AG30" s="313">
        <f t="shared" si="24"/>
        <v>0</v>
      </c>
      <c r="AH30" s="313">
        <f t="shared" si="24"/>
        <v>0</v>
      </c>
      <c r="AI30" s="313"/>
      <c r="AJ30" s="313">
        <f t="shared" si="24"/>
        <v>0</v>
      </c>
      <c r="AK30" s="313"/>
      <c r="AL30" s="313">
        <f t="shared" si="24"/>
        <v>0</v>
      </c>
      <c r="AM30" s="313">
        <f t="shared" si="24"/>
        <v>0</v>
      </c>
      <c r="AN30" s="313">
        <f t="shared" si="24"/>
        <v>100000</v>
      </c>
      <c r="AO30" s="313">
        <f t="shared" si="24"/>
        <v>0</v>
      </c>
      <c r="AP30" s="313"/>
      <c r="AQ30" s="318">
        <f t="shared" si="12"/>
        <v>100000</v>
      </c>
    </row>
    <row r="31" spans="1:43" ht="19.5" hidden="1">
      <c r="A31" s="205" t="s">
        <v>198</v>
      </c>
      <c r="B31" s="312">
        <f t="shared" ref="B31:B34" si="25">H31</f>
        <v>6110000</v>
      </c>
      <c r="C31" s="328"/>
      <c r="D31" s="313"/>
      <c r="E31" s="313"/>
      <c r="F31" s="314"/>
      <c r="G31" s="316"/>
      <c r="H31" s="329">
        <v>6110000</v>
      </c>
      <c r="I31" s="316"/>
      <c r="J31" s="330">
        <v>688000</v>
      </c>
      <c r="K31" s="315"/>
      <c r="L31" s="315"/>
      <c r="M31" s="313"/>
      <c r="N31" s="313">
        <v>100000</v>
      </c>
      <c r="O31" s="313"/>
      <c r="P31" s="313"/>
      <c r="Q31" s="318">
        <f t="shared" ref="Q31:Q34" si="26">L31+M31+N31+O31+P31</f>
        <v>100000</v>
      </c>
      <c r="R31" s="313"/>
      <c r="S31" s="313"/>
      <c r="T31" s="313"/>
      <c r="U31" s="313"/>
      <c r="V31" s="313"/>
      <c r="W31" s="313"/>
      <c r="X31" s="313">
        <f t="shared" si="8"/>
        <v>0</v>
      </c>
      <c r="Y31" s="313"/>
      <c r="Z31" s="313"/>
      <c r="AA31" s="313"/>
      <c r="AB31" s="313"/>
      <c r="AC31" s="313"/>
      <c r="AD31" s="313"/>
      <c r="AE31" s="313"/>
      <c r="AF31" s="313"/>
      <c r="AG31" s="313"/>
      <c r="AH31" s="313"/>
      <c r="AI31" s="313"/>
      <c r="AJ31" s="313"/>
      <c r="AK31" s="313"/>
      <c r="AL31" s="313"/>
      <c r="AM31" s="313"/>
      <c r="AN31" s="319">
        <f>N31+U31+AA31+AG31</f>
        <v>100000</v>
      </c>
      <c r="AO31" s="318">
        <f>O31+V31+AB31+AH31</f>
        <v>0</v>
      </c>
      <c r="AP31" s="313"/>
      <c r="AQ31" s="318">
        <f t="shared" si="12"/>
        <v>100000</v>
      </c>
    </row>
    <row r="32" spans="1:43" ht="19.5" hidden="1">
      <c r="A32" s="205" t="s">
        <v>207</v>
      </c>
      <c r="B32" s="312">
        <f t="shared" si="25"/>
        <v>900000</v>
      </c>
      <c r="C32" s="328"/>
      <c r="D32" s="313"/>
      <c r="E32" s="313"/>
      <c r="F32" s="314"/>
      <c r="G32" s="316"/>
      <c r="H32" s="329">
        <v>900000</v>
      </c>
      <c r="I32" s="316"/>
      <c r="J32" s="330">
        <v>300000</v>
      </c>
      <c r="K32" s="315"/>
      <c r="L32" s="315"/>
      <c r="M32" s="313"/>
      <c r="N32" s="313"/>
      <c r="O32" s="313"/>
      <c r="P32" s="313"/>
      <c r="Q32" s="318">
        <f t="shared" si="26"/>
        <v>0</v>
      </c>
      <c r="R32" s="313"/>
      <c r="S32" s="313"/>
      <c r="T32" s="313"/>
      <c r="U32" s="313"/>
      <c r="V32" s="313"/>
      <c r="W32" s="313"/>
      <c r="X32" s="313">
        <f t="shared" si="8"/>
        <v>0</v>
      </c>
      <c r="Y32" s="313"/>
      <c r="Z32" s="313"/>
      <c r="AA32" s="313"/>
      <c r="AB32" s="313"/>
      <c r="AC32" s="313"/>
      <c r="AD32" s="313"/>
      <c r="AE32" s="313"/>
      <c r="AF32" s="313"/>
      <c r="AG32" s="313"/>
      <c r="AH32" s="313"/>
      <c r="AI32" s="313"/>
      <c r="AJ32" s="313"/>
      <c r="AK32" s="313"/>
      <c r="AL32" s="313"/>
      <c r="AM32" s="313"/>
      <c r="AN32" s="319">
        <f t="shared" ref="AN32:AO34" si="27">N32+U32+AA32+AG32</f>
        <v>0</v>
      </c>
      <c r="AO32" s="318">
        <f t="shared" si="27"/>
        <v>0</v>
      </c>
      <c r="AP32" s="313"/>
      <c r="AQ32" s="318">
        <f t="shared" si="12"/>
        <v>0</v>
      </c>
    </row>
    <row r="33" spans="1:43" ht="19.5" hidden="1">
      <c r="A33" s="204" t="s">
        <v>199</v>
      </c>
      <c r="B33" s="312">
        <f t="shared" si="25"/>
        <v>13490000</v>
      </c>
      <c r="C33" s="328"/>
      <c r="D33" s="313"/>
      <c r="E33" s="313"/>
      <c r="F33" s="314"/>
      <c r="G33" s="316"/>
      <c r="H33" s="329">
        <v>13490000</v>
      </c>
      <c r="I33" s="316"/>
      <c r="J33" s="330">
        <v>273507</v>
      </c>
      <c r="K33" s="315"/>
      <c r="L33" s="315"/>
      <c r="M33" s="313"/>
      <c r="N33" s="313">
        <v>44000</v>
      </c>
      <c r="O33" s="313"/>
      <c r="P33" s="313"/>
      <c r="Q33" s="318">
        <f t="shared" si="26"/>
        <v>44000</v>
      </c>
      <c r="R33" s="313"/>
      <c r="S33" s="313"/>
      <c r="T33" s="313"/>
      <c r="U33" s="313"/>
      <c r="V33" s="313"/>
      <c r="W33" s="313"/>
      <c r="X33" s="313">
        <f t="shared" si="8"/>
        <v>0</v>
      </c>
      <c r="Y33" s="313"/>
      <c r="Z33" s="313"/>
      <c r="AA33" s="313"/>
      <c r="AB33" s="313"/>
      <c r="AC33" s="313"/>
      <c r="AD33" s="313"/>
      <c r="AE33" s="313"/>
      <c r="AF33" s="313"/>
      <c r="AG33" s="313"/>
      <c r="AH33" s="313"/>
      <c r="AI33" s="313"/>
      <c r="AJ33" s="313"/>
      <c r="AK33" s="313"/>
      <c r="AL33" s="313"/>
      <c r="AM33" s="313"/>
      <c r="AN33" s="319">
        <f t="shared" si="27"/>
        <v>44000</v>
      </c>
      <c r="AO33" s="318">
        <f t="shared" si="27"/>
        <v>0</v>
      </c>
      <c r="AP33" s="313"/>
      <c r="AQ33" s="318">
        <f t="shared" si="12"/>
        <v>44000</v>
      </c>
    </row>
    <row r="34" spans="1:43" ht="20.25" hidden="1" thickBot="1">
      <c r="A34" s="204" t="s">
        <v>203</v>
      </c>
      <c r="B34" s="312">
        <f t="shared" si="25"/>
        <v>5000000</v>
      </c>
      <c r="C34" s="337"/>
      <c r="D34" s="320"/>
      <c r="E34" s="320"/>
      <c r="F34" s="321"/>
      <c r="G34" s="316"/>
      <c r="H34" s="331">
        <v>5000000</v>
      </c>
      <c r="I34" s="332"/>
      <c r="J34" s="338">
        <v>447300</v>
      </c>
      <c r="K34" s="315"/>
      <c r="L34" s="315"/>
      <c r="M34" s="313"/>
      <c r="N34" s="313">
        <v>0</v>
      </c>
      <c r="O34" s="313"/>
      <c r="P34" s="313"/>
      <c r="Q34" s="318">
        <f t="shared" si="26"/>
        <v>0</v>
      </c>
      <c r="R34" s="313"/>
      <c r="S34" s="313"/>
      <c r="T34" s="313"/>
      <c r="U34" s="313"/>
      <c r="V34" s="313"/>
      <c r="W34" s="313"/>
      <c r="X34" s="313">
        <f t="shared" si="8"/>
        <v>0</v>
      </c>
      <c r="Y34" s="313"/>
      <c r="Z34" s="313"/>
      <c r="AA34" s="313"/>
      <c r="AB34" s="313"/>
      <c r="AC34" s="313"/>
      <c r="AD34" s="313"/>
      <c r="AE34" s="313"/>
      <c r="AF34" s="313"/>
      <c r="AG34" s="313"/>
      <c r="AH34" s="313"/>
      <c r="AI34" s="313"/>
      <c r="AJ34" s="313"/>
      <c r="AK34" s="313"/>
      <c r="AL34" s="313"/>
      <c r="AM34" s="313"/>
      <c r="AN34" s="319">
        <f t="shared" si="27"/>
        <v>0</v>
      </c>
      <c r="AO34" s="318">
        <f t="shared" si="27"/>
        <v>0</v>
      </c>
      <c r="AP34" s="313"/>
      <c r="AQ34" s="318">
        <f t="shared" si="12"/>
        <v>0</v>
      </c>
    </row>
    <row r="35" spans="1:43" ht="19.5" hidden="1">
      <c r="A35" s="202" t="s">
        <v>208</v>
      </c>
      <c r="B35" s="206">
        <f>B36+B40+B39+B46</f>
        <v>172803000</v>
      </c>
      <c r="C35" s="207"/>
      <c r="D35" s="208">
        <f t="shared" ref="D35:AQ35" si="28">D36+D40+D39+D46</f>
        <v>0</v>
      </c>
      <c r="E35" s="208">
        <f t="shared" si="28"/>
        <v>0</v>
      </c>
      <c r="F35" s="208">
        <f t="shared" si="28"/>
        <v>0</v>
      </c>
      <c r="G35" s="51"/>
      <c r="H35" s="209"/>
      <c r="I35" s="339">
        <f>I36+I40+I39+I46</f>
        <v>172803000</v>
      </c>
      <c r="J35" s="340"/>
      <c r="K35" s="199"/>
      <c r="L35" s="199">
        <f t="shared" si="28"/>
        <v>0</v>
      </c>
      <c r="M35" s="51">
        <f t="shared" si="28"/>
        <v>3100255.55</v>
      </c>
      <c r="N35" s="51">
        <f t="shared" si="28"/>
        <v>0</v>
      </c>
      <c r="O35" s="51">
        <f t="shared" si="28"/>
        <v>0</v>
      </c>
      <c r="P35" s="51"/>
      <c r="Q35" s="51">
        <f t="shared" si="28"/>
        <v>3100255.55</v>
      </c>
      <c r="R35" s="51"/>
      <c r="S35" s="51">
        <f t="shared" si="28"/>
        <v>0</v>
      </c>
      <c r="T35" s="51">
        <f t="shared" si="28"/>
        <v>0</v>
      </c>
      <c r="U35" s="51">
        <f t="shared" si="28"/>
        <v>0</v>
      </c>
      <c r="V35" s="51">
        <f t="shared" si="28"/>
        <v>0</v>
      </c>
      <c r="W35" s="51"/>
      <c r="X35" s="51">
        <f t="shared" si="8"/>
        <v>0</v>
      </c>
      <c r="Y35" s="51">
        <f t="shared" si="28"/>
        <v>0</v>
      </c>
      <c r="Z35" s="51">
        <f t="shared" si="28"/>
        <v>0</v>
      </c>
      <c r="AA35" s="51">
        <f t="shared" si="28"/>
        <v>0</v>
      </c>
      <c r="AB35" s="51">
        <f t="shared" si="28"/>
        <v>0</v>
      </c>
      <c r="AC35" s="51"/>
      <c r="AD35" s="51">
        <f t="shared" si="28"/>
        <v>0</v>
      </c>
      <c r="AE35" s="51">
        <f t="shared" si="28"/>
        <v>0</v>
      </c>
      <c r="AF35" s="51">
        <f t="shared" si="28"/>
        <v>0</v>
      </c>
      <c r="AG35" s="51">
        <f t="shared" si="28"/>
        <v>0</v>
      </c>
      <c r="AH35" s="51">
        <f t="shared" si="28"/>
        <v>0</v>
      </c>
      <c r="AI35" s="51"/>
      <c r="AJ35" s="51">
        <f t="shared" si="28"/>
        <v>0</v>
      </c>
      <c r="AK35" s="51"/>
      <c r="AL35" s="51">
        <f t="shared" si="28"/>
        <v>0</v>
      </c>
      <c r="AM35" s="51">
        <f>AM36+AM40+AM39+AM46</f>
        <v>3100255.55</v>
      </c>
      <c r="AN35" s="51">
        <f t="shared" si="28"/>
        <v>0</v>
      </c>
      <c r="AO35" s="51">
        <f t="shared" si="28"/>
        <v>0</v>
      </c>
      <c r="AP35" s="51"/>
      <c r="AQ35" s="51">
        <f t="shared" si="28"/>
        <v>3100255.55</v>
      </c>
    </row>
    <row r="36" spans="1:43" ht="19.5" hidden="1">
      <c r="A36" s="341" t="s">
        <v>209</v>
      </c>
      <c r="B36" s="342">
        <f>B37+B38</f>
        <v>800000</v>
      </c>
      <c r="C36" s="315"/>
      <c r="D36" s="313">
        <f t="shared" ref="D36:AJ36" si="29">D37+D38</f>
        <v>0</v>
      </c>
      <c r="E36" s="313">
        <f t="shared" si="29"/>
        <v>0</v>
      </c>
      <c r="F36" s="313">
        <f t="shared" si="29"/>
        <v>0</v>
      </c>
      <c r="G36" s="313">
        <f t="shared" si="29"/>
        <v>0</v>
      </c>
      <c r="H36" s="343">
        <f t="shared" si="29"/>
        <v>0</v>
      </c>
      <c r="I36" s="344">
        <f t="shared" si="29"/>
        <v>800000</v>
      </c>
      <c r="J36" s="313"/>
      <c r="K36" s="315"/>
      <c r="L36" s="315">
        <f t="shared" si="29"/>
        <v>0</v>
      </c>
      <c r="M36" s="313">
        <f t="shared" si="29"/>
        <v>0</v>
      </c>
      <c r="N36" s="313">
        <f t="shared" si="29"/>
        <v>0</v>
      </c>
      <c r="O36" s="313">
        <f t="shared" si="29"/>
        <v>0</v>
      </c>
      <c r="P36" s="313">
        <f t="shared" si="29"/>
        <v>0</v>
      </c>
      <c r="Q36" s="313">
        <f t="shared" si="29"/>
        <v>0</v>
      </c>
      <c r="R36" s="313">
        <f t="shared" si="29"/>
        <v>0</v>
      </c>
      <c r="S36" s="313">
        <f t="shared" si="29"/>
        <v>0</v>
      </c>
      <c r="T36" s="313">
        <f t="shared" si="29"/>
        <v>0</v>
      </c>
      <c r="U36" s="313">
        <f t="shared" si="29"/>
        <v>0</v>
      </c>
      <c r="V36" s="313">
        <f t="shared" si="29"/>
        <v>0</v>
      </c>
      <c r="W36" s="313">
        <f t="shared" si="29"/>
        <v>0</v>
      </c>
      <c r="X36" s="313">
        <f t="shared" si="8"/>
        <v>0</v>
      </c>
      <c r="Y36" s="313">
        <f t="shared" si="29"/>
        <v>0</v>
      </c>
      <c r="Z36" s="313">
        <f t="shared" si="29"/>
        <v>0</v>
      </c>
      <c r="AA36" s="313">
        <f t="shared" si="29"/>
        <v>0</v>
      </c>
      <c r="AB36" s="313">
        <f t="shared" si="29"/>
        <v>0</v>
      </c>
      <c r="AC36" s="313">
        <f t="shared" si="29"/>
        <v>0</v>
      </c>
      <c r="AD36" s="313">
        <f t="shared" si="29"/>
        <v>0</v>
      </c>
      <c r="AE36" s="313">
        <f t="shared" si="29"/>
        <v>0</v>
      </c>
      <c r="AF36" s="313">
        <f t="shared" si="29"/>
        <v>0</v>
      </c>
      <c r="AG36" s="313">
        <f t="shared" si="29"/>
        <v>0</v>
      </c>
      <c r="AH36" s="313">
        <f t="shared" si="29"/>
        <v>0</v>
      </c>
      <c r="AI36" s="313">
        <f t="shared" si="29"/>
        <v>0</v>
      </c>
      <c r="AJ36" s="313">
        <f t="shared" si="29"/>
        <v>0</v>
      </c>
      <c r="AK36" s="313"/>
      <c r="AL36" s="313">
        <f t="shared" ref="AL36:AO36" si="30">AL37+AL38</f>
        <v>0</v>
      </c>
      <c r="AM36" s="313">
        <f>AM37+AM38</f>
        <v>0</v>
      </c>
      <c r="AN36" s="313">
        <f t="shared" si="30"/>
        <v>0</v>
      </c>
      <c r="AO36" s="313">
        <f t="shared" si="30"/>
        <v>0</v>
      </c>
      <c r="AP36" s="313"/>
      <c r="AQ36" s="318">
        <f t="shared" si="12"/>
        <v>0</v>
      </c>
    </row>
    <row r="37" spans="1:43" ht="19.5" hidden="1">
      <c r="A37" s="345" t="s">
        <v>210</v>
      </c>
      <c r="B37" s="342">
        <f>I37</f>
        <v>800000</v>
      </c>
      <c r="C37" s="315"/>
      <c r="D37" s="313"/>
      <c r="E37" s="313"/>
      <c r="F37" s="313"/>
      <c r="G37" s="313"/>
      <c r="H37" s="343"/>
      <c r="I37" s="344">
        <v>800000</v>
      </c>
      <c r="J37" s="313"/>
      <c r="K37" s="315"/>
      <c r="L37" s="315"/>
      <c r="M37" s="313"/>
      <c r="N37" s="313"/>
      <c r="O37" s="313"/>
      <c r="P37" s="313"/>
      <c r="Q37" s="313"/>
      <c r="R37" s="313"/>
      <c r="S37" s="313"/>
      <c r="T37" s="313"/>
      <c r="U37" s="313"/>
      <c r="V37" s="313"/>
      <c r="W37" s="313"/>
      <c r="X37" s="313">
        <f t="shared" si="8"/>
        <v>0</v>
      </c>
      <c r="Y37" s="313"/>
      <c r="Z37" s="313"/>
      <c r="AA37" s="313"/>
      <c r="AB37" s="313"/>
      <c r="AC37" s="313"/>
      <c r="AD37" s="313"/>
      <c r="AE37" s="313"/>
      <c r="AF37" s="313"/>
      <c r="AG37" s="313"/>
      <c r="AH37" s="313"/>
      <c r="AI37" s="313"/>
      <c r="AJ37" s="313"/>
      <c r="AK37" s="318"/>
      <c r="AL37" s="318">
        <f t="shared" ref="AL37:AO39" si="31">L37+S37+Y37+AE37</f>
        <v>0</v>
      </c>
      <c r="AM37" s="318">
        <f t="shared" si="31"/>
        <v>0</v>
      </c>
      <c r="AN37" s="319">
        <f t="shared" si="31"/>
        <v>0</v>
      </c>
      <c r="AO37" s="318">
        <f t="shared" si="31"/>
        <v>0</v>
      </c>
      <c r="AP37" s="318"/>
      <c r="AQ37" s="318">
        <f t="shared" si="12"/>
        <v>0</v>
      </c>
    </row>
    <row r="38" spans="1:43" ht="19.5" hidden="1">
      <c r="A38" s="345" t="s">
        <v>211</v>
      </c>
      <c r="B38" s="342">
        <f>I38</f>
        <v>0</v>
      </c>
      <c r="C38" s="317"/>
      <c r="D38" s="318"/>
      <c r="E38" s="318"/>
      <c r="F38" s="318"/>
      <c r="G38" s="318"/>
      <c r="H38" s="346"/>
      <c r="I38" s="347"/>
      <c r="J38" s="318"/>
      <c r="K38" s="317"/>
      <c r="L38" s="317"/>
      <c r="M38" s="318"/>
      <c r="N38" s="318"/>
      <c r="O38" s="318"/>
      <c r="P38" s="318"/>
      <c r="Q38" s="318"/>
      <c r="R38" s="318"/>
      <c r="S38" s="318"/>
      <c r="T38" s="318"/>
      <c r="U38" s="318"/>
      <c r="V38" s="318"/>
      <c r="W38" s="318"/>
      <c r="X38" s="313">
        <f t="shared" si="8"/>
        <v>0</v>
      </c>
      <c r="Y38" s="318"/>
      <c r="Z38" s="318"/>
      <c r="AA38" s="318"/>
      <c r="AB38" s="318"/>
      <c r="AC38" s="318"/>
      <c r="AD38" s="318"/>
      <c r="AE38" s="318"/>
      <c r="AF38" s="318"/>
      <c r="AG38" s="318"/>
      <c r="AH38" s="318"/>
      <c r="AI38" s="318"/>
      <c r="AJ38" s="318"/>
      <c r="AK38" s="318"/>
      <c r="AL38" s="318">
        <f t="shared" si="31"/>
        <v>0</v>
      </c>
      <c r="AM38" s="318">
        <f t="shared" si="31"/>
        <v>0</v>
      </c>
      <c r="AN38" s="319">
        <f t="shared" si="31"/>
        <v>0</v>
      </c>
      <c r="AO38" s="318">
        <f t="shared" si="31"/>
        <v>0</v>
      </c>
      <c r="AP38" s="318"/>
      <c r="AQ38" s="318">
        <f t="shared" si="12"/>
        <v>0</v>
      </c>
    </row>
    <row r="39" spans="1:43" ht="19.5" hidden="1">
      <c r="A39" s="341" t="s">
        <v>212</v>
      </c>
      <c r="B39" s="342">
        <f>I39</f>
        <v>2705000</v>
      </c>
      <c r="C39" s="317"/>
      <c r="D39" s="318"/>
      <c r="E39" s="318"/>
      <c r="F39" s="318"/>
      <c r="G39" s="318"/>
      <c r="H39" s="346"/>
      <c r="I39" s="347">
        <v>2705000</v>
      </c>
      <c r="J39" s="318"/>
      <c r="K39" s="317"/>
      <c r="L39" s="317"/>
      <c r="M39" s="318"/>
      <c r="N39" s="318"/>
      <c r="O39" s="318"/>
      <c r="P39" s="318"/>
      <c r="Q39" s="318"/>
      <c r="R39" s="318"/>
      <c r="S39" s="318"/>
      <c r="T39" s="318"/>
      <c r="U39" s="318"/>
      <c r="V39" s="318"/>
      <c r="W39" s="318"/>
      <c r="X39" s="313">
        <f t="shared" si="8"/>
        <v>0</v>
      </c>
      <c r="Y39" s="318"/>
      <c r="Z39" s="318"/>
      <c r="AA39" s="318"/>
      <c r="AB39" s="318"/>
      <c r="AC39" s="318"/>
      <c r="AD39" s="318"/>
      <c r="AE39" s="318"/>
      <c r="AF39" s="318"/>
      <c r="AG39" s="318"/>
      <c r="AH39" s="318"/>
      <c r="AI39" s="318"/>
      <c r="AJ39" s="318"/>
      <c r="AK39" s="318"/>
      <c r="AL39" s="318">
        <f t="shared" si="31"/>
        <v>0</v>
      </c>
      <c r="AM39" s="318">
        <f t="shared" si="31"/>
        <v>0</v>
      </c>
      <c r="AN39" s="319">
        <f t="shared" si="31"/>
        <v>0</v>
      </c>
      <c r="AO39" s="318">
        <f t="shared" si="31"/>
        <v>0</v>
      </c>
      <c r="AP39" s="318"/>
      <c r="AQ39" s="318">
        <f t="shared" si="12"/>
        <v>0</v>
      </c>
    </row>
    <row r="40" spans="1:43" ht="19.5" hidden="1">
      <c r="A40" s="341" t="s">
        <v>213</v>
      </c>
      <c r="B40" s="342">
        <f>B41+B42+B43+B44+B45</f>
        <v>165198000</v>
      </c>
      <c r="C40" s="315"/>
      <c r="D40" s="313">
        <f t="shared" ref="D40:AJ40" si="32">D41+D42+D43+D44+D45</f>
        <v>0</v>
      </c>
      <c r="E40" s="313">
        <f t="shared" si="32"/>
        <v>0</v>
      </c>
      <c r="F40" s="313">
        <f t="shared" si="32"/>
        <v>0</v>
      </c>
      <c r="G40" s="313">
        <f t="shared" si="32"/>
        <v>0</v>
      </c>
      <c r="H40" s="343">
        <f t="shared" si="32"/>
        <v>0</v>
      </c>
      <c r="I40" s="344">
        <f t="shared" si="32"/>
        <v>165198000</v>
      </c>
      <c r="J40" s="313"/>
      <c r="K40" s="315"/>
      <c r="L40" s="315">
        <f t="shared" si="32"/>
        <v>0</v>
      </c>
      <c r="M40" s="313">
        <f t="shared" si="32"/>
        <v>2550502.5499999998</v>
      </c>
      <c r="N40" s="313">
        <f t="shared" si="32"/>
        <v>0</v>
      </c>
      <c r="O40" s="313">
        <f t="shared" si="32"/>
        <v>0</v>
      </c>
      <c r="P40" s="313">
        <f t="shared" si="32"/>
        <v>0</v>
      </c>
      <c r="Q40" s="313">
        <f t="shared" si="32"/>
        <v>2550502.5499999998</v>
      </c>
      <c r="R40" s="313">
        <f t="shared" si="32"/>
        <v>0</v>
      </c>
      <c r="S40" s="313">
        <f t="shared" si="32"/>
        <v>0</v>
      </c>
      <c r="T40" s="313">
        <f t="shared" si="32"/>
        <v>0</v>
      </c>
      <c r="U40" s="313">
        <f t="shared" si="32"/>
        <v>0</v>
      </c>
      <c r="V40" s="313">
        <f t="shared" si="32"/>
        <v>0</v>
      </c>
      <c r="W40" s="313">
        <f t="shared" si="32"/>
        <v>0</v>
      </c>
      <c r="X40" s="313">
        <f t="shared" si="8"/>
        <v>0</v>
      </c>
      <c r="Y40" s="313">
        <f t="shared" si="32"/>
        <v>0</v>
      </c>
      <c r="Z40" s="313">
        <f t="shared" si="32"/>
        <v>0</v>
      </c>
      <c r="AA40" s="313">
        <f t="shared" si="32"/>
        <v>0</v>
      </c>
      <c r="AB40" s="313">
        <f t="shared" si="32"/>
        <v>0</v>
      </c>
      <c r="AC40" s="313">
        <f t="shared" si="32"/>
        <v>0</v>
      </c>
      <c r="AD40" s="313">
        <f t="shared" si="32"/>
        <v>0</v>
      </c>
      <c r="AE40" s="313">
        <f t="shared" si="32"/>
        <v>0</v>
      </c>
      <c r="AF40" s="313">
        <f t="shared" si="32"/>
        <v>0</v>
      </c>
      <c r="AG40" s="313">
        <f t="shared" si="32"/>
        <v>0</v>
      </c>
      <c r="AH40" s="313">
        <f t="shared" si="32"/>
        <v>0</v>
      </c>
      <c r="AI40" s="313">
        <f t="shared" si="32"/>
        <v>0</v>
      </c>
      <c r="AJ40" s="313">
        <f t="shared" si="32"/>
        <v>0</v>
      </c>
      <c r="AK40" s="318"/>
      <c r="AL40" s="313">
        <f t="shared" ref="AL40:AO40" si="33">AL41+AL42+AL43+AL44+AL45</f>
        <v>0</v>
      </c>
      <c r="AM40" s="313">
        <f>AM41+AM42+AM43+AM44+AM45</f>
        <v>2550502.5499999998</v>
      </c>
      <c r="AN40" s="313">
        <f t="shared" si="33"/>
        <v>0</v>
      </c>
      <c r="AO40" s="313">
        <f t="shared" si="33"/>
        <v>0</v>
      </c>
      <c r="AP40" s="313"/>
      <c r="AQ40" s="318">
        <f t="shared" si="12"/>
        <v>2550502.5499999998</v>
      </c>
    </row>
    <row r="41" spans="1:43" ht="19.5" hidden="1">
      <c r="A41" s="348" t="s">
        <v>214</v>
      </c>
      <c r="B41" s="342">
        <f>I41</f>
        <v>143225000</v>
      </c>
      <c r="C41" s="315"/>
      <c r="D41" s="313"/>
      <c r="E41" s="313"/>
      <c r="F41" s="313"/>
      <c r="G41" s="313"/>
      <c r="H41" s="343"/>
      <c r="I41" s="344">
        <v>143225000</v>
      </c>
      <c r="J41" s="313"/>
      <c r="K41" s="315"/>
      <c r="L41" s="315"/>
      <c r="M41" s="313">
        <v>2300502.5499999998</v>
      </c>
      <c r="N41" s="313"/>
      <c r="O41" s="313"/>
      <c r="P41" s="313"/>
      <c r="Q41" s="318">
        <f t="shared" ref="Q41:Q51" si="34">L41+M41+N41+O41</f>
        <v>2300502.5499999998</v>
      </c>
      <c r="R41" s="318"/>
      <c r="S41" s="313"/>
      <c r="T41" s="313"/>
      <c r="U41" s="313"/>
      <c r="V41" s="313"/>
      <c r="W41" s="313"/>
      <c r="X41" s="313">
        <f t="shared" si="8"/>
        <v>0</v>
      </c>
      <c r="Y41" s="313"/>
      <c r="Z41" s="313"/>
      <c r="AA41" s="313"/>
      <c r="AB41" s="318"/>
      <c r="AC41" s="313"/>
      <c r="AD41" s="318"/>
      <c r="AE41" s="318"/>
      <c r="AF41" s="313"/>
      <c r="AG41" s="318"/>
      <c r="AH41" s="318"/>
      <c r="AI41" s="318"/>
      <c r="AJ41" s="318"/>
      <c r="AK41" s="318"/>
      <c r="AL41" s="318"/>
      <c r="AM41" s="318">
        <f t="shared" ref="AM41:AO46" si="35">M41+T41+Z41+AF41</f>
        <v>2300502.5499999998</v>
      </c>
      <c r="AN41" s="319"/>
      <c r="AO41" s="318"/>
      <c r="AP41" s="318"/>
      <c r="AQ41" s="318">
        <f t="shared" si="12"/>
        <v>2300502.5499999998</v>
      </c>
    </row>
    <row r="42" spans="1:43" ht="19.5" hidden="1">
      <c r="A42" s="348" t="s">
        <v>215</v>
      </c>
      <c r="B42" s="342">
        <f t="shared" ref="B42:B46" si="36">I42</f>
        <v>18704000</v>
      </c>
      <c r="C42" s="315"/>
      <c r="D42" s="349"/>
      <c r="E42" s="349"/>
      <c r="F42" s="349"/>
      <c r="G42" s="349"/>
      <c r="H42" s="350"/>
      <c r="I42" s="351">
        <v>18704000</v>
      </c>
      <c r="J42" s="349"/>
      <c r="K42" s="352"/>
      <c r="L42" s="317"/>
      <c r="M42" s="318"/>
      <c r="N42" s="318"/>
      <c r="O42" s="318"/>
      <c r="P42" s="318"/>
      <c r="Q42" s="318">
        <f t="shared" si="34"/>
        <v>0</v>
      </c>
      <c r="R42" s="318"/>
      <c r="S42" s="318"/>
      <c r="T42" s="318"/>
      <c r="U42" s="318"/>
      <c r="V42" s="318"/>
      <c r="W42" s="318"/>
      <c r="X42" s="313">
        <f t="shared" si="8"/>
        <v>0</v>
      </c>
      <c r="Y42" s="318"/>
      <c r="Z42" s="318"/>
      <c r="AA42" s="318"/>
      <c r="AB42" s="318"/>
      <c r="AC42" s="318"/>
      <c r="AD42" s="318">
        <f t="shared" si="9"/>
        <v>0</v>
      </c>
      <c r="AE42" s="318"/>
      <c r="AF42" s="318"/>
      <c r="AG42" s="318"/>
      <c r="AH42" s="318"/>
      <c r="AI42" s="318"/>
      <c r="AJ42" s="318">
        <f t="shared" si="10"/>
        <v>0</v>
      </c>
      <c r="AK42" s="318"/>
      <c r="AL42" s="318">
        <f>L42+S42+Y42+AE42</f>
        <v>0</v>
      </c>
      <c r="AM42" s="318">
        <f t="shared" si="35"/>
        <v>0</v>
      </c>
      <c r="AN42" s="319">
        <f t="shared" si="35"/>
        <v>0</v>
      </c>
      <c r="AO42" s="318">
        <f t="shared" si="35"/>
        <v>0</v>
      </c>
      <c r="AP42" s="318"/>
      <c r="AQ42" s="318">
        <f t="shared" si="12"/>
        <v>0</v>
      </c>
    </row>
    <row r="43" spans="1:43" ht="19.5" hidden="1">
      <c r="A43" s="348" t="s">
        <v>216</v>
      </c>
      <c r="B43" s="342">
        <f t="shared" si="36"/>
        <v>2369000</v>
      </c>
      <c r="C43" s="315"/>
      <c r="D43" s="349"/>
      <c r="E43" s="349"/>
      <c r="F43" s="349"/>
      <c r="G43" s="349"/>
      <c r="H43" s="350"/>
      <c r="I43" s="351">
        <v>2369000</v>
      </c>
      <c r="J43" s="349"/>
      <c r="K43" s="352"/>
      <c r="L43" s="353"/>
      <c r="M43" s="319">
        <v>250000</v>
      </c>
      <c r="N43" s="354"/>
      <c r="O43" s="354"/>
      <c r="P43" s="354"/>
      <c r="Q43" s="318">
        <f t="shared" si="34"/>
        <v>250000</v>
      </c>
      <c r="R43" s="318"/>
      <c r="S43" s="319"/>
      <c r="T43" s="318"/>
      <c r="U43" s="354"/>
      <c r="V43" s="354"/>
      <c r="W43" s="354"/>
      <c r="X43" s="313">
        <f t="shared" si="8"/>
        <v>0</v>
      </c>
      <c r="Y43" s="319"/>
      <c r="Z43" s="318"/>
      <c r="AA43" s="354"/>
      <c r="AB43" s="354"/>
      <c r="AC43" s="354"/>
      <c r="AD43" s="318">
        <f t="shared" si="9"/>
        <v>0</v>
      </c>
      <c r="AE43" s="319"/>
      <c r="AF43" s="318"/>
      <c r="AG43" s="354"/>
      <c r="AH43" s="354"/>
      <c r="AI43" s="354"/>
      <c r="AJ43" s="318">
        <f t="shared" si="10"/>
        <v>0</v>
      </c>
      <c r="AK43" s="318"/>
      <c r="AL43" s="318">
        <f>L43+S43+Y43+AE43</f>
        <v>0</v>
      </c>
      <c r="AM43" s="318">
        <f t="shared" si="35"/>
        <v>250000</v>
      </c>
      <c r="AN43" s="319">
        <f t="shared" si="35"/>
        <v>0</v>
      </c>
      <c r="AO43" s="318">
        <f t="shared" si="35"/>
        <v>0</v>
      </c>
      <c r="AP43" s="318"/>
      <c r="AQ43" s="318">
        <f t="shared" si="12"/>
        <v>250000</v>
      </c>
    </row>
    <row r="44" spans="1:43" ht="19.5" hidden="1">
      <c r="A44" s="348" t="s">
        <v>217</v>
      </c>
      <c r="B44" s="342">
        <f t="shared" si="36"/>
        <v>900000</v>
      </c>
      <c r="C44" s="315"/>
      <c r="D44" s="349"/>
      <c r="E44" s="349"/>
      <c r="F44" s="349"/>
      <c r="G44" s="349"/>
      <c r="H44" s="350"/>
      <c r="I44" s="351">
        <v>900000</v>
      </c>
      <c r="J44" s="349"/>
      <c r="K44" s="352"/>
      <c r="L44" s="355"/>
      <c r="M44" s="354"/>
      <c r="N44" s="354"/>
      <c r="O44" s="354"/>
      <c r="P44" s="354"/>
      <c r="Q44" s="318">
        <f t="shared" si="34"/>
        <v>0</v>
      </c>
      <c r="R44" s="318"/>
      <c r="S44" s="354"/>
      <c r="T44" s="318"/>
      <c r="U44" s="354"/>
      <c r="V44" s="354"/>
      <c r="W44" s="354"/>
      <c r="X44" s="313">
        <f t="shared" si="8"/>
        <v>0</v>
      </c>
      <c r="Y44" s="354"/>
      <c r="Z44" s="318"/>
      <c r="AA44" s="354"/>
      <c r="AB44" s="354"/>
      <c r="AC44" s="354"/>
      <c r="AD44" s="318">
        <f t="shared" si="9"/>
        <v>0</v>
      </c>
      <c r="AE44" s="354"/>
      <c r="AF44" s="318"/>
      <c r="AG44" s="354"/>
      <c r="AH44" s="354"/>
      <c r="AI44" s="354"/>
      <c r="AJ44" s="318">
        <f t="shared" si="10"/>
        <v>0</v>
      </c>
      <c r="AK44" s="318"/>
      <c r="AL44" s="318">
        <f>L44+S44+Y44+AE44</f>
        <v>0</v>
      </c>
      <c r="AM44" s="318">
        <f t="shared" si="35"/>
        <v>0</v>
      </c>
      <c r="AN44" s="319">
        <f t="shared" si="35"/>
        <v>0</v>
      </c>
      <c r="AO44" s="318">
        <f t="shared" si="35"/>
        <v>0</v>
      </c>
      <c r="AP44" s="318"/>
      <c r="AQ44" s="318">
        <f t="shared" si="12"/>
        <v>0</v>
      </c>
    </row>
    <row r="45" spans="1:43" ht="19.5" hidden="1">
      <c r="A45" s="348" t="s">
        <v>218</v>
      </c>
      <c r="B45" s="342">
        <f t="shared" si="36"/>
        <v>0</v>
      </c>
      <c r="C45" s="317"/>
      <c r="D45" s="349"/>
      <c r="E45" s="349"/>
      <c r="F45" s="349"/>
      <c r="G45" s="349"/>
      <c r="H45" s="350"/>
      <c r="I45" s="351"/>
      <c r="J45" s="349"/>
      <c r="K45" s="352"/>
      <c r="L45" s="355"/>
      <c r="M45" s="354"/>
      <c r="N45" s="354"/>
      <c r="O45" s="354"/>
      <c r="P45" s="354"/>
      <c r="Q45" s="318">
        <f t="shared" si="34"/>
        <v>0</v>
      </c>
      <c r="R45" s="318"/>
      <c r="S45" s="354"/>
      <c r="T45" s="354"/>
      <c r="U45" s="354"/>
      <c r="V45" s="354"/>
      <c r="W45" s="354"/>
      <c r="X45" s="313">
        <f t="shared" si="8"/>
        <v>0</v>
      </c>
      <c r="Y45" s="354"/>
      <c r="Z45" s="354"/>
      <c r="AA45" s="354"/>
      <c r="AB45" s="354"/>
      <c r="AC45" s="354"/>
      <c r="AD45" s="318">
        <f t="shared" si="9"/>
        <v>0</v>
      </c>
      <c r="AE45" s="354"/>
      <c r="AF45" s="354"/>
      <c r="AG45" s="354"/>
      <c r="AH45" s="354"/>
      <c r="AI45" s="354"/>
      <c r="AJ45" s="318">
        <f t="shared" si="10"/>
        <v>0</v>
      </c>
      <c r="AK45" s="318"/>
      <c r="AL45" s="318">
        <f>L45+S45+Y45+AE45</f>
        <v>0</v>
      </c>
      <c r="AM45" s="318">
        <f t="shared" si="35"/>
        <v>0</v>
      </c>
      <c r="AN45" s="319">
        <f t="shared" si="35"/>
        <v>0</v>
      </c>
      <c r="AO45" s="318">
        <f t="shared" si="35"/>
        <v>0</v>
      </c>
      <c r="AP45" s="318"/>
      <c r="AQ45" s="318">
        <f t="shared" si="12"/>
        <v>0</v>
      </c>
    </row>
    <row r="46" spans="1:43" ht="19.5" hidden="1">
      <c r="A46" s="356" t="s">
        <v>219</v>
      </c>
      <c r="B46" s="342">
        <f t="shared" si="36"/>
        <v>4100000</v>
      </c>
      <c r="C46" s="315"/>
      <c r="D46" s="349"/>
      <c r="E46" s="349"/>
      <c r="F46" s="349"/>
      <c r="G46" s="349"/>
      <c r="H46" s="350"/>
      <c r="I46" s="351">
        <v>4100000</v>
      </c>
      <c r="J46" s="349"/>
      <c r="K46" s="352"/>
      <c r="L46" s="317"/>
      <c r="M46" s="318">
        <v>549753</v>
      </c>
      <c r="N46" s="318"/>
      <c r="O46" s="318"/>
      <c r="P46" s="318"/>
      <c r="Q46" s="318">
        <f t="shared" si="34"/>
        <v>549753</v>
      </c>
      <c r="R46" s="318"/>
      <c r="S46" s="318"/>
      <c r="T46" s="318"/>
      <c r="U46" s="318"/>
      <c r="V46" s="318"/>
      <c r="W46" s="318"/>
      <c r="X46" s="313">
        <f t="shared" si="8"/>
        <v>0</v>
      </c>
      <c r="Y46" s="318"/>
      <c r="Z46" s="318"/>
      <c r="AA46" s="318"/>
      <c r="AB46" s="318"/>
      <c r="AC46" s="318"/>
      <c r="AD46" s="318">
        <f t="shared" si="9"/>
        <v>0</v>
      </c>
      <c r="AE46" s="318"/>
      <c r="AF46" s="318"/>
      <c r="AG46" s="318"/>
      <c r="AH46" s="318"/>
      <c r="AI46" s="318"/>
      <c r="AJ46" s="318">
        <f t="shared" si="10"/>
        <v>0</v>
      </c>
      <c r="AK46" s="318"/>
      <c r="AL46" s="318">
        <f>L46+S46+Y46+AE46</f>
        <v>0</v>
      </c>
      <c r="AM46" s="318">
        <f t="shared" si="35"/>
        <v>549753</v>
      </c>
      <c r="AN46" s="319">
        <f t="shared" si="35"/>
        <v>0</v>
      </c>
      <c r="AO46" s="318">
        <f t="shared" si="35"/>
        <v>0</v>
      </c>
      <c r="AP46" s="318"/>
      <c r="AQ46" s="318">
        <f t="shared" si="12"/>
        <v>549753</v>
      </c>
    </row>
    <row r="47" spans="1:43" ht="19.5" hidden="1">
      <c r="A47" s="210" t="s">
        <v>220</v>
      </c>
      <c r="B47" s="206">
        <f t="shared" ref="B47" si="37">SUM(B48:B51)</f>
        <v>117881000</v>
      </c>
      <c r="C47" s="199"/>
      <c r="D47" s="51"/>
      <c r="E47" s="51"/>
      <c r="F47" s="51"/>
      <c r="G47" s="51"/>
      <c r="H47" s="198"/>
      <c r="I47" s="211">
        <f>I48+I49+I50+I51</f>
        <v>117881000</v>
      </c>
      <c r="J47" s="51"/>
      <c r="K47" s="199"/>
      <c r="L47" s="307"/>
      <c r="M47" s="305">
        <f>SUM(M48:M51)</f>
        <v>9807863</v>
      </c>
      <c r="N47" s="305"/>
      <c r="O47" s="305"/>
      <c r="P47" s="305"/>
      <c r="Q47" s="305">
        <f t="shared" si="34"/>
        <v>9807863</v>
      </c>
      <c r="R47" s="305"/>
      <c r="S47" s="305"/>
      <c r="T47" s="305">
        <f>SUM(T48:T51)</f>
        <v>0</v>
      </c>
      <c r="U47" s="305"/>
      <c r="V47" s="305"/>
      <c r="W47" s="305"/>
      <c r="X47" s="305">
        <f t="shared" si="8"/>
        <v>0</v>
      </c>
      <c r="Y47" s="305">
        <f>SUM(Y48:Y51)</f>
        <v>0</v>
      </c>
      <c r="Z47" s="305">
        <f>SUM(Z48:Z51)</f>
        <v>0</v>
      </c>
      <c r="AA47" s="305"/>
      <c r="AB47" s="305"/>
      <c r="AC47" s="305"/>
      <c r="AD47" s="305">
        <f t="shared" si="9"/>
        <v>0</v>
      </c>
      <c r="AE47" s="357">
        <f>SUM(AE48:AE51)</f>
        <v>0</v>
      </c>
      <c r="AF47" s="357">
        <f>SUM(AF48:AF51)</f>
        <v>0</v>
      </c>
      <c r="AG47" s="357"/>
      <c r="AH47" s="357"/>
      <c r="AI47" s="357"/>
      <c r="AJ47" s="357">
        <f t="shared" si="10"/>
        <v>0</v>
      </c>
      <c r="AK47" s="305"/>
      <c r="AL47" s="305">
        <f>SUM(AL48:AL51)</f>
        <v>0</v>
      </c>
      <c r="AM47" s="305">
        <f>SUM(AM48:AM51)</f>
        <v>9807863</v>
      </c>
      <c r="AN47" s="358"/>
      <c r="AO47" s="305"/>
      <c r="AP47" s="305"/>
      <c r="AQ47" s="305">
        <f t="shared" ref="AQ47" si="38">AL47+AM47+AN47+AO47</f>
        <v>9807863</v>
      </c>
    </row>
    <row r="48" spans="1:43" ht="19.5" hidden="1">
      <c r="A48" s="356" t="s">
        <v>104</v>
      </c>
      <c r="B48" s="359">
        <v>68191000</v>
      </c>
      <c r="C48" s="360"/>
      <c r="D48" s="52"/>
      <c r="E48" s="52"/>
      <c r="F48" s="52"/>
      <c r="G48" s="52"/>
      <c r="H48" s="212"/>
      <c r="I48" s="213">
        <v>68191000</v>
      </c>
      <c r="J48" s="52"/>
      <c r="K48" s="214"/>
      <c r="L48" s="317"/>
      <c r="M48" s="361">
        <v>7469470</v>
      </c>
      <c r="N48" s="318"/>
      <c r="O48" s="318"/>
      <c r="P48" s="318"/>
      <c r="Q48" s="318">
        <f t="shared" si="34"/>
        <v>7469470</v>
      </c>
      <c r="R48" s="318"/>
      <c r="S48" s="318"/>
      <c r="T48" s="318"/>
      <c r="U48" s="318"/>
      <c r="V48" s="318"/>
      <c r="W48" s="318"/>
      <c r="X48" s="313">
        <f t="shared" si="8"/>
        <v>0</v>
      </c>
      <c r="Y48" s="318"/>
      <c r="Z48" s="318"/>
      <c r="AA48" s="318"/>
      <c r="AB48" s="318"/>
      <c r="AC48" s="318"/>
      <c r="AD48" s="318">
        <f>Y48+Z48+AA48+AB48</f>
        <v>0</v>
      </c>
      <c r="AE48" s="318"/>
      <c r="AF48" s="318"/>
      <c r="AG48" s="318"/>
      <c r="AH48" s="318"/>
      <c r="AI48" s="318"/>
      <c r="AJ48" s="318">
        <f t="shared" si="10"/>
        <v>0</v>
      </c>
      <c r="AK48" s="318"/>
      <c r="AL48" s="318">
        <f t="shared" ref="AL48:AO51" si="39">L48+S48+Y48+AE48</f>
        <v>0</v>
      </c>
      <c r="AM48" s="318">
        <f t="shared" si="39"/>
        <v>7469470</v>
      </c>
      <c r="AN48" s="319">
        <f t="shared" si="39"/>
        <v>0</v>
      </c>
      <c r="AO48" s="318">
        <f t="shared" si="39"/>
        <v>0</v>
      </c>
      <c r="AP48" s="318"/>
      <c r="AQ48" s="318">
        <f t="shared" si="12"/>
        <v>7469470</v>
      </c>
    </row>
    <row r="49" spans="1:43" ht="19.5" hidden="1">
      <c r="A49" s="356" t="s">
        <v>105</v>
      </c>
      <c r="B49" s="359">
        <v>45000000</v>
      </c>
      <c r="C49" s="360"/>
      <c r="D49" s="52"/>
      <c r="E49" s="52"/>
      <c r="F49" s="52"/>
      <c r="G49" s="52"/>
      <c r="H49" s="212"/>
      <c r="I49" s="213">
        <v>45000000</v>
      </c>
      <c r="J49" s="52"/>
      <c r="K49" s="214"/>
      <c r="L49" s="317"/>
      <c r="M49" s="361">
        <v>1252045</v>
      </c>
      <c r="N49" s="318"/>
      <c r="O49" s="318"/>
      <c r="P49" s="318"/>
      <c r="Q49" s="318">
        <f t="shared" si="34"/>
        <v>1252045</v>
      </c>
      <c r="R49" s="318"/>
      <c r="S49" s="318"/>
      <c r="T49" s="318"/>
      <c r="U49" s="318"/>
      <c r="V49" s="318"/>
      <c r="W49" s="318"/>
      <c r="X49" s="313">
        <f t="shared" si="8"/>
        <v>0</v>
      </c>
      <c r="Y49" s="318"/>
      <c r="Z49" s="318"/>
      <c r="AA49" s="318"/>
      <c r="AB49" s="318"/>
      <c r="AC49" s="318"/>
      <c r="AD49" s="318">
        <f>Y49+Z49+AA49+AB49</f>
        <v>0</v>
      </c>
      <c r="AE49" s="318"/>
      <c r="AF49" s="318"/>
      <c r="AG49" s="318"/>
      <c r="AH49" s="318"/>
      <c r="AI49" s="318"/>
      <c r="AJ49" s="318">
        <f t="shared" si="10"/>
        <v>0</v>
      </c>
      <c r="AK49" s="318"/>
      <c r="AL49" s="318">
        <f t="shared" si="39"/>
        <v>0</v>
      </c>
      <c r="AM49" s="318">
        <f t="shared" si="39"/>
        <v>1252045</v>
      </c>
      <c r="AN49" s="319">
        <f t="shared" si="39"/>
        <v>0</v>
      </c>
      <c r="AO49" s="318">
        <f t="shared" si="39"/>
        <v>0</v>
      </c>
      <c r="AP49" s="318"/>
      <c r="AQ49" s="318">
        <f t="shared" si="12"/>
        <v>1252045</v>
      </c>
    </row>
    <row r="50" spans="1:43" ht="19.5" hidden="1">
      <c r="A50" s="356" t="s">
        <v>106</v>
      </c>
      <c r="B50" s="359">
        <v>0</v>
      </c>
      <c r="C50" s="360"/>
      <c r="D50" s="52"/>
      <c r="E50" s="52"/>
      <c r="F50" s="52"/>
      <c r="G50" s="52"/>
      <c r="H50" s="212"/>
      <c r="I50" s="213">
        <v>0</v>
      </c>
      <c r="J50" s="52"/>
      <c r="K50" s="214"/>
      <c r="L50" s="317"/>
      <c r="M50" s="361"/>
      <c r="N50" s="318"/>
      <c r="O50" s="318"/>
      <c r="P50" s="318"/>
      <c r="Q50" s="318">
        <f t="shared" si="34"/>
        <v>0</v>
      </c>
      <c r="R50" s="318"/>
      <c r="S50" s="318"/>
      <c r="T50" s="318"/>
      <c r="U50" s="318"/>
      <c r="V50" s="318"/>
      <c r="W50" s="318"/>
      <c r="X50" s="313">
        <f t="shared" si="8"/>
        <v>0</v>
      </c>
      <c r="Y50" s="318"/>
      <c r="Z50" s="318"/>
      <c r="AA50" s="318"/>
      <c r="AB50" s="318"/>
      <c r="AC50" s="318"/>
      <c r="AD50" s="318">
        <f>Y50+Z50+AA50+AB50</f>
        <v>0</v>
      </c>
      <c r="AE50" s="318"/>
      <c r="AF50" s="318"/>
      <c r="AG50" s="318"/>
      <c r="AH50" s="318"/>
      <c r="AI50" s="318"/>
      <c r="AJ50" s="318">
        <f t="shared" si="10"/>
        <v>0</v>
      </c>
      <c r="AK50" s="318"/>
      <c r="AL50" s="318">
        <f t="shared" si="39"/>
        <v>0</v>
      </c>
      <c r="AM50" s="318">
        <f t="shared" si="39"/>
        <v>0</v>
      </c>
      <c r="AN50" s="319">
        <f t="shared" si="39"/>
        <v>0</v>
      </c>
      <c r="AO50" s="318">
        <f t="shared" si="39"/>
        <v>0</v>
      </c>
      <c r="AP50" s="318"/>
      <c r="AQ50" s="318">
        <f t="shared" si="12"/>
        <v>0</v>
      </c>
    </row>
    <row r="51" spans="1:43" ht="20.25" hidden="1" thickBot="1">
      <c r="A51" s="356" t="s">
        <v>107</v>
      </c>
      <c r="B51" s="359">
        <v>4690000</v>
      </c>
      <c r="C51" s="360"/>
      <c r="D51" s="52"/>
      <c r="E51" s="52"/>
      <c r="F51" s="52"/>
      <c r="G51" s="52"/>
      <c r="H51" s="212"/>
      <c r="I51" s="215">
        <v>4690000</v>
      </c>
      <c r="J51" s="52"/>
      <c r="K51" s="214"/>
      <c r="L51" s="317"/>
      <c r="M51" s="361">
        <v>1086348</v>
      </c>
      <c r="N51" s="318"/>
      <c r="O51" s="318"/>
      <c r="P51" s="318"/>
      <c r="Q51" s="318">
        <f t="shared" si="34"/>
        <v>1086348</v>
      </c>
      <c r="R51" s="318"/>
      <c r="S51" s="318"/>
      <c r="T51" s="318"/>
      <c r="U51" s="318"/>
      <c r="V51" s="318"/>
      <c r="W51" s="318"/>
      <c r="X51" s="313">
        <f t="shared" si="8"/>
        <v>0</v>
      </c>
      <c r="Y51" s="318"/>
      <c r="Z51" s="318"/>
      <c r="AA51" s="318"/>
      <c r="AB51" s="318"/>
      <c r="AC51" s="318"/>
      <c r="AD51" s="318">
        <f>Y51+Z51+AA51+AB51</f>
        <v>0</v>
      </c>
      <c r="AE51" s="318"/>
      <c r="AF51" s="318"/>
      <c r="AG51" s="318"/>
      <c r="AH51" s="318"/>
      <c r="AI51" s="318"/>
      <c r="AJ51" s="318">
        <f t="shared" si="10"/>
        <v>0</v>
      </c>
      <c r="AK51" s="318"/>
      <c r="AL51" s="318">
        <f t="shared" si="39"/>
        <v>0</v>
      </c>
      <c r="AM51" s="318">
        <f t="shared" si="39"/>
        <v>1086348</v>
      </c>
      <c r="AN51" s="319">
        <f t="shared" si="39"/>
        <v>0</v>
      </c>
      <c r="AO51" s="318">
        <f t="shared" si="39"/>
        <v>0</v>
      </c>
      <c r="AP51" s="318"/>
      <c r="AQ51" s="318">
        <f t="shared" si="12"/>
        <v>1086348</v>
      </c>
    </row>
    <row r="52" spans="1:43" ht="19.5">
      <c r="A52" s="210" t="s">
        <v>221</v>
      </c>
      <c r="B52" s="396"/>
      <c r="C52" s="397"/>
      <c r="D52" s="397"/>
      <c r="E52" s="397"/>
      <c r="F52" s="397"/>
      <c r="G52" s="397"/>
      <c r="H52" s="397"/>
      <c r="I52" s="398"/>
      <c r="J52" s="216"/>
      <c r="K52" s="217"/>
      <c r="L52" s="200">
        <f>SUM(L53:L66)</f>
        <v>0</v>
      </c>
      <c r="M52" s="53">
        <f>SUM(M53:M66)</f>
        <v>0</v>
      </c>
      <c r="N52" s="53">
        <f>SUM(N53:N66)</f>
        <v>0</v>
      </c>
      <c r="O52" s="53">
        <f>SUM(O53:O66)</f>
        <v>0</v>
      </c>
      <c r="P52" s="53">
        <f>SUM(P53:P66)</f>
        <v>102030</v>
      </c>
      <c r="Q52" s="53">
        <f>L52+M52+N52+O52+P52</f>
        <v>102030</v>
      </c>
      <c r="R52" s="53"/>
      <c r="S52" s="53">
        <f>SUM(S53:S66)</f>
        <v>0</v>
      </c>
      <c r="T52" s="53">
        <f>SUM(T53:T66)</f>
        <v>0</v>
      </c>
      <c r="U52" s="53">
        <f>SUM(U53:U66)</f>
        <v>0</v>
      </c>
      <c r="V52" s="53">
        <f>SUM(V53:V66)</f>
        <v>0</v>
      </c>
      <c r="W52" s="53">
        <f>SUM(W53:W66)</f>
        <v>10000</v>
      </c>
      <c r="X52" s="53">
        <f t="shared" si="8"/>
        <v>10000</v>
      </c>
      <c r="Y52" s="51">
        <f t="shared" ref="Y52:AH52" si="40">SUM(Y53:Y66)</f>
        <v>0</v>
      </c>
      <c r="Z52" s="51">
        <f t="shared" si="40"/>
        <v>0</v>
      </c>
      <c r="AA52" s="51">
        <f t="shared" si="40"/>
        <v>0</v>
      </c>
      <c r="AB52" s="51">
        <f t="shared" si="40"/>
        <v>0</v>
      </c>
      <c r="AC52" s="53">
        <f t="shared" si="40"/>
        <v>0</v>
      </c>
      <c r="AD52" s="51">
        <f t="shared" si="40"/>
        <v>0</v>
      </c>
      <c r="AE52" s="51">
        <f t="shared" si="40"/>
        <v>0</v>
      </c>
      <c r="AF52" s="51">
        <f t="shared" si="40"/>
        <v>0</v>
      </c>
      <c r="AG52" s="51">
        <f t="shared" si="40"/>
        <v>0</v>
      </c>
      <c r="AH52" s="51">
        <f t="shared" si="40"/>
        <v>0</v>
      </c>
      <c r="AI52" s="51"/>
      <c r="AJ52" s="51">
        <f>SUM(AJ53:AJ66)</f>
        <v>0</v>
      </c>
      <c r="AK52" s="53"/>
      <c r="AL52" s="51">
        <f>SUM(AL53:AL66)</f>
        <v>0</v>
      </c>
      <c r="AM52" s="51">
        <f>M52+T52+Z52+AF52</f>
        <v>0</v>
      </c>
      <c r="AN52" s="51">
        <f>SUM(AN53:AN66)</f>
        <v>0</v>
      </c>
      <c r="AO52" s="51">
        <f>SUM(AO53:AO66)</f>
        <v>0</v>
      </c>
      <c r="AP52" s="53">
        <f>P52+W52+AC52+AI52</f>
        <v>112030</v>
      </c>
      <c r="AQ52" s="51">
        <f>SUM(AQ53:AQ66)</f>
        <v>112030</v>
      </c>
    </row>
    <row r="53" spans="1:43" ht="19.5">
      <c r="A53" s="356" t="s">
        <v>222</v>
      </c>
      <c r="B53" s="399"/>
      <c r="C53" s="398"/>
      <c r="D53" s="398"/>
      <c r="E53" s="398"/>
      <c r="F53" s="398"/>
      <c r="G53" s="398"/>
      <c r="H53" s="398"/>
      <c r="I53" s="398"/>
      <c r="J53" s="216"/>
      <c r="K53" s="217"/>
      <c r="L53" s="360"/>
      <c r="M53" s="362"/>
      <c r="N53" s="362"/>
      <c r="O53" s="362"/>
      <c r="P53" s="362"/>
      <c r="Q53" s="318">
        <f>L53+M53+N53+O53+P53</f>
        <v>0</v>
      </c>
      <c r="R53" s="318"/>
      <c r="S53" s="362"/>
      <c r="T53" s="362"/>
      <c r="U53" s="362"/>
      <c r="V53" s="362"/>
      <c r="W53" s="362"/>
      <c r="X53" s="362">
        <f t="shared" si="8"/>
        <v>0</v>
      </c>
      <c r="Y53" s="363"/>
      <c r="Z53" s="363"/>
      <c r="AA53" s="363"/>
      <c r="AB53" s="363"/>
      <c r="AC53" s="362"/>
      <c r="AD53" s="363"/>
      <c r="AE53" s="363"/>
      <c r="AF53" s="363"/>
      <c r="AG53" s="363"/>
      <c r="AH53" s="363"/>
      <c r="AI53" s="363"/>
      <c r="AJ53" s="363"/>
      <c r="AK53" s="318"/>
      <c r="AL53" s="363"/>
      <c r="AM53" s="218"/>
      <c r="AN53" s="363"/>
      <c r="AO53" s="363"/>
      <c r="AP53" s="363"/>
      <c r="AQ53" s="363"/>
    </row>
    <row r="54" spans="1:43" ht="19.5">
      <c r="A54" s="356" t="s">
        <v>223</v>
      </c>
      <c r="B54" s="399"/>
      <c r="C54" s="398"/>
      <c r="D54" s="398"/>
      <c r="E54" s="398"/>
      <c r="F54" s="398"/>
      <c r="G54" s="398"/>
      <c r="H54" s="398"/>
      <c r="I54" s="398"/>
      <c r="J54" s="216"/>
      <c r="K54" s="217"/>
      <c r="L54" s="360"/>
      <c r="M54" s="362"/>
      <c r="N54" s="362"/>
      <c r="O54" s="362"/>
      <c r="P54" s="362"/>
      <c r="Q54" s="318">
        <f t="shared" ref="Q54:Q66" si="41">L54+M54+N54+O54+P54</f>
        <v>0</v>
      </c>
      <c r="R54" s="318"/>
      <c r="S54" s="362"/>
      <c r="T54" s="362"/>
      <c r="U54" s="362"/>
      <c r="V54" s="362"/>
      <c r="W54" s="362"/>
      <c r="X54" s="362">
        <f t="shared" si="8"/>
        <v>0</v>
      </c>
      <c r="Y54" s="363"/>
      <c r="Z54" s="363"/>
      <c r="AA54" s="363"/>
      <c r="AB54" s="363"/>
      <c r="AC54" s="362"/>
      <c r="AD54" s="363"/>
      <c r="AE54" s="363"/>
      <c r="AF54" s="363"/>
      <c r="AG54" s="363"/>
      <c r="AH54" s="363"/>
      <c r="AI54" s="363"/>
      <c r="AJ54" s="363"/>
      <c r="AK54" s="318"/>
      <c r="AL54" s="363"/>
      <c r="AM54" s="218"/>
      <c r="AN54" s="363"/>
      <c r="AO54" s="363"/>
      <c r="AP54" s="363"/>
      <c r="AQ54" s="363"/>
    </row>
    <row r="55" spans="1:43" ht="19.5">
      <c r="A55" s="356" t="s">
        <v>224</v>
      </c>
      <c r="B55" s="399"/>
      <c r="C55" s="398"/>
      <c r="D55" s="398"/>
      <c r="E55" s="398"/>
      <c r="F55" s="398"/>
      <c r="G55" s="398"/>
      <c r="H55" s="398"/>
      <c r="I55" s="398"/>
      <c r="J55" s="216"/>
      <c r="K55" s="217"/>
      <c r="L55" s="360"/>
      <c r="M55" s="362"/>
      <c r="N55" s="362"/>
      <c r="O55" s="362"/>
      <c r="P55" s="362"/>
      <c r="Q55" s="318">
        <f t="shared" si="41"/>
        <v>0</v>
      </c>
      <c r="R55" s="318"/>
      <c r="S55" s="362"/>
      <c r="T55" s="362"/>
      <c r="U55" s="362"/>
      <c r="V55" s="362"/>
      <c r="W55" s="362"/>
      <c r="X55" s="362">
        <f t="shared" si="8"/>
        <v>0</v>
      </c>
      <c r="Y55" s="363"/>
      <c r="Z55" s="363"/>
      <c r="AA55" s="363"/>
      <c r="AB55" s="363"/>
      <c r="AC55" s="362"/>
      <c r="AD55" s="363"/>
      <c r="AE55" s="363"/>
      <c r="AF55" s="363"/>
      <c r="AG55" s="363"/>
      <c r="AH55" s="363"/>
      <c r="AI55" s="363"/>
      <c r="AJ55" s="363"/>
      <c r="AK55" s="318"/>
      <c r="AL55" s="363"/>
      <c r="AM55" s="218"/>
      <c r="AN55" s="363"/>
      <c r="AO55" s="363"/>
      <c r="AP55" s="363"/>
      <c r="AQ55" s="363"/>
    </row>
    <row r="56" spans="1:43" ht="19.5">
      <c r="A56" s="356" t="s">
        <v>225</v>
      </c>
      <c r="B56" s="399"/>
      <c r="C56" s="398"/>
      <c r="D56" s="398"/>
      <c r="E56" s="398"/>
      <c r="F56" s="398"/>
      <c r="G56" s="398"/>
      <c r="H56" s="398"/>
      <c r="I56" s="398"/>
      <c r="J56" s="216"/>
      <c r="K56" s="217"/>
      <c r="L56" s="360"/>
      <c r="M56" s="362"/>
      <c r="N56" s="362"/>
      <c r="O56" s="362"/>
      <c r="P56" s="362"/>
      <c r="Q56" s="318">
        <f t="shared" si="41"/>
        <v>0</v>
      </c>
      <c r="R56" s="318"/>
      <c r="S56" s="362"/>
      <c r="T56" s="362"/>
      <c r="U56" s="362"/>
      <c r="V56" s="362"/>
      <c r="W56" s="362"/>
      <c r="X56" s="362">
        <f t="shared" si="8"/>
        <v>0</v>
      </c>
      <c r="Y56" s="363"/>
      <c r="Z56" s="363"/>
      <c r="AA56" s="363"/>
      <c r="AB56" s="363"/>
      <c r="AC56" s="362"/>
      <c r="AD56" s="363"/>
      <c r="AE56" s="363"/>
      <c r="AF56" s="363"/>
      <c r="AG56" s="363"/>
      <c r="AH56" s="363"/>
      <c r="AI56" s="363"/>
      <c r="AJ56" s="363"/>
      <c r="AK56" s="318"/>
      <c r="AL56" s="363"/>
      <c r="AM56" s="218"/>
      <c r="AN56" s="363"/>
      <c r="AO56" s="363"/>
      <c r="AP56" s="363"/>
      <c r="AQ56" s="363"/>
    </row>
    <row r="57" spans="1:43" ht="19.5">
      <c r="A57" s="356" t="s">
        <v>226</v>
      </c>
      <c r="B57" s="399"/>
      <c r="C57" s="398"/>
      <c r="D57" s="398"/>
      <c r="E57" s="398"/>
      <c r="F57" s="398"/>
      <c r="G57" s="398"/>
      <c r="H57" s="398"/>
      <c r="I57" s="398"/>
      <c r="J57" s="216"/>
      <c r="K57" s="217"/>
      <c r="L57" s="360"/>
      <c r="M57" s="362"/>
      <c r="N57" s="362"/>
      <c r="O57" s="362"/>
      <c r="P57" s="362"/>
      <c r="Q57" s="318">
        <f t="shared" si="41"/>
        <v>0</v>
      </c>
      <c r="R57" s="318"/>
      <c r="S57" s="362"/>
      <c r="T57" s="362"/>
      <c r="U57" s="362"/>
      <c r="V57" s="362"/>
      <c r="W57" s="362"/>
      <c r="X57" s="362">
        <f t="shared" si="8"/>
        <v>0</v>
      </c>
      <c r="Y57" s="363"/>
      <c r="Z57" s="363"/>
      <c r="AA57" s="363"/>
      <c r="AB57" s="363"/>
      <c r="AC57" s="362"/>
      <c r="AD57" s="363"/>
      <c r="AE57" s="363"/>
      <c r="AF57" s="363"/>
      <c r="AG57" s="363"/>
      <c r="AH57" s="363"/>
      <c r="AI57" s="363"/>
      <c r="AJ57" s="363"/>
      <c r="AK57" s="318"/>
      <c r="AL57" s="363"/>
      <c r="AM57" s="218"/>
      <c r="AN57" s="363"/>
      <c r="AO57" s="363"/>
      <c r="AP57" s="363"/>
      <c r="AQ57" s="363"/>
    </row>
    <row r="58" spans="1:43" ht="19.5">
      <c r="A58" s="356" t="s">
        <v>227</v>
      </c>
      <c r="B58" s="399"/>
      <c r="C58" s="398"/>
      <c r="D58" s="398"/>
      <c r="E58" s="398"/>
      <c r="F58" s="398"/>
      <c r="G58" s="398"/>
      <c r="H58" s="398"/>
      <c r="I58" s="398"/>
      <c r="J58" s="216"/>
      <c r="K58" s="217"/>
      <c r="L58" s="360"/>
      <c r="M58" s="362"/>
      <c r="N58" s="362"/>
      <c r="O58" s="362"/>
      <c r="P58" s="362"/>
      <c r="Q58" s="318">
        <f t="shared" si="41"/>
        <v>0</v>
      </c>
      <c r="R58" s="318"/>
      <c r="S58" s="362"/>
      <c r="T58" s="362"/>
      <c r="U58" s="362"/>
      <c r="V58" s="362"/>
      <c r="W58" s="362"/>
      <c r="X58" s="362">
        <f t="shared" si="8"/>
        <v>0</v>
      </c>
      <c r="Y58" s="363"/>
      <c r="Z58" s="363"/>
      <c r="AA58" s="363"/>
      <c r="AB58" s="363"/>
      <c r="AC58" s="362"/>
      <c r="AD58" s="363"/>
      <c r="AE58" s="363"/>
      <c r="AF58" s="363"/>
      <c r="AG58" s="363"/>
      <c r="AH58" s="363"/>
      <c r="AI58" s="363"/>
      <c r="AJ58" s="363"/>
      <c r="AK58" s="318"/>
      <c r="AL58" s="363"/>
      <c r="AM58" s="218"/>
      <c r="AN58" s="363"/>
      <c r="AO58" s="363"/>
      <c r="AP58" s="363"/>
      <c r="AQ58" s="363"/>
    </row>
    <row r="59" spans="1:43" s="384" customFormat="1" ht="19.5">
      <c r="A59" s="377" t="s">
        <v>51</v>
      </c>
      <c r="B59" s="399"/>
      <c r="C59" s="398"/>
      <c r="D59" s="398"/>
      <c r="E59" s="398"/>
      <c r="F59" s="398"/>
      <c r="G59" s="398"/>
      <c r="H59" s="398"/>
      <c r="I59" s="398"/>
      <c r="J59" s="378"/>
      <c r="K59" s="379"/>
      <c r="L59" s="380"/>
      <c r="M59" s="381"/>
      <c r="N59" s="381"/>
      <c r="O59" s="381"/>
      <c r="P59" s="382">
        <v>102030</v>
      </c>
      <c r="Q59" s="361">
        <f t="shared" si="41"/>
        <v>102030</v>
      </c>
      <c r="R59" s="361"/>
      <c r="S59" s="381"/>
      <c r="T59" s="381"/>
      <c r="U59" s="381"/>
      <c r="V59" s="381"/>
      <c r="W59" s="381"/>
      <c r="X59" s="381">
        <f t="shared" si="8"/>
        <v>0</v>
      </c>
      <c r="Y59" s="383"/>
      <c r="Z59" s="383"/>
      <c r="AA59" s="383"/>
      <c r="AB59" s="383"/>
      <c r="AC59" s="381"/>
      <c r="AD59" s="383"/>
      <c r="AE59" s="383"/>
      <c r="AF59" s="383"/>
      <c r="AG59" s="383"/>
      <c r="AH59" s="383"/>
      <c r="AI59" s="383"/>
      <c r="AJ59" s="383"/>
      <c r="AK59" s="361"/>
      <c r="AL59" s="383"/>
      <c r="AM59" s="383"/>
      <c r="AN59" s="383"/>
      <c r="AO59" s="383"/>
      <c r="AP59" s="361">
        <f>P59+W59+AC59+AI59</f>
        <v>102030</v>
      </c>
      <c r="AQ59" s="361">
        <f>AL59+AM59+AN59+AO59+AK59+AP59</f>
        <v>102030</v>
      </c>
    </row>
    <row r="60" spans="1:43" ht="19.5">
      <c r="A60" s="356" t="s">
        <v>228</v>
      </c>
      <c r="B60" s="399"/>
      <c r="C60" s="398"/>
      <c r="D60" s="398"/>
      <c r="E60" s="398"/>
      <c r="F60" s="398"/>
      <c r="G60" s="398"/>
      <c r="H60" s="398"/>
      <c r="I60" s="398"/>
      <c r="J60" s="216"/>
      <c r="K60" s="217"/>
      <c r="L60" s="360"/>
      <c r="M60" s="362"/>
      <c r="N60" s="362"/>
      <c r="O60" s="362"/>
      <c r="P60" s="362"/>
      <c r="Q60" s="318">
        <f t="shared" si="41"/>
        <v>0</v>
      </c>
      <c r="R60" s="318"/>
      <c r="S60" s="362"/>
      <c r="T60" s="362"/>
      <c r="U60" s="362"/>
      <c r="V60" s="362"/>
      <c r="W60" s="362"/>
      <c r="X60" s="362">
        <f t="shared" si="8"/>
        <v>0</v>
      </c>
      <c r="Y60" s="363"/>
      <c r="Z60" s="363"/>
      <c r="AA60" s="363"/>
      <c r="AB60" s="363"/>
      <c r="AC60" s="362"/>
      <c r="AD60" s="363"/>
      <c r="AE60" s="363"/>
      <c r="AF60" s="363"/>
      <c r="AG60" s="363"/>
      <c r="AH60" s="363"/>
      <c r="AI60" s="363"/>
      <c r="AJ60" s="363"/>
      <c r="AK60" s="318"/>
      <c r="AL60" s="363"/>
      <c r="AM60" s="363"/>
      <c r="AN60" s="363"/>
      <c r="AO60" s="363"/>
      <c r="AP60" s="318">
        <f t="shared" ref="AP60:AP66" si="42">P60+W60+AC60+AI60</f>
        <v>0</v>
      </c>
      <c r="AQ60" s="318">
        <f t="shared" ref="AQ60:AQ66" si="43">AL60+AM60+AN60+AO60+AK60+AP60</f>
        <v>0</v>
      </c>
    </row>
    <row r="61" spans="1:43" ht="19.5">
      <c r="A61" s="356" t="s">
        <v>229</v>
      </c>
      <c r="B61" s="399"/>
      <c r="C61" s="398"/>
      <c r="D61" s="398"/>
      <c r="E61" s="398"/>
      <c r="F61" s="398"/>
      <c r="G61" s="398"/>
      <c r="H61" s="398"/>
      <c r="I61" s="398"/>
      <c r="J61" s="216"/>
      <c r="K61" s="217"/>
      <c r="L61" s="360"/>
      <c r="M61" s="362"/>
      <c r="N61" s="362"/>
      <c r="O61" s="362"/>
      <c r="P61" s="362"/>
      <c r="Q61" s="318">
        <f t="shared" si="41"/>
        <v>0</v>
      </c>
      <c r="R61" s="318"/>
      <c r="S61" s="362"/>
      <c r="T61" s="362"/>
      <c r="U61" s="362"/>
      <c r="V61" s="362"/>
      <c r="W61" s="362"/>
      <c r="X61" s="362">
        <f t="shared" si="8"/>
        <v>0</v>
      </c>
      <c r="Y61" s="363"/>
      <c r="Z61" s="363"/>
      <c r="AA61" s="363"/>
      <c r="AB61" s="363"/>
      <c r="AC61" s="362"/>
      <c r="AD61" s="363"/>
      <c r="AE61" s="363"/>
      <c r="AF61" s="363"/>
      <c r="AG61" s="363"/>
      <c r="AH61" s="363"/>
      <c r="AI61" s="363"/>
      <c r="AJ61" s="363"/>
      <c r="AK61" s="318"/>
      <c r="AL61" s="363"/>
      <c r="AM61" s="363"/>
      <c r="AN61" s="363"/>
      <c r="AO61" s="363"/>
      <c r="AP61" s="318">
        <f t="shared" si="42"/>
        <v>0</v>
      </c>
      <c r="AQ61" s="318">
        <f t="shared" si="43"/>
        <v>0</v>
      </c>
    </row>
    <row r="62" spans="1:43" ht="19.5">
      <c r="A62" s="356" t="s">
        <v>41</v>
      </c>
      <c r="B62" s="399"/>
      <c r="C62" s="398"/>
      <c r="D62" s="398"/>
      <c r="E62" s="398"/>
      <c r="F62" s="398"/>
      <c r="G62" s="398"/>
      <c r="H62" s="398"/>
      <c r="I62" s="398"/>
      <c r="J62" s="216"/>
      <c r="K62" s="217"/>
      <c r="L62" s="360"/>
      <c r="M62" s="362"/>
      <c r="N62" s="362"/>
      <c r="O62" s="362"/>
      <c r="P62" s="362"/>
      <c r="Q62" s="318">
        <f t="shared" si="41"/>
        <v>0</v>
      </c>
      <c r="R62" s="318"/>
      <c r="S62" s="362"/>
      <c r="T62" s="362"/>
      <c r="U62" s="362"/>
      <c r="V62" s="362"/>
      <c r="W62" s="362"/>
      <c r="X62" s="362">
        <f t="shared" si="8"/>
        <v>0</v>
      </c>
      <c r="Y62" s="363"/>
      <c r="Z62" s="363"/>
      <c r="AA62" s="363"/>
      <c r="AB62" s="363"/>
      <c r="AC62" s="362"/>
      <c r="AD62" s="363"/>
      <c r="AE62" s="363"/>
      <c r="AF62" s="363"/>
      <c r="AG62" s="363"/>
      <c r="AH62" s="363"/>
      <c r="AI62" s="363"/>
      <c r="AJ62" s="363"/>
      <c r="AK62" s="318"/>
      <c r="AL62" s="363"/>
      <c r="AM62" s="363"/>
      <c r="AN62" s="363"/>
      <c r="AO62" s="363"/>
      <c r="AP62" s="318">
        <f t="shared" si="42"/>
        <v>0</v>
      </c>
      <c r="AQ62" s="318">
        <f t="shared" si="43"/>
        <v>0</v>
      </c>
    </row>
    <row r="63" spans="1:43" ht="19.5">
      <c r="A63" s="356" t="s">
        <v>42</v>
      </c>
      <c r="B63" s="399"/>
      <c r="C63" s="398"/>
      <c r="D63" s="398"/>
      <c r="E63" s="398"/>
      <c r="F63" s="398"/>
      <c r="G63" s="398"/>
      <c r="H63" s="398"/>
      <c r="I63" s="398"/>
      <c r="J63" s="216"/>
      <c r="K63" s="217"/>
      <c r="L63" s="360"/>
      <c r="M63" s="362"/>
      <c r="N63" s="362"/>
      <c r="O63" s="362"/>
      <c r="P63" s="362"/>
      <c r="Q63" s="318">
        <f t="shared" si="41"/>
        <v>0</v>
      </c>
      <c r="R63" s="318"/>
      <c r="S63" s="362"/>
      <c r="T63" s="362"/>
      <c r="U63" s="362"/>
      <c r="V63" s="362"/>
      <c r="W63" s="362"/>
      <c r="X63" s="362">
        <f t="shared" si="8"/>
        <v>0</v>
      </c>
      <c r="Y63" s="363"/>
      <c r="Z63" s="363"/>
      <c r="AA63" s="363"/>
      <c r="AB63" s="363"/>
      <c r="AC63" s="362"/>
      <c r="AD63" s="363"/>
      <c r="AE63" s="363"/>
      <c r="AF63" s="363"/>
      <c r="AG63" s="363"/>
      <c r="AH63" s="363"/>
      <c r="AI63" s="363"/>
      <c r="AJ63" s="363"/>
      <c r="AK63" s="318"/>
      <c r="AL63" s="363"/>
      <c r="AM63" s="363"/>
      <c r="AN63" s="363"/>
      <c r="AO63" s="363"/>
      <c r="AP63" s="318">
        <f t="shared" si="42"/>
        <v>0</v>
      </c>
      <c r="AQ63" s="318">
        <f t="shared" si="43"/>
        <v>0</v>
      </c>
    </row>
    <row r="64" spans="1:43" ht="19.5">
      <c r="A64" s="356" t="s">
        <v>43</v>
      </c>
      <c r="B64" s="399"/>
      <c r="C64" s="398"/>
      <c r="D64" s="398"/>
      <c r="E64" s="398"/>
      <c r="F64" s="398"/>
      <c r="G64" s="398"/>
      <c r="H64" s="398"/>
      <c r="I64" s="398"/>
      <c r="J64" s="216"/>
      <c r="K64" s="217"/>
      <c r="L64" s="360"/>
      <c r="M64" s="362"/>
      <c r="N64" s="362"/>
      <c r="O64" s="362"/>
      <c r="P64" s="362"/>
      <c r="Q64" s="318">
        <f t="shared" si="41"/>
        <v>0</v>
      </c>
      <c r="R64" s="318"/>
      <c r="S64" s="362"/>
      <c r="T64" s="362"/>
      <c r="U64" s="362"/>
      <c r="V64" s="362"/>
      <c r="W64" s="362"/>
      <c r="X64" s="362">
        <f t="shared" si="8"/>
        <v>0</v>
      </c>
      <c r="Y64" s="363"/>
      <c r="Z64" s="363"/>
      <c r="AA64" s="363"/>
      <c r="AB64" s="363"/>
      <c r="AC64" s="362"/>
      <c r="AD64" s="363"/>
      <c r="AE64" s="363"/>
      <c r="AF64" s="363"/>
      <c r="AG64" s="363"/>
      <c r="AH64" s="363"/>
      <c r="AI64" s="363"/>
      <c r="AJ64" s="363"/>
      <c r="AK64" s="318"/>
      <c r="AL64" s="363"/>
      <c r="AM64" s="363"/>
      <c r="AN64" s="363"/>
      <c r="AO64" s="363"/>
      <c r="AP64" s="318">
        <f t="shared" si="42"/>
        <v>0</v>
      </c>
      <c r="AQ64" s="318">
        <f t="shared" si="43"/>
        <v>0</v>
      </c>
    </row>
    <row r="65" spans="1:43" ht="19.5">
      <c r="A65" s="356" t="s">
        <v>230</v>
      </c>
      <c r="B65" s="399"/>
      <c r="C65" s="398"/>
      <c r="D65" s="398"/>
      <c r="E65" s="398"/>
      <c r="F65" s="398"/>
      <c r="G65" s="398"/>
      <c r="H65" s="398"/>
      <c r="I65" s="398"/>
      <c r="J65" s="216"/>
      <c r="K65" s="217"/>
      <c r="L65" s="360"/>
      <c r="M65" s="362"/>
      <c r="N65" s="362"/>
      <c r="O65" s="362"/>
      <c r="P65" s="362"/>
      <c r="Q65" s="318">
        <f t="shared" ref="Q65" si="44">L65+M65+N65+O65+P65</f>
        <v>0</v>
      </c>
      <c r="R65" s="318"/>
      <c r="S65" s="362"/>
      <c r="T65" s="362"/>
      <c r="U65" s="362"/>
      <c r="V65" s="362"/>
      <c r="W65" s="362">
        <v>10000</v>
      </c>
      <c r="X65" s="362">
        <f t="shared" ref="X65" si="45">S65+T65+U65+V65+R65+W65</f>
        <v>10000</v>
      </c>
      <c r="Y65" s="363"/>
      <c r="Z65" s="363"/>
      <c r="AA65" s="363"/>
      <c r="AB65" s="363"/>
      <c r="AC65" s="362"/>
      <c r="AD65" s="363"/>
      <c r="AE65" s="363"/>
      <c r="AF65" s="363"/>
      <c r="AG65" s="363"/>
      <c r="AH65" s="363"/>
      <c r="AI65" s="363"/>
      <c r="AJ65" s="363"/>
      <c r="AK65" s="318"/>
      <c r="AL65" s="363"/>
      <c r="AM65" s="363"/>
      <c r="AN65" s="363"/>
      <c r="AO65" s="363"/>
      <c r="AP65" s="318">
        <f t="shared" ref="AP65" si="46">P65+W65+AC65+AI65</f>
        <v>10000</v>
      </c>
      <c r="AQ65" s="318">
        <f t="shared" ref="AQ65" si="47">AL65+AM65+AN65+AO65+AK65+AP65</f>
        <v>10000</v>
      </c>
    </row>
    <row r="66" spans="1:43" ht="19.5">
      <c r="A66" s="356" t="s">
        <v>1092</v>
      </c>
      <c r="B66" s="400"/>
      <c r="C66" s="401"/>
      <c r="D66" s="401"/>
      <c r="E66" s="401"/>
      <c r="F66" s="401"/>
      <c r="G66" s="401"/>
      <c r="H66" s="401"/>
      <c r="I66" s="401"/>
      <c r="J66" s="216"/>
      <c r="K66" s="217"/>
      <c r="L66" s="360"/>
      <c r="M66" s="362"/>
      <c r="N66" s="362"/>
      <c r="O66" s="362"/>
      <c r="P66" s="362"/>
      <c r="Q66" s="318">
        <f t="shared" si="41"/>
        <v>0</v>
      </c>
      <c r="R66" s="318"/>
      <c r="S66" s="362"/>
      <c r="T66" s="362"/>
      <c r="U66" s="362"/>
      <c r="V66" s="362"/>
      <c r="W66" s="362"/>
      <c r="X66" s="362">
        <f t="shared" si="8"/>
        <v>0</v>
      </c>
      <c r="Y66" s="363"/>
      <c r="Z66" s="363"/>
      <c r="AA66" s="363"/>
      <c r="AB66" s="363"/>
      <c r="AC66" s="362"/>
      <c r="AD66" s="363"/>
      <c r="AE66" s="363"/>
      <c r="AF66" s="363"/>
      <c r="AG66" s="363"/>
      <c r="AH66" s="363"/>
      <c r="AI66" s="363"/>
      <c r="AJ66" s="363"/>
      <c r="AK66" s="318"/>
      <c r="AL66" s="363"/>
      <c r="AM66" s="363"/>
      <c r="AN66" s="363"/>
      <c r="AO66" s="363"/>
      <c r="AP66" s="318">
        <f t="shared" si="42"/>
        <v>0</v>
      </c>
      <c r="AQ66" s="318">
        <f t="shared" si="43"/>
        <v>0</v>
      </c>
    </row>
    <row r="67" spans="1:43">
      <c r="P67" s="365">
        <f>'113S1供參'!I6</f>
        <v>4292965</v>
      </c>
      <c r="Q67" s="365">
        <f>Q35+Q7</f>
        <v>4292964.55</v>
      </c>
      <c r="AK67" s="366">
        <f>P67-Q67</f>
        <v>0.45000000018626451</v>
      </c>
    </row>
    <row r="68" spans="1:43">
      <c r="P68" s="365">
        <f>'113S1供參'!I141</f>
        <v>9807863</v>
      </c>
      <c r="Q68" s="365">
        <f>Q47</f>
        <v>9807863</v>
      </c>
      <c r="AK68" s="366">
        <f t="shared" ref="AK68:AK70" si="48">P68-Q68</f>
        <v>0</v>
      </c>
    </row>
    <row r="69" spans="1:43">
      <c r="P69" s="365">
        <f>'113S1供參'!I226</f>
        <v>102030</v>
      </c>
      <c r="Q69" s="365">
        <f>Q52</f>
        <v>102030</v>
      </c>
      <c r="AK69" s="366">
        <f t="shared" si="48"/>
        <v>0</v>
      </c>
    </row>
    <row r="70" spans="1:43">
      <c r="P70" s="365">
        <f>'113S1供參'!I230</f>
        <v>14202858</v>
      </c>
      <c r="Q70" s="365">
        <f>Q6</f>
        <v>14202857.550000001</v>
      </c>
      <c r="AK70" s="366">
        <f t="shared" si="48"/>
        <v>0.44999999925494194</v>
      </c>
    </row>
  </sheetData>
  <mergeCells count="16">
    <mergeCell ref="R3:X4"/>
    <mergeCell ref="B52:I66"/>
    <mergeCell ref="A1:AQ1"/>
    <mergeCell ref="A2:AQ2"/>
    <mergeCell ref="A3:A5"/>
    <mergeCell ref="B3:B5"/>
    <mergeCell ref="C3:F3"/>
    <mergeCell ref="G3:G5"/>
    <mergeCell ref="H3:H5"/>
    <mergeCell ref="I3:I5"/>
    <mergeCell ref="J3:J5"/>
    <mergeCell ref="K3:Q4"/>
    <mergeCell ref="AK3:AQ4"/>
    <mergeCell ref="C4:C5"/>
    <mergeCell ref="Y4:AD4"/>
    <mergeCell ref="AE4:AJ4"/>
  </mergeCells>
  <phoneticPr fontId="25" type="noConversion"/>
  <printOptions horizontalCentered="1"/>
  <pageMargins left="0.19685039370078741" right="0.19685039370078741" top="0.15748031496062992" bottom="0" header="0.39370078740157483" footer="0.19685039370078741"/>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F3DA5-873E-4C0C-8ED1-90CECE438DB1}">
  <sheetPr>
    <outlinePr summaryBelow="0" summaryRight="0"/>
  </sheetPr>
  <dimension ref="A1:AMK239"/>
  <sheetViews>
    <sheetView view="pageBreakPreview" zoomScale="60" zoomScaleNormal="85" workbookViewId="0">
      <selection activeCell="I228" sqref="I228:I229"/>
    </sheetView>
  </sheetViews>
  <sheetFormatPr defaultColWidth="7.625" defaultRowHeight="16.5" outlineLevelRow="2"/>
  <cols>
    <col min="1" max="1" width="12.25" style="7" customWidth="1"/>
    <col min="2" max="2" width="21.75" style="6" customWidth="1"/>
    <col min="3" max="3" width="13.375" style="6" customWidth="1"/>
    <col min="4" max="4" width="11.5" style="6" customWidth="1"/>
    <col min="5" max="5" width="11.625" style="6" customWidth="1"/>
    <col min="6" max="8" width="14.75" style="6" customWidth="1"/>
    <col min="9" max="9" width="20.375" style="6" customWidth="1"/>
    <col min="10" max="10" width="13.75" style="6" customWidth="1"/>
    <col min="11" max="11" width="33.75" style="6" customWidth="1"/>
    <col min="12" max="12" width="20.875" style="6" customWidth="1"/>
    <col min="13" max="13" width="11.625" style="6" customWidth="1"/>
    <col min="14" max="14" width="20" style="6" bestFit="1" customWidth="1"/>
    <col min="15" max="16384" width="7.625" style="6"/>
  </cols>
  <sheetData>
    <row r="1" spans="1:14" ht="32.25">
      <c r="A1" s="437" t="s">
        <v>44</v>
      </c>
      <c r="B1" s="437"/>
      <c r="C1" s="437"/>
      <c r="D1" s="437"/>
      <c r="E1" s="437"/>
      <c r="F1" s="437"/>
      <c r="G1" s="437"/>
      <c r="H1" s="437"/>
      <c r="I1" s="437"/>
      <c r="J1" s="437"/>
      <c r="K1" s="437"/>
      <c r="L1" s="437"/>
      <c r="M1" s="437"/>
    </row>
    <row r="2" spans="1:14" ht="32.25">
      <c r="A2" s="437" t="s">
        <v>0</v>
      </c>
      <c r="B2" s="437"/>
      <c r="C2" s="437"/>
      <c r="D2" s="437"/>
      <c r="E2" s="437"/>
      <c r="F2" s="437"/>
      <c r="G2" s="437"/>
      <c r="H2" s="437"/>
      <c r="I2" s="437"/>
      <c r="J2" s="437"/>
      <c r="K2" s="437"/>
      <c r="L2" s="437"/>
      <c r="M2" s="437"/>
    </row>
    <row r="3" spans="1:14" ht="21">
      <c r="A3" s="438" t="s">
        <v>343</v>
      </c>
      <c r="B3" s="438"/>
      <c r="C3" s="438"/>
      <c r="D3" s="438"/>
      <c r="E3" s="438"/>
      <c r="F3" s="438"/>
      <c r="G3" s="438"/>
      <c r="H3" s="438"/>
      <c r="I3" s="438"/>
      <c r="J3" s="438"/>
      <c r="K3" s="438"/>
      <c r="L3" s="438"/>
      <c r="M3" s="438"/>
    </row>
    <row r="4" spans="1:14" ht="24.75" customHeight="1">
      <c r="A4" s="228"/>
      <c r="B4" s="229"/>
      <c r="C4" s="229"/>
      <c r="D4" s="229"/>
      <c r="E4" s="229"/>
      <c r="F4" s="229"/>
      <c r="G4" s="229"/>
      <c r="H4" s="229"/>
      <c r="I4" s="229"/>
      <c r="J4" s="229"/>
      <c r="K4" s="230"/>
      <c r="L4" s="231"/>
      <c r="M4" s="231" t="s">
        <v>1</v>
      </c>
    </row>
    <row r="5" spans="1:14" ht="48" customHeight="1">
      <c r="A5" s="64" t="s">
        <v>2</v>
      </c>
      <c r="B5" s="64" t="s">
        <v>3</v>
      </c>
      <c r="C5" s="64" t="s">
        <v>32</v>
      </c>
      <c r="D5" s="64" t="s">
        <v>4</v>
      </c>
      <c r="E5" s="64" t="s">
        <v>5</v>
      </c>
      <c r="F5" s="64" t="s">
        <v>6</v>
      </c>
      <c r="G5" s="64" t="s">
        <v>7</v>
      </c>
      <c r="H5" s="64" t="s">
        <v>8</v>
      </c>
      <c r="I5" s="64" t="s">
        <v>9</v>
      </c>
      <c r="J5" s="64" t="s">
        <v>10</v>
      </c>
      <c r="K5" s="64" t="s">
        <v>33</v>
      </c>
      <c r="L5" s="64" t="s">
        <v>11</v>
      </c>
      <c r="M5" s="64" t="s">
        <v>12</v>
      </c>
    </row>
    <row r="6" spans="1:14" s="2" customFormat="1" ht="30" hidden="1" customHeight="1" collapsed="1">
      <c r="A6" s="18" t="s">
        <v>35</v>
      </c>
      <c r="B6" s="18"/>
      <c r="C6" s="18"/>
      <c r="D6" s="18"/>
      <c r="E6" s="18"/>
      <c r="F6" s="102"/>
      <c r="G6" s="102"/>
      <c r="H6" s="18"/>
      <c r="I6" s="19">
        <f>I7+I16+I21+I26+I46+I48+I51+I61+I63+I133</f>
        <v>4292965</v>
      </c>
      <c r="J6" s="18"/>
      <c r="K6" s="18"/>
      <c r="L6" s="102"/>
      <c r="M6" s="102"/>
      <c r="N6" s="232">
        <f>I6-I7</f>
        <v>3492965</v>
      </c>
    </row>
    <row r="7" spans="1:14" s="3" customFormat="1" ht="25.15" hidden="1" customHeight="1" outlineLevel="1">
      <c r="A7" s="17" t="s">
        <v>36</v>
      </c>
      <c r="B7" s="17"/>
      <c r="C7" s="17"/>
      <c r="D7" s="17"/>
      <c r="E7" s="17"/>
      <c r="F7" s="17"/>
      <c r="G7" s="17"/>
      <c r="H7" s="107"/>
      <c r="I7" s="108">
        <f>SUM(I8:I15)</f>
        <v>800000</v>
      </c>
      <c r="J7" s="17"/>
      <c r="K7" s="17"/>
      <c r="L7" s="17"/>
      <c r="M7" s="17"/>
    </row>
    <row r="8" spans="1:14" ht="88.5" hidden="1" customHeight="1" outlineLevel="2">
      <c r="A8" s="76" t="s">
        <v>47</v>
      </c>
      <c r="B8" s="70" t="s">
        <v>337</v>
      </c>
      <c r="C8" s="75" t="s">
        <v>344</v>
      </c>
      <c r="D8" s="114" t="s">
        <v>45</v>
      </c>
      <c r="E8" s="70" t="s">
        <v>345</v>
      </c>
      <c r="F8" s="224" t="s">
        <v>346</v>
      </c>
      <c r="G8" s="439" t="s">
        <v>347</v>
      </c>
      <c r="H8" s="439" t="s">
        <v>348</v>
      </c>
      <c r="I8" s="13">
        <v>100000</v>
      </c>
      <c r="J8" s="75" t="s">
        <v>48</v>
      </c>
      <c r="K8" s="75" t="s">
        <v>349</v>
      </c>
      <c r="L8" s="11" t="s">
        <v>350</v>
      </c>
      <c r="M8" s="442" t="s">
        <v>351</v>
      </c>
    </row>
    <row r="9" spans="1:14" ht="105" hidden="1" customHeight="1" outlineLevel="2">
      <c r="A9" s="76" t="s">
        <v>47</v>
      </c>
      <c r="B9" s="70" t="s">
        <v>232</v>
      </c>
      <c r="C9" s="75" t="s">
        <v>344</v>
      </c>
      <c r="D9" s="114" t="s">
        <v>45</v>
      </c>
      <c r="E9" s="70" t="s">
        <v>345</v>
      </c>
      <c r="F9" s="224" t="s">
        <v>346</v>
      </c>
      <c r="G9" s="440"/>
      <c r="H9" s="440"/>
      <c r="I9" s="13">
        <v>50000</v>
      </c>
      <c r="J9" s="75" t="s">
        <v>48</v>
      </c>
      <c r="K9" s="75" t="s">
        <v>352</v>
      </c>
      <c r="L9" s="75" t="s">
        <v>353</v>
      </c>
      <c r="M9" s="443"/>
    </row>
    <row r="10" spans="1:14" ht="136.5" hidden="1" customHeight="1" outlineLevel="2">
      <c r="A10" s="76" t="s">
        <v>47</v>
      </c>
      <c r="B10" s="70" t="s">
        <v>336</v>
      </c>
      <c r="C10" s="75" t="s">
        <v>344</v>
      </c>
      <c r="D10" s="114" t="s">
        <v>45</v>
      </c>
      <c r="E10" s="70" t="s">
        <v>354</v>
      </c>
      <c r="F10" s="224" t="s">
        <v>346</v>
      </c>
      <c r="G10" s="440"/>
      <c r="H10" s="440"/>
      <c r="I10" s="13">
        <v>120000</v>
      </c>
      <c r="J10" s="75" t="s">
        <v>48</v>
      </c>
      <c r="K10" s="75" t="s">
        <v>355</v>
      </c>
      <c r="L10" s="11" t="s">
        <v>356</v>
      </c>
      <c r="M10" s="443"/>
    </row>
    <row r="11" spans="1:14" ht="114" hidden="1" customHeight="1" outlineLevel="2">
      <c r="A11" s="76" t="s">
        <v>47</v>
      </c>
      <c r="B11" s="70" t="s">
        <v>357</v>
      </c>
      <c r="C11" s="75" t="s">
        <v>358</v>
      </c>
      <c r="D11" s="114" t="s">
        <v>49</v>
      </c>
      <c r="E11" s="70" t="s">
        <v>359</v>
      </c>
      <c r="F11" s="224" t="s">
        <v>346</v>
      </c>
      <c r="G11" s="440"/>
      <c r="H11" s="440"/>
      <c r="I11" s="13">
        <v>100000</v>
      </c>
      <c r="J11" s="75" t="s">
        <v>360</v>
      </c>
      <c r="K11" s="75" t="s">
        <v>361</v>
      </c>
      <c r="L11" s="11" t="s">
        <v>362</v>
      </c>
      <c r="M11" s="443"/>
    </row>
    <row r="12" spans="1:14" ht="105.75" hidden="1" customHeight="1" outlineLevel="2">
      <c r="A12" s="76" t="s">
        <v>47</v>
      </c>
      <c r="B12" s="70" t="s">
        <v>363</v>
      </c>
      <c r="C12" s="75" t="s">
        <v>358</v>
      </c>
      <c r="D12" s="114" t="s">
        <v>49</v>
      </c>
      <c r="E12" s="70" t="s">
        <v>364</v>
      </c>
      <c r="F12" s="224" t="s">
        <v>346</v>
      </c>
      <c r="G12" s="440"/>
      <c r="H12" s="440"/>
      <c r="I12" s="13">
        <v>80000</v>
      </c>
      <c r="J12" s="75" t="s">
        <v>360</v>
      </c>
      <c r="K12" s="75" t="s">
        <v>365</v>
      </c>
      <c r="L12" s="75" t="s">
        <v>366</v>
      </c>
      <c r="M12" s="443"/>
    </row>
    <row r="13" spans="1:14" ht="81" hidden="1" customHeight="1" outlineLevel="2">
      <c r="A13" s="76" t="s">
        <v>29</v>
      </c>
      <c r="B13" s="70" t="s">
        <v>367</v>
      </c>
      <c r="C13" s="75" t="s">
        <v>358</v>
      </c>
      <c r="D13" s="114" t="s">
        <v>58</v>
      </c>
      <c r="E13" s="70" t="s">
        <v>368</v>
      </c>
      <c r="F13" s="224" t="s">
        <v>346</v>
      </c>
      <c r="G13" s="441"/>
      <c r="H13" s="441"/>
      <c r="I13" s="13">
        <v>150000</v>
      </c>
      <c r="J13" s="75" t="s">
        <v>360</v>
      </c>
      <c r="K13" s="75" t="s">
        <v>369</v>
      </c>
      <c r="L13" s="75" t="s">
        <v>370</v>
      </c>
      <c r="M13" s="444"/>
    </row>
    <row r="14" spans="1:14" ht="124.5" hidden="1" customHeight="1" outlineLevel="2">
      <c r="A14" s="76" t="s">
        <v>29</v>
      </c>
      <c r="B14" s="70" t="s">
        <v>371</v>
      </c>
      <c r="C14" s="75" t="s">
        <v>372</v>
      </c>
      <c r="D14" s="114" t="s">
        <v>58</v>
      </c>
      <c r="E14" s="70" t="s">
        <v>373</v>
      </c>
      <c r="F14" s="224" t="s">
        <v>374</v>
      </c>
      <c r="G14" s="227" t="s">
        <v>55</v>
      </c>
      <c r="H14" s="190" t="s">
        <v>375</v>
      </c>
      <c r="I14" s="13">
        <v>100000</v>
      </c>
      <c r="J14" s="75" t="s">
        <v>376</v>
      </c>
      <c r="K14" s="75" t="s">
        <v>377</v>
      </c>
      <c r="L14" s="75" t="s">
        <v>378</v>
      </c>
      <c r="M14" s="114" t="s">
        <v>379</v>
      </c>
    </row>
    <row r="15" spans="1:14" ht="89.25" hidden="1" customHeight="1" outlineLevel="2">
      <c r="A15" s="76" t="s">
        <v>29</v>
      </c>
      <c r="B15" s="70" t="s">
        <v>380</v>
      </c>
      <c r="C15" s="75" t="s">
        <v>381</v>
      </c>
      <c r="D15" s="114" t="s">
        <v>49</v>
      </c>
      <c r="E15" s="70" t="s">
        <v>382</v>
      </c>
      <c r="F15" s="224" t="s">
        <v>383</v>
      </c>
      <c r="G15" s="227" t="s">
        <v>160</v>
      </c>
      <c r="H15" s="190" t="s">
        <v>161</v>
      </c>
      <c r="I15" s="13">
        <v>100000</v>
      </c>
      <c r="J15" s="75" t="s">
        <v>384</v>
      </c>
      <c r="K15" s="75" t="s">
        <v>385</v>
      </c>
      <c r="L15" s="75" t="s">
        <v>386</v>
      </c>
      <c r="M15" s="114" t="s">
        <v>387</v>
      </c>
    </row>
    <row r="16" spans="1:14" s="3" customFormat="1" ht="19.5" hidden="1" outlineLevel="1">
      <c r="A16" s="17" t="s">
        <v>338</v>
      </c>
      <c r="B16" s="233"/>
      <c r="C16" s="17"/>
      <c r="D16" s="17"/>
      <c r="E16" s="17"/>
      <c r="F16" s="17"/>
      <c r="G16" s="17"/>
      <c r="H16" s="107"/>
      <c r="I16" s="108">
        <f>SUM(I17:I20)</f>
        <v>0</v>
      </c>
      <c r="J16" s="17"/>
      <c r="K16" s="17"/>
      <c r="L16" s="17"/>
      <c r="M16" s="17"/>
    </row>
    <row r="17" spans="1:1025" s="54" customFormat="1" ht="68.45" hidden="1" customHeight="1" outlineLevel="2">
      <c r="A17" s="76" t="s">
        <v>388</v>
      </c>
      <c r="B17" s="133" t="s">
        <v>389</v>
      </c>
      <c r="C17" s="75" t="s">
        <v>390</v>
      </c>
      <c r="D17" s="114" t="s">
        <v>45</v>
      </c>
      <c r="E17" s="75" t="s">
        <v>391</v>
      </c>
      <c r="F17" s="197" t="s">
        <v>392</v>
      </c>
      <c r="G17" s="59" t="s">
        <v>55</v>
      </c>
      <c r="H17" s="59" t="s">
        <v>393</v>
      </c>
      <c r="I17" s="13">
        <v>0</v>
      </c>
      <c r="J17" s="114" t="s">
        <v>62</v>
      </c>
      <c r="K17" s="75" t="s">
        <v>394</v>
      </c>
      <c r="L17" s="75" t="s">
        <v>395</v>
      </c>
      <c r="M17" s="75" t="s">
        <v>396</v>
      </c>
    </row>
    <row r="18" spans="1:1025" s="54" customFormat="1" ht="70.5" hidden="1" customHeight="1" outlineLevel="2">
      <c r="A18" s="76" t="s">
        <v>388</v>
      </c>
      <c r="B18" s="133" t="s">
        <v>397</v>
      </c>
      <c r="C18" s="75" t="s">
        <v>398</v>
      </c>
      <c r="D18" s="114" t="s">
        <v>45</v>
      </c>
      <c r="E18" s="75" t="s">
        <v>399</v>
      </c>
      <c r="F18" s="197" t="s">
        <v>392</v>
      </c>
      <c r="G18" s="59"/>
      <c r="H18" s="59"/>
      <c r="I18" s="13">
        <v>0</v>
      </c>
      <c r="J18" s="114" t="s">
        <v>233</v>
      </c>
      <c r="K18" s="75" t="s">
        <v>400</v>
      </c>
      <c r="L18" s="75" t="s">
        <v>401</v>
      </c>
      <c r="M18" s="75" t="s">
        <v>46</v>
      </c>
    </row>
    <row r="19" spans="1:1025" ht="56.25" hidden="1" customHeight="1" outlineLevel="2">
      <c r="A19" s="76" t="s">
        <v>388</v>
      </c>
      <c r="B19" s="234" t="s">
        <v>402</v>
      </c>
      <c r="C19" s="75" t="s">
        <v>398</v>
      </c>
      <c r="D19" s="114" t="s">
        <v>45</v>
      </c>
      <c r="E19" s="114" t="s">
        <v>403</v>
      </c>
      <c r="F19" s="197" t="s">
        <v>392</v>
      </c>
      <c r="G19" s="59"/>
      <c r="H19" s="59"/>
      <c r="I19" s="13">
        <v>0</v>
      </c>
      <c r="J19" s="114" t="s">
        <v>233</v>
      </c>
      <c r="K19" s="114" t="s">
        <v>404</v>
      </c>
      <c r="L19" s="75" t="s">
        <v>401</v>
      </c>
      <c r="M19" s="75" t="s">
        <v>46</v>
      </c>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c r="IW19" s="58"/>
      <c r="IX19" s="58"/>
      <c r="IY19" s="58"/>
      <c r="IZ19" s="58"/>
      <c r="JA19" s="58"/>
      <c r="JB19" s="58"/>
      <c r="JC19" s="58"/>
      <c r="JD19" s="58"/>
      <c r="JE19" s="58"/>
      <c r="JF19" s="58"/>
      <c r="JG19" s="58"/>
      <c r="JH19" s="58"/>
      <c r="JI19" s="58"/>
      <c r="JJ19" s="58"/>
      <c r="JK19" s="58"/>
      <c r="JL19" s="58"/>
      <c r="JM19" s="58"/>
      <c r="JN19" s="58"/>
      <c r="JO19" s="58"/>
      <c r="JP19" s="58"/>
      <c r="JQ19" s="58"/>
      <c r="JR19" s="58"/>
      <c r="JS19" s="58"/>
      <c r="JT19" s="58"/>
      <c r="JU19" s="58"/>
      <c r="JV19" s="58"/>
      <c r="JW19" s="58"/>
      <c r="JX19" s="58"/>
      <c r="JY19" s="58"/>
      <c r="JZ19" s="58"/>
      <c r="KA19" s="58"/>
      <c r="KB19" s="58"/>
      <c r="KC19" s="58"/>
      <c r="KD19" s="58"/>
      <c r="KE19" s="58"/>
      <c r="KF19" s="58"/>
      <c r="KG19" s="58"/>
      <c r="KH19" s="58"/>
      <c r="KI19" s="58"/>
      <c r="KJ19" s="58"/>
      <c r="KK19" s="58"/>
      <c r="KL19" s="58"/>
      <c r="KM19" s="58"/>
      <c r="KN19" s="58"/>
      <c r="KO19" s="58"/>
      <c r="KP19" s="58"/>
      <c r="KQ19" s="58"/>
      <c r="KR19" s="58"/>
      <c r="KS19" s="58"/>
      <c r="KT19" s="58"/>
      <c r="KU19" s="58"/>
      <c r="KV19" s="58"/>
      <c r="KW19" s="58"/>
      <c r="KX19" s="58"/>
      <c r="KY19" s="58"/>
      <c r="KZ19" s="58"/>
      <c r="LA19" s="58"/>
      <c r="LB19" s="58"/>
      <c r="LC19" s="58"/>
      <c r="LD19" s="58"/>
      <c r="LE19" s="58"/>
      <c r="LF19" s="58"/>
      <c r="LG19" s="58"/>
      <c r="LH19" s="58"/>
      <c r="LI19" s="58"/>
      <c r="LJ19" s="58"/>
      <c r="LK19" s="58"/>
      <c r="LL19" s="58"/>
      <c r="LM19" s="58"/>
      <c r="LN19" s="58"/>
      <c r="LO19" s="58"/>
      <c r="LP19" s="58"/>
      <c r="LQ19" s="58"/>
      <c r="LR19" s="58"/>
      <c r="LS19" s="58"/>
      <c r="LT19" s="58"/>
      <c r="LU19" s="58"/>
      <c r="LV19" s="58"/>
      <c r="LW19" s="58"/>
      <c r="LX19" s="58"/>
      <c r="LY19" s="58"/>
      <c r="LZ19" s="58"/>
      <c r="MA19" s="58"/>
      <c r="MB19" s="58"/>
      <c r="MC19" s="58"/>
      <c r="MD19" s="58"/>
      <c r="ME19" s="58"/>
      <c r="MF19" s="58"/>
      <c r="MG19" s="58"/>
      <c r="MH19" s="58"/>
      <c r="MI19" s="58"/>
      <c r="MJ19" s="58"/>
      <c r="MK19" s="58"/>
      <c r="ML19" s="58"/>
      <c r="MM19" s="58"/>
      <c r="MN19" s="58"/>
      <c r="MO19" s="58"/>
      <c r="MP19" s="58"/>
      <c r="MQ19" s="58"/>
      <c r="MR19" s="58"/>
      <c r="MS19" s="58"/>
      <c r="MT19" s="58"/>
      <c r="MU19" s="58"/>
      <c r="MV19" s="58"/>
      <c r="MW19" s="58"/>
      <c r="MX19" s="58"/>
      <c r="MY19" s="58"/>
      <c r="MZ19" s="58"/>
      <c r="NA19" s="58"/>
      <c r="NB19" s="58"/>
      <c r="NC19" s="58"/>
      <c r="ND19" s="58"/>
      <c r="NE19" s="58"/>
      <c r="NF19" s="58"/>
      <c r="NG19" s="58"/>
      <c r="NH19" s="58"/>
      <c r="NI19" s="58"/>
      <c r="NJ19" s="58"/>
      <c r="NK19" s="58"/>
      <c r="NL19" s="58"/>
      <c r="NM19" s="58"/>
      <c r="NN19" s="58"/>
      <c r="NO19" s="58"/>
      <c r="NP19" s="58"/>
      <c r="NQ19" s="58"/>
      <c r="NR19" s="58"/>
      <c r="NS19" s="58"/>
      <c r="NT19" s="58"/>
      <c r="NU19" s="58"/>
      <c r="NV19" s="58"/>
      <c r="NW19" s="58"/>
      <c r="NX19" s="58"/>
      <c r="NY19" s="58"/>
      <c r="NZ19" s="58"/>
      <c r="OA19" s="58"/>
      <c r="OB19" s="58"/>
      <c r="OC19" s="58"/>
      <c r="OD19" s="58"/>
      <c r="OE19" s="58"/>
      <c r="OF19" s="58"/>
      <c r="OG19" s="58"/>
      <c r="OH19" s="58"/>
      <c r="OI19" s="58"/>
      <c r="OJ19" s="58"/>
      <c r="OK19" s="58"/>
      <c r="OL19" s="58"/>
      <c r="OM19" s="58"/>
      <c r="ON19" s="58"/>
      <c r="OO19" s="58"/>
      <c r="OP19" s="58"/>
      <c r="OQ19" s="58"/>
      <c r="OR19" s="58"/>
      <c r="OS19" s="58"/>
      <c r="OT19" s="58"/>
      <c r="OU19" s="58"/>
      <c r="OV19" s="58"/>
      <c r="OW19" s="58"/>
      <c r="OX19" s="58"/>
      <c r="OY19" s="58"/>
      <c r="OZ19" s="58"/>
      <c r="PA19" s="58"/>
      <c r="PB19" s="58"/>
      <c r="PC19" s="58"/>
      <c r="PD19" s="58"/>
      <c r="PE19" s="58"/>
      <c r="PF19" s="58"/>
      <c r="PG19" s="58"/>
      <c r="PH19" s="58"/>
      <c r="PI19" s="58"/>
      <c r="PJ19" s="58"/>
      <c r="PK19" s="58"/>
      <c r="PL19" s="58"/>
      <c r="PM19" s="58"/>
      <c r="PN19" s="58"/>
      <c r="PO19" s="58"/>
      <c r="PP19" s="58"/>
      <c r="PQ19" s="58"/>
      <c r="PR19" s="58"/>
      <c r="PS19" s="58"/>
      <c r="PT19" s="58"/>
      <c r="PU19" s="58"/>
      <c r="PV19" s="58"/>
      <c r="PW19" s="58"/>
      <c r="PX19" s="58"/>
      <c r="PY19" s="58"/>
      <c r="PZ19" s="58"/>
      <c r="QA19" s="58"/>
      <c r="QB19" s="58"/>
      <c r="QC19" s="58"/>
      <c r="QD19" s="58"/>
      <c r="QE19" s="58"/>
      <c r="QF19" s="58"/>
      <c r="QG19" s="58"/>
      <c r="QH19" s="58"/>
      <c r="QI19" s="58"/>
      <c r="QJ19" s="58"/>
      <c r="QK19" s="58"/>
      <c r="QL19" s="58"/>
      <c r="QM19" s="58"/>
      <c r="QN19" s="58"/>
      <c r="QO19" s="58"/>
      <c r="QP19" s="58"/>
      <c r="QQ19" s="58"/>
      <c r="QR19" s="58"/>
      <c r="QS19" s="58"/>
      <c r="QT19" s="58"/>
      <c r="QU19" s="58"/>
      <c r="QV19" s="58"/>
      <c r="QW19" s="58"/>
      <c r="QX19" s="58"/>
      <c r="QY19" s="58"/>
      <c r="QZ19" s="58"/>
      <c r="RA19" s="58"/>
      <c r="RB19" s="58"/>
      <c r="RC19" s="58"/>
      <c r="RD19" s="58"/>
      <c r="RE19" s="58"/>
      <c r="RF19" s="58"/>
      <c r="RG19" s="58"/>
      <c r="RH19" s="58"/>
      <c r="RI19" s="58"/>
      <c r="RJ19" s="58"/>
      <c r="RK19" s="58"/>
      <c r="RL19" s="58"/>
      <c r="RM19" s="58"/>
      <c r="RN19" s="58"/>
      <c r="RO19" s="58"/>
      <c r="RP19" s="58"/>
      <c r="RQ19" s="58"/>
      <c r="RR19" s="58"/>
      <c r="RS19" s="58"/>
      <c r="RT19" s="58"/>
      <c r="RU19" s="58"/>
      <c r="RV19" s="58"/>
      <c r="RW19" s="58"/>
      <c r="RX19" s="58"/>
      <c r="RY19" s="58"/>
      <c r="RZ19" s="58"/>
      <c r="SA19" s="58"/>
      <c r="SB19" s="58"/>
      <c r="SC19" s="58"/>
      <c r="SD19" s="58"/>
      <c r="SE19" s="58"/>
      <c r="SF19" s="58"/>
      <c r="SG19" s="58"/>
      <c r="SH19" s="58"/>
      <c r="SI19" s="58"/>
      <c r="SJ19" s="58"/>
      <c r="SK19" s="58"/>
      <c r="SL19" s="58"/>
      <c r="SM19" s="58"/>
      <c r="SN19" s="58"/>
      <c r="SO19" s="58"/>
      <c r="SP19" s="58"/>
      <c r="SQ19" s="58"/>
      <c r="SR19" s="58"/>
      <c r="SS19" s="58"/>
      <c r="ST19" s="58"/>
      <c r="SU19" s="58"/>
      <c r="SV19" s="58"/>
      <c r="SW19" s="58"/>
      <c r="SX19" s="58"/>
      <c r="SY19" s="58"/>
      <c r="SZ19" s="58"/>
      <c r="TA19" s="58"/>
      <c r="TB19" s="58"/>
      <c r="TC19" s="58"/>
      <c r="TD19" s="58"/>
      <c r="TE19" s="58"/>
      <c r="TF19" s="58"/>
      <c r="TG19" s="58"/>
      <c r="TH19" s="58"/>
      <c r="TI19" s="58"/>
      <c r="TJ19" s="58"/>
      <c r="TK19" s="58"/>
      <c r="TL19" s="58"/>
      <c r="TM19" s="58"/>
      <c r="TN19" s="58"/>
      <c r="TO19" s="58"/>
      <c r="TP19" s="58"/>
      <c r="TQ19" s="58"/>
      <c r="TR19" s="58"/>
      <c r="TS19" s="58"/>
      <c r="TT19" s="58"/>
      <c r="TU19" s="58"/>
      <c r="TV19" s="58"/>
      <c r="TW19" s="58"/>
      <c r="TX19" s="58"/>
      <c r="TY19" s="58"/>
      <c r="TZ19" s="58"/>
      <c r="UA19" s="58"/>
      <c r="UB19" s="58"/>
      <c r="UC19" s="58"/>
      <c r="UD19" s="58"/>
      <c r="UE19" s="58"/>
      <c r="UF19" s="58"/>
      <c r="UG19" s="58"/>
      <c r="UH19" s="58"/>
      <c r="UI19" s="58"/>
      <c r="UJ19" s="58"/>
      <c r="UK19" s="58"/>
      <c r="UL19" s="58"/>
      <c r="UM19" s="58"/>
      <c r="UN19" s="58"/>
      <c r="UO19" s="58"/>
      <c r="UP19" s="58"/>
      <c r="UQ19" s="58"/>
      <c r="UR19" s="58"/>
      <c r="US19" s="58"/>
      <c r="UT19" s="58"/>
      <c r="UU19" s="58"/>
      <c r="UV19" s="58"/>
      <c r="UW19" s="58"/>
      <c r="UX19" s="58"/>
      <c r="UY19" s="58"/>
      <c r="UZ19" s="58"/>
      <c r="VA19" s="58"/>
      <c r="VB19" s="58"/>
      <c r="VC19" s="58"/>
      <c r="VD19" s="58"/>
      <c r="VE19" s="58"/>
      <c r="VF19" s="58"/>
      <c r="VG19" s="58"/>
      <c r="VH19" s="58"/>
      <c r="VI19" s="58"/>
      <c r="VJ19" s="58"/>
      <c r="VK19" s="58"/>
      <c r="VL19" s="58"/>
      <c r="VM19" s="58"/>
      <c r="VN19" s="58"/>
      <c r="VO19" s="58"/>
      <c r="VP19" s="58"/>
      <c r="VQ19" s="58"/>
      <c r="VR19" s="58"/>
      <c r="VS19" s="58"/>
      <c r="VT19" s="58"/>
      <c r="VU19" s="58"/>
      <c r="VV19" s="58"/>
      <c r="VW19" s="58"/>
      <c r="VX19" s="58"/>
      <c r="VY19" s="58"/>
      <c r="VZ19" s="58"/>
      <c r="WA19" s="58"/>
      <c r="WB19" s="58"/>
      <c r="WC19" s="58"/>
      <c r="WD19" s="58"/>
      <c r="WE19" s="58"/>
      <c r="WF19" s="58"/>
      <c r="WG19" s="58"/>
      <c r="WH19" s="58"/>
      <c r="WI19" s="58"/>
      <c r="WJ19" s="58"/>
      <c r="WK19" s="58"/>
      <c r="WL19" s="58"/>
      <c r="WM19" s="58"/>
      <c r="WN19" s="58"/>
      <c r="WO19" s="58"/>
      <c r="WP19" s="58"/>
      <c r="WQ19" s="58"/>
      <c r="WR19" s="58"/>
      <c r="WS19" s="58"/>
      <c r="WT19" s="58"/>
      <c r="WU19" s="58"/>
      <c r="WV19" s="58"/>
      <c r="WW19" s="58"/>
      <c r="WX19" s="58"/>
      <c r="WY19" s="58"/>
      <c r="WZ19" s="58"/>
      <c r="XA19" s="58"/>
      <c r="XB19" s="58"/>
      <c r="XC19" s="58"/>
      <c r="XD19" s="58"/>
      <c r="XE19" s="58"/>
      <c r="XF19" s="58"/>
      <c r="XG19" s="58"/>
      <c r="XH19" s="58"/>
      <c r="XI19" s="58"/>
      <c r="XJ19" s="58"/>
      <c r="XK19" s="58"/>
      <c r="XL19" s="58"/>
      <c r="XM19" s="58"/>
      <c r="XN19" s="58"/>
      <c r="XO19" s="58"/>
      <c r="XP19" s="58"/>
      <c r="XQ19" s="58"/>
      <c r="XR19" s="58"/>
      <c r="XS19" s="58"/>
      <c r="XT19" s="58"/>
      <c r="XU19" s="58"/>
      <c r="XV19" s="58"/>
      <c r="XW19" s="58"/>
      <c r="XX19" s="58"/>
      <c r="XY19" s="58"/>
      <c r="XZ19" s="58"/>
      <c r="YA19" s="58"/>
      <c r="YB19" s="58"/>
      <c r="YC19" s="58"/>
      <c r="YD19" s="58"/>
      <c r="YE19" s="58"/>
      <c r="YF19" s="58"/>
      <c r="YG19" s="58"/>
      <c r="YH19" s="58"/>
      <c r="YI19" s="58"/>
      <c r="YJ19" s="58"/>
      <c r="YK19" s="58"/>
      <c r="YL19" s="58"/>
      <c r="YM19" s="58"/>
      <c r="YN19" s="58"/>
      <c r="YO19" s="58"/>
      <c r="YP19" s="58"/>
      <c r="YQ19" s="58"/>
      <c r="YR19" s="58"/>
      <c r="YS19" s="58"/>
      <c r="YT19" s="58"/>
      <c r="YU19" s="58"/>
      <c r="YV19" s="58"/>
      <c r="YW19" s="58"/>
      <c r="YX19" s="58"/>
      <c r="YY19" s="58"/>
      <c r="YZ19" s="58"/>
      <c r="ZA19" s="58"/>
      <c r="ZB19" s="58"/>
      <c r="ZC19" s="58"/>
      <c r="ZD19" s="58"/>
      <c r="ZE19" s="58"/>
      <c r="ZF19" s="58"/>
      <c r="ZG19" s="58"/>
      <c r="ZH19" s="58"/>
      <c r="ZI19" s="58"/>
      <c r="ZJ19" s="58"/>
      <c r="ZK19" s="58"/>
      <c r="ZL19" s="58"/>
      <c r="ZM19" s="58"/>
      <c r="ZN19" s="58"/>
      <c r="ZO19" s="58"/>
      <c r="ZP19" s="58"/>
      <c r="ZQ19" s="58"/>
      <c r="ZR19" s="58"/>
      <c r="ZS19" s="58"/>
      <c r="ZT19" s="58"/>
      <c r="ZU19" s="58"/>
      <c r="ZV19" s="58"/>
      <c r="ZW19" s="58"/>
      <c r="ZX19" s="58"/>
      <c r="ZY19" s="58"/>
      <c r="ZZ19" s="58"/>
      <c r="AAA19" s="58"/>
      <c r="AAB19" s="58"/>
      <c r="AAC19" s="58"/>
      <c r="AAD19" s="58"/>
      <c r="AAE19" s="58"/>
      <c r="AAF19" s="58"/>
      <c r="AAG19" s="58"/>
      <c r="AAH19" s="58"/>
      <c r="AAI19" s="58"/>
      <c r="AAJ19" s="58"/>
      <c r="AAK19" s="58"/>
      <c r="AAL19" s="58"/>
      <c r="AAM19" s="58"/>
      <c r="AAN19" s="58"/>
      <c r="AAO19" s="58"/>
      <c r="AAP19" s="58"/>
      <c r="AAQ19" s="58"/>
      <c r="AAR19" s="58"/>
      <c r="AAS19" s="58"/>
      <c r="AAT19" s="58"/>
      <c r="AAU19" s="58"/>
      <c r="AAV19" s="58"/>
      <c r="AAW19" s="58"/>
      <c r="AAX19" s="58"/>
      <c r="AAY19" s="58"/>
      <c r="AAZ19" s="58"/>
      <c r="ABA19" s="58"/>
      <c r="ABB19" s="58"/>
      <c r="ABC19" s="58"/>
      <c r="ABD19" s="58"/>
      <c r="ABE19" s="58"/>
      <c r="ABF19" s="58"/>
      <c r="ABG19" s="58"/>
      <c r="ABH19" s="58"/>
      <c r="ABI19" s="58"/>
      <c r="ABJ19" s="58"/>
      <c r="ABK19" s="58"/>
      <c r="ABL19" s="58"/>
      <c r="ABM19" s="58"/>
      <c r="ABN19" s="58"/>
      <c r="ABO19" s="58"/>
      <c r="ABP19" s="58"/>
      <c r="ABQ19" s="58"/>
      <c r="ABR19" s="58"/>
      <c r="ABS19" s="58"/>
      <c r="ABT19" s="58"/>
      <c r="ABU19" s="58"/>
      <c r="ABV19" s="58"/>
      <c r="ABW19" s="58"/>
      <c r="ABX19" s="58"/>
      <c r="ABY19" s="58"/>
      <c r="ABZ19" s="58"/>
      <c r="ACA19" s="58"/>
      <c r="ACB19" s="58"/>
      <c r="ACC19" s="58"/>
      <c r="ACD19" s="58"/>
      <c r="ACE19" s="58"/>
      <c r="ACF19" s="58"/>
      <c r="ACG19" s="58"/>
      <c r="ACH19" s="58"/>
      <c r="ACI19" s="58"/>
      <c r="ACJ19" s="58"/>
      <c r="ACK19" s="58"/>
      <c r="ACL19" s="58"/>
      <c r="ACM19" s="58"/>
      <c r="ACN19" s="58"/>
      <c r="ACO19" s="58"/>
      <c r="ACP19" s="58"/>
      <c r="ACQ19" s="58"/>
      <c r="ACR19" s="58"/>
      <c r="ACS19" s="58"/>
      <c r="ACT19" s="58"/>
      <c r="ACU19" s="58"/>
      <c r="ACV19" s="58"/>
      <c r="ACW19" s="58"/>
      <c r="ACX19" s="58"/>
      <c r="ACY19" s="58"/>
      <c r="ACZ19" s="58"/>
      <c r="ADA19" s="58"/>
      <c r="ADB19" s="58"/>
      <c r="ADC19" s="58"/>
      <c r="ADD19" s="58"/>
      <c r="ADE19" s="58"/>
      <c r="ADF19" s="58"/>
      <c r="ADG19" s="58"/>
      <c r="ADH19" s="58"/>
      <c r="ADI19" s="58"/>
      <c r="ADJ19" s="58"/>
      <c r="ADK19" s="58"/>
      <c r="ADL19" s="58"/>
      <c r="ADM19" s="58"/>
      <c r="ADN19" s="58"/>
      <c r="ADO19" s="58"/>
      <c r="ADP19" s="58"/>
      <c r="ADQ19" s="58"/>
      <c r="ADR19" s="58"/>
      <c r="ADS19" s="58"/>
      <c r="ADT19" s="58"/>
      <c r="ADU19" s="58"/>
      <c r="ADV19" s="58"/>
      <c r="ADW19" s="58"/>
      <c r="ADX19" s="58"/>
      <c r="ADY19" s="58"/>
      <c r="ADZ19" s="58"/>
      <c r="AEA19" s="58"/>
      <c r="AEB19" s="58"/>
      <c r="AEC19" s="58"/>
      <c r="AED19" s="58"/>
      <c r="AEE19" s="58"/>
      <c r="AEF19" s="58"/>
      <c r="AEG19" s="58"/>
      <c r="AEH19" s="58"/>
      <c r="AEI19" s="58"/>
      <c r="AEJ19" s="58"/>
      <c r="AEK19" s="58"/>
      <c r="AEL19" s="58"/>
      <c r="AEM19" s="58"/>
      <c r="AEN19" s="58"/>
      <c r="AEO19" s="58"/>
      <c r="AEP19" s="58"/>
      <c r="AEQ19" s="58"/>
      <c r="AER19" s="58"/>
      <c r="AES19" s="58"/>
      <c r="AET19" s="58"/>
      <c r="AEU19" s="58"/>
      <c r="AEV19" s="58"/>
      <c r="AEW19" s="58"/>
      <c r="AEX19" s="58"/>
      <c r="AEY19" s="58"/>
      <c r="AEZ19" s="58"/>
      <c r="AFA19" s="58"/>
      <c r="AFB19" s="58"/>
      <c r="AFC19" s="58"/>
      <c r="AFD19" s="58"/>
      <c r="AFE19" s="58"/>
      <c r="AFF19" s="58"/>
      <c r="AFG19" s="58"/>
      <c r="AFH19" s="58"/>
      <c r="AFI19" s="58"/>
      <c r="AFJ19" s="58"/>
      <c r="AFK19" s="58"/>
      <c r="AFL19" s="58"/>
      <c r="AFM19" s="58"/>
      <c r="AFN19" s="58"/>
      <c r="AFO19" s="58"/>
      <c r="AFP19" s="58"/>
      <c r="AFQ19" s="58"/>
      <c r="AFR19" s="58"/>
      <c r="AFS19" s="58"/>
      <c r="AFT19" s="58"/>
      <c r="AFU19" s="58"/>
      <c r="AFV19" s="58"/>
      <c r="AFW19" s="58"/>
      <c r="AFX19" s="58"/>
      <c r="AFY19" s="58"/>
      <c r="AFZ19" s="58"/>
      <c r="AGA19" s="58"/>
      <c r="AGB19" s="58"/>
      <c r="AGC19" s="58"/>
      <c r="AGD19" s="58"/>
      <c r="AGE19" s="58"/>
      <c r="AGF19" s="58"/>
      <c r="AGG19" s="58"/>
      <c r="AGH19" s="58"/>
      <c r="AGI19" s="58"/>
      <c r="AGJ19" s="58"/>
      <c r="AGK19" s="58"/>
      <c r="AGL19" s="58"/>
      <c r="AGM19" s="58"/>
      <c r="AGN19" s="58"/>
      <c r="AGO19" s="58"/>
      <c r="AGP19" s="58"/>
      <c r="AGQ19" s="58"/>
      <c r="AGR19" s="58"/>
      <c r="AGS19" s="58"/>
      <c r="AGT19" s="58"/>
      <c r="AGU19" s="58"/>
      <c r="AGV19" s="58"/>
      <c r="AGW19" s="58"/>
      <c r="AGX19" s="58"/>
      <c r="AGY19" s="58"/>
      <c r="AGZ19" s="58"/>
      <c r="AHA19" s="58"/>
      <c r="AHB19" s="58"/>
      <c r="AHC19" s="58"/>
      <c r="AHD19" s="58"/>
      <c r="AHE19" s="58"/>
      <c r="AHF19" s="58"/>
      <c r="AHG19" s="58"/>
      <c r="AHH19" s="58"/>
      <c r="AHI19" s="58"/>
      <c r="AHJ19" s="58"/>
      <c r="AHK19" s="58"/>
      <c r="AHL19" s="58"/>
      <c r="AHM19" s="58"/>
      <c r="AHN19" s="58"/>
      <c r="AHO19" s="58"/>
      <c r="AHP19" s="58"/>
      <c r="AHQ19" s="58"/>
      <c r="AHR19" s="58"/>
      <c r="AHS19" s="58"/>
      <c r="AHT19" s="58"/>
      <c r="AHU19" s="58"/>
      <c r="AHV19" s="58"/>
      <c r="AHW19" s="58"/>
      <c r="AHX19" s="58"/>
      <c r="AHY19" s="58"/>
      <c r="AHZ19" s="58"/>
      <c r="AIA19" s="58"/>
      <c r="AIB19" s="58"/>
      <c r="AIC19" s="58"/>
      <c r="AID19" s="58"/>
      <c r="AIE19" s="58"/>
      <c r="AIF19" s="58"/>
      <c r="AIG19" s="58"/>
      <c r="AIH19" s="58"/>
      <c r="AII19" s="58"/>
      <c r="AIJ19" s="58"/>
      <c r="AIK19" s="58"/>
      <c r="AIL19" s="58"/>
      <c r="AIM19" s="58"/>
      <c r="AIN19" s="58"/>
      <c r="AIO19" s="58"/>
      <c r="AIP19" s="58"/>
      <c r="AIQ19" s="58"/>
      <c r="AIR19" s="58"/>
      <c r="AIS19" s="58"/>
      <c r="AIT19" s="58"/>
      <c r="AIU19" s="58"/>
      <c r="AIV19" s="58"/>
      <c r="AIW19" s="58"/>
      <c r="AIX19" s="58"/>
      <c r="AIY19" s="58"/>
      <c r="AIZ19" s="58"/>
      <c r="AJA19" s="58"/>
      <c r="AJB19" s="58"/>
      <c r="AJC19" s="58"/>
      <c r="AJD19" s="58"/>
      <c r="AJE19" s="58"/>
      <c r="AJF19" s="58"/>
      <c r="AJG19" s="58"/>
      <c r="AJH19" s="58"/>
      <c r="AJI19" s="58"/>
      <c r="AJJ19" s="58"/>
      <c r="AJK19" s="58"/>
      <c r="AJL19" s="58"/>
      <c r="AJM19" s="58"/>
      <c r="AJN19" s="58"/>
      <c r="AJO19" s="58"/>
      <c r="AJP19" s="58"/>
      <c r="AJQ19" s="58"/>
      <c r="AJR19" s="58"/>
      <c r="AJS19" s="58"/>
      <c r="AJT19" s="58"/>
      <c r="AJU19" s="58"/>
      <c r="AJV19" s="58"/>
      <c r="AJW19" s="58"/>
      <c r="AJX19" s="58"/>
      <c r="AJY19" s="58"/>
      <c r="AJZ19" s="58"/>
      <c r="AKA19" s="58"/>
      <c r="AKB19" s="58"/>
      <c r="AKC19" s="58"/>
      <c r="AKD19" s="58"/>
      <c r="AKE19" s="58"/>
      <c r="AKF19" s="58"/>
      <c r="AKG19" s="58"/>
      <c r="AKH19" s="58"/>
      <c r="AKI19" s="58"/>
      <c r="AKJ19" s="58"/>
      <c r="AKK19" s="58"/>
      <c r="AKL19" s="58"/>
      <c r="AKM19" s="58"/>
      <c r="AKN19" s="58"/>
      <c r="AKO19" s="58"/>
      <c r="AKP19" s="58"/>
      <c r="AKQ19" s="58"/>
      <c r="AKR19" s="58"/>
      <c r="AKS19" s="58"/>
      <c r="AKT19" s="58"/>
      <c r="AKU19" s="58"/>
      <c r="AKV19" s="58"/>
      <c r="AKW19" s="58"/>
      <c r="AKX19" s="58"/>
      <c r="AKY19" s="58"/>
      <c r="AKZ19" s="58"/>
      <c r="ALA19" s="58"/>
      <c r="ALB19" s="58"/>
      <c r="ALC19" s="58"/>
      <c r="ALD19" s="58"/>
      <c r="ALE19" s="58"/>
      <c r="ALF19" s="58"/>
      <c r="ALG19" s="58"/>
      <c r="ALH19" s="58"/>
      <c r="ALI19" s="58"/>
      <c r="ALJ19" s="58"/>
      <c r="ALK19" s="58"/>
      <c r="ALL19" s="58"/>
      <c r="ALM19" s="58"/>
      <c r="ALN19" s="58"/>
      <c r="ALO19" s="58"/>
      <c r="ALP19" s="58"/>
      <c r="ALQ19" s="58"/>
      <c r="ALR19" s="58"/>
      <c r="ALS19" s="58"/>
      <c r="ALT19" s="58"/>
      <c r="ALU19" s="58"/>
      <c r="ALV19" s="58"/>
      <c r="ALW19" s="58"/>
      <c r="ALX19" s="58"/>
      <c r="ALY19" s="58"/>
      <c r="ALZ19" s="58"/>
      <c r="AMA19" s="58"/>
      <c r="AMB19" s="58"/>
      <c r="AMC19" s="58"/>
      <c r="AMD19" s="58"/>
      <c r="AME19" s="58"/>
      <c r="AMF19" s="58"/>
      <c r="AMG19" s="58"/>
      <c r="AMH19" s="58"/>
      <c r="AMI19" s="58"/>
      <c r="AMJ19" s="58"/>
      <c r="AMK19" s="58"/>
    </row>
    <row r="20" spans="1:1025" s="9" customFormat="1" ht="77.25" hidden="1" customHeight="1" outlineLevel="2">
      <c r="A20" s="76" t="s">
        <v>388</v>
      </c>
      <c r="B20" s="234" t="s">
        <v>405</v>
      </c>
      <c r="C20" s="114" t="s">
        <v>406</v>
      </c>
      <c r="D20" s="114" t="s">
        <v>45</v>
      </c>
      <c r="E20" s="114" t="s">
        <v>407</v>
      </c>
      <c r="F20" s="197" t="s">
        <v>392</v>
      </c>
      <c r="G20" s="235" t="s">
        <v>55</v>
      </c>
      <c r="H20" s="59" t="s">
        <v>408</v>
      </c>
      <c r="I20" s="4">
        <v>0</v>
      </c>
      <c r="J20" s="114" t="s">
        <v>118</v>
      </c>
      <c r="K20" s="114" t="s">
        <v>409</v>
      </c>
      <c r="L20" s="114" t="s">
        <v>410</v>
      </c>
      <c r="M20" s="75" t="s">
        <v>396</v>
      </c>
    </row>
    <row r="21" spans="1:1025" s="3" customFormat="1" ht="19.5" hidden="1" outlineLevel="1">
      <c r="A21" s="17" t="s">
        <v>339</v>
      </c>
      <c r="B21" s="233"/>
      <c r="C21" s="17"/>
      <c r="D21" s="17"/>
      <c r="E21" s="17"/>
      <c r="F21" s="17"/>
      <c r="G21" s="17"/>
      <c r="H21" s="107"/>
      <c r="I21" s="108">
        <f>SUM(I22:I25)</f>
        <v>249000</v>
      </c>
      <c r="J21" s="17"/>
      <c r="K21" s="17"/>
      <c r="L21" s="17"/>
      <c r="M21" s="17"/>
    </row>
    <row r="22" spans="1:1025" s="3" customFormat="1" ht="87" hidden="1" customHeight="1" outlineLevel="2">
      <c r="A22" s="76" t="s">
        <v>331</v>
      </c>
      <c r="B22" s="131" t="s">
        <v>411</v>
      </c>
      <c r="C22" s="197" t="s">
        <v>412</v>
      </c>
      <c r="D22" s="197" t="s">
        <v>45</v>
      </c>
      <c r="E22" s="197" t="s">
        <v>413</v>
      </c>
      <c r="F22" s="197" t="s">
        <v>335</v>
      </c>
      <c r="G22" s="197" t="s">
        <v>130</v>
      </c>
      <c r="H22" s="197" t="s">
        <v>141</v>
      </c>
      <c r="I22" s="38">
        <v>15000</v>
      </c>
      <c r="J22" s="197" t="s">
        <v>142</v>
      </c>
      <c r="K22" s="197" t="s">
        <v>414</v>
      </c>
      <c r="L22" s="197" t="s">
        <v>415</v>
      </c>
      <c r="M22" s="197"/>
    </row>
    <row r="23" spans="1:1025" s="3" customFormat="1" ht="120" hidden="1" customHeight="1" outlineLevel="2">
      <c r="A23" s="76" t="s">
        <v>331</v>
      </c>
      <c r="B23" s="131" t="s">
        <v>416</v>
      </c>
      <c r="C23" s="197" t="s">
        <v>412</v>
      </c>
      <c r="D23" s="197" t="s">
        <v>45</v>
      </c>
      <c r="E23" s="197" t="s">
        <v>417</v>
      </c>
      <c r="F23" s="197" t="s">
        <v>335</v>
      </c>
      <c r="G23" s="197" t="s">
        <v>130</v>
      </c>
      <c r="H23" s="197" t="s">
        <v>141</v>
      </c>
      <c r="I23" s="38">
        <v>29000</v>
      </c>
      <c r="J23" s="197" t="s">
        <v>142</v>
      </c>
      <c r="K23" s="197" t="s">
        <v>418</v>
      </c>
      <c r="L23" s="197" t="s">
        <v>415</v>
      </c>
      <c r="M23" s="197"/>
    </row>
    <row r="24" spans="1:1025" s="3" customFormat="1" ht="155.25" hidden="1" customHeight="1" outlineLevel="2">
      <c r="A24" s="76" t="s">
        <v>331</v>
      </c>
      <c r="B24" s="131" t="s">
        <v>419</v>
      </c>
      <c r="C24" s="197" t="s">
        <v>420</v>
      </c>
      <c r="D24" s="197" t="s">
        <v>45</v>
      </c>
      <c r="E24" s="197" t="s">
        <v>421</v>
      </c>
      <c r="F24" s="197" t="s">
        <v>335</v>
      </c>
      <c r="G24" s="236" t="s">
        <v>74</v>
      </c>
      <c r="H24" s="197" t="s">
        <v>422</v>
      </c>
      <c r="I24" s="38">
        <v>200000</v>
      </c>
      <c r="J24" s="197" t="s">
        <v>423</v>
      </c>
      <c r="K24" s="197" t="s">
        <v>424</v>
      </c>
      <c r="L24" s="197" t="s">
        <v>425</v>
      </c>
      <c r="M24" s="197"/>
    </row>
    <row r="25" spans="1:1025" s="3" customFormat="1" ht="54.75" hidden="1" customHeight="1" outlineLevel="2">
      <c r="A25" s="76" t="s">
        <v>331</v>
      </c>
      <c r="B25" s="131" t="s">
        <v>426</v>
      </c>
      <c r="C25" s="197" t="s">
        <v>53</v>
      </c>
      <c r="D25" s="197" t="s">
        <v>45</v>
      </c>
      <c r="E25" s="75" t="s">
        <v>368</v>
      </c>
      <c r="F25" s="75" t="s">
        <v>54</v>
      </c>
      <c r="G25" s="75" t="s">
        <v>55</v>
      </c>
      <c r="H25" s="33" t="s">
        <v>56</v>
      </c>
      <c r="I25" s="38">
        <v>5000</v>
      </c>
      <c r="J25" s="197" t="s">
        <v>57</v>
      </c>
      <c r="K25" s="197" t="s">
        <v>427</v>
      </c>
      <c r="L25" s="197" t="s">
        <v>428</v>
      </c>
      <c r="M25" s="197"/>
    </row>
    <row r="26" spans="1:1025" s="3" customFormat="1" ht="19.5" hidden="1" outlineLevel="1">
      <c r="A26" s="17" t="s">
        <v>340</v>
      </c>
      <c r="B26" s="233"/>
      <c r="C26" s="17"/>
      <c r="D26" s="17"/>
      <c r="E26" s="17"/>
      <c r="F26" s="17"/>
      <c r="G26" s="17"/>
      <c r="H26" s="107"/>
      <c r="I26" s="108">
        <f>SUM(I27:I45)</f>
        <v>2300503</v>
      </c>
      <c r="J26" s="17"/>
      <c r="K26" s="17"/>
      <c r="L26" s="17"/>
      <c r="M26" s="17"/>
    </row>
    <row r="27" spans="1:1025" s="237" customFormat="1" ht="93.6" hidden="1" customHeight="1" outlineLevel="2">
      <c r="A27" s="226" t="s">
        <v>429</v>
      </c>
      <c r="B27" s="234" t="s">
        <v>64</v>
      </c>
      <c r="C27" s="114" t="s">
        <v>430</v>
      </c>
      <c r="D27" s="114" t="s">
        <v>45</v>
      </c>
      <c r="E27" s="114" t="s">
        <v>431</v>
      </c>
      <c r="F27" s="114" t="s">
        <v>65</v>
      </c>
      <c r="G27" s="235" t="s">
        <v>37</v>
      </c>
      <c r="H27" s="235" t="s">
        <v>333</v>
      </c>
      <c r="I27" s="13">
        <v>1061688</v>
      </c>
      <c r="J27" s="114" t="s">
        <v>432</v>
      </c>
      <c r="K27" s="114" t="s">
        <v>433</v>
      </c>
      <c r="L27" s="114" t="s">
        <v>332</v>
      </c>
      <c r="M27" s="114"/>
    </row>
    <row r="28" spans="1:1025" s="237" customFormat="1" ht="95.25" hidden="1" customHeight="1" outlineLevel="2">
      <c r="A28" s="226" t="s">
        <v>429</v>
      </c>
      <c r="B28" s="234" t="s">
        <v>434</v>
      </c>
      <c r="C28" s="114" t="s">
        <v>435</v>
      </c>
      <c r="D28" s="114" t="s">
        <v>45</v>
      </c>
      <c r="E28" s="114" t="s">
        <v>436</v>
      </c>
      <c r="F28" s="114" t="s">
        <v>61</v>
      </c>
      <c r="G28" s="235" t="s">
        <v>37</v>
      </c>
      <c r="H28" s="235" t="s">
        <v>333</v>
      </c>
      <c r="I28" s="238">
        <v>233994</v>
      </c>
      <c r="J28" s="114" t="s">
        <v>143</v>
      </c>
      <c r="K28" s="114" t="s">
        <v>437</v>
      </c>
      <c r="L28" s="114" t="s">
        <v>438</v>
      </c>
      <c r="M28" s="114"/>
    </row>
    <row r="29" spans="1:1025" s="237" customFormat="1" ht="90" hidden="1" customHeight="1" outlineLevel="2">
      <c r="A29" s="226" t="s">
        <v>429</v>
      </c>
      <c r="B29" s="234" t="s">
        <v>434</v>
      </c>
      <c r="C29" s="114" t="s">
        <v>435</v>
      </c>
      <c r="D29" s="114" t="s">
        <v>45</v>
      </c>
      <c r="E29" s="114" t="s">
        <v>439</v>
      </c>
      <c r="F29" s="114" t="s">
        <v>61</v>
      </c>
      <c r="G29" s="235" t="s">
        <v>37</v>
      </c>
      <c r="H29" s="235" t="s">
        <v>333</v>
      </c>
      <c r="I29" s="34"/>
      <c r="J29" s="114" t="s">
        <v>143</v>
      </c>
      <c r="K29" s="114" t="s">
        <v>440</v>
      </c>
      <c r="L29" s="114" t="s">
        <v>441</v>
      </c>
      <c r="M29" s="114"/>
    </row>
    <row r="30" spans="1:1025" s="237" customFormat="1" ht="80.099999999999994" hidden="1" customHeight="1" outlineLevel="2">
      <c r="A30" s="226" t="s">
        <v>429</v>
      </c>
      <c r="B30" s="234" t="s">
        <v>434</v>
      </c>
      <c r="C30" s="114" t="s">
        <v>435</v>
      </c>
      <c r="D30" s="114" t="s">
        <v>45</v>
      </c>
      <c r="E30" s="114" t="s">
        <v>442</v>
      </c>
      <c r="F30" s="114" t="s">
        <v>61</v>
      </c>
      <c r="G30" s="235" t="s">
        <v>37</v>
      </c>
      <c r="H30" s="235" t="s">
        <v>333</v>
      </c>
      <c r="I30" s="13"/>
      <c r="J30" s="114" t="s">
        <v>143</v>
      </c>
      <c r="K30" s="114" t="s">
        <v>443</v>
      </c>
      <c r="L30" s="114" t="s">
        <v>444</v>
      </c>
      <c r="M30" s="114"/>
    </row>
    <row r="31" spans="1:1025" s="237" customFormat="1" ht="126" hidden="1" customHeight="1" outlineLevel="2">
      <c r="A31" s="226" t="s">
        <v>429</v>
      </c>
      <c r="B31" s="234" t="s">
        <v>445</v>
      </c>
      <c r="C31" s="114" t="s">
        <v>435</v>
      </c>
      <c r="D31" s="197" t="s">
        <v>108</v>
      </c>
      <c r="E31" s="114" t="s">
        <v>446</v>
      </c>
      <c r="F31" s="114" t="s">
        <v>61</v>
      </c>
      <c r="G31" s="235" t="s">
        <v>37</v>
      </c>
      <c r="H31" s="235" t="s">
        <v>333</v>
      </c>
      <c r="I31" s="13">
        <v>150000</v>
      </c>
      <c r="J31" s="114" t="s">
        <v>143</v>
      </c>
      <c r="K31" s="114" t="s">
        <v>447</v>
      </c>
      <c r="L31" s="114" t="s">
        <v>448</v>
      </c>
      <c r="M31" s="114"/>
    </row>
    <row r="32" spans="1:1025" s="237" customFormat="1" ht="70.5" hidden="1" customHeight="1" outlineLevel="2">
      <c r="A32" s="226" t="s">
        <v>429</v>
      </c>
      <c r="B32" s="234" t="s">
        <v>449</v>
      </c>
      <c r="C32" s="114" t="s">
        <v>435</v>
      </c>
      <c r="D32" s="114" t="s">
        <v>45</v>
      </c>
      <c r="E32" s="114" t="s">
        <v>450</v>
      </c>
      <c r="F32" s="114" t="s">
        <v>61</v>
      </c>
      <c r="G32" s="235" t="s">
        <v>37</v>
      </c>
      <c r="H32" s="235" t="s">
        <v>333</v>
      </c>
      <c r="I32" s="13">
        <v>60000</v>
      </c>
      <c r="J32" s="114" t="s">
        <v>143</v>
      </c>
      <c r="K32" s="114" t="s">
        <v>451</v>
      </c>
      <c r="L32" s="114" t="s">
        <v>452</v>
      </c>
      <c r="M32" s="114"/>
    </row>
    <row r="33" spans="1:15" s="237" customFormat="1" ht="70.5" hidden="1" customHeight="1" outlineLevel="2">
      <c r="A33" s="226" t="s">
        <v>429</v>
      </c>
      <c r="B33" s="234" t="s">
        <v>453</v>
      </c>
      <c r="C33" s="114" t="s">
        <v>435</v>
      </c>
      <c r="D33" s="114" t="s">
        <v>45</v>
      </c>
      <c r="E33" s="114" t="s">
        <v>454</v>
      </c>
      <c r="F33" s="114" t="s">
        <v>61</v>
      </c>
      <c r="G33" s="235" t="s">
        <v>37</v>
      </c>
      <c r="H33" s="235" t="s">
        <v>333</v>
      </c>
      <c r="I33" s="13">
        <v>24728</v>
      </c>
      <c r="J33" s="114" t="s">
        <v>143</v>
      </c>
      <c r="K33" s="114" t="s">
        <v>455</v>
      </c>
      <c r="L33" s="114" t="s">
        <v>456</v>
      </c>
      <c r="M33" s="114"/>
    </row>
    <row r="34" spans="1:15" s="237" customFormat="1" ht="72" hidden="1" customHeight="1" outlineLevel="2">
      <c r="A34" s="226" t="s">
        <v>429</v>
      </c>
      <c r="B34" s="234" t="s">
        <v>457</v>
      </c>
      <c r="C34" s="114" t="s">
        <v>435</v>
      </c>
      <c r="D34" s="114" t="s">
        <v>45</v>
      </c>
      <c r="E34" s="114" t="s">
        <v>458</v>
      </c>
      <c r="F34" s="114" t="s">
        <v>61</v>
      </c>
      <c r="G34" s="235" t="s">
        <v>37</v>
      </c>
      <c r="H34" s="235" t="s">
        <v>333</v>
      </c>
      <c r="I34" s="13">
        <v>150302</v>
      </c>
      <c r="J34" s="114" t="s">
        <v>143</v>
      </c>
      <c r="K34" s="114" t="s">
        <v>459</v>
      </c>
      <c r="L34" s="114" t="s">
        <v>460</v>
      </c>
      <c r="M34" s="114"/>
    </row>
    <row r="35" spans="1:15" s="237" customFormat="1" ht="72.75" hidden="1" customHeight="1" outlineLevel="2">
      <c r="A35" s="226" t="s">
        <v>429</v>
      </c>
      <c r="B35" s="234" t="s">
        <v>461</v>
      </c>
      <c r="C35" s="114" t="s">
        <v>435</v>
      </c>
      <c r="D35" s="114" t="s">
        <v>45</v>
      </c>
      <c r="E35" s="114" t="s">
        <v>462</v>
      </c>
      <c r="F35" s="114" t="s">
        <v>61</v>
      </c>
      <c r="G35" s="235" t="s">
        <v>37</v>
      </c>
      <c r="H35" s="235" t="s">
        <v>333</v>
      </c>
      <c r="I35" s="13">
        <v>10000</v>
      </c>
      <c r="J35" s="114" t="s">
        <v>143</v>
      </c>
      <c r="K35" s="114" t="s">
        <v>463</v>
      </c>
      <c r="L35" s="114" t="s">
        <v>464</v>
      </c>
      <c r="M35" s="114"/>
    </row>
    <row r="36" spans="1:15" s="237" customFormat="1" ht="107.25" hidden="1" customHeight="1" outlineLevel="2">
      <c r="A36" s="226" t="s">
        <v>429</v>
      </c>
      <c r="B36" s="234" t="s">
        <v>465</v>
      </c>
      <c r="C36" s="114" t="s">
        <v>466</v>
      </c>
      <c r="D36" s="114" t="s">
        <v>45</v>
      </c>
      <c r="E36" s="114" t="s">
        <v>467</v>
      </c>
      <c r="F36" s="114" t="s">
        <v>61</v>
      </c>
      <c r="G36" s="235"/>
      <c r="H36" s="235"/>
      <c r="I36" s="13">
        <v>0</v>
      </c>
      <c r="J36" s="114" t="s">
        <v>62</v>
      </c>
      <c r="K36" s="114" t="s">
        <v>468</v>
      </c>
      <c r="L36" s="114" t="s">
        <v>469</v>
      </c>
      <c r="M36" s="75" t="s">
        <v>170</v>
      </c>
    </row>
    <row r="37" spans="1:15" s="237" customFormat="1" ht="107.25" hidden="1" customHeight="1" outlineLevel="2">
      <c r="A37" s="226" t="s">
        <v>429</v>
      </c>
      <c r="B37" s="234" t="s">
        <v>470</v>
      </c>
      <c r="C37" s="114" t="s">
        <v>466</v>
      </c>
      <c r="D37" s="114" t="s">
        <v>45</v>
      </c>
      <c r="E37" s="114" t="s">
        <v>467</v>
      </c>
      <c r="F37" s="114" t="s">
        <v>61</v>
      </c>
      <c r="G37" s="235"/>
      <c r="H37" s="235"/>
      <c r="I37" s="13">
        <v>0</v>
      </c>
      <c r="J37" s="114" t="s">
        <v>62</v>
      </c>
      <c r="K37" s="114" t="s">
        <v>468</v>
      </c>
      <c r="L37" s="114" t="s">
        <v>469</v>
      </c>
      <c r="M37" s="75" t="s">
        <v>170</v>
      </c>
    </row>
    <row r="38" spans="1:15" s="237" customFormat="1" ht="106.5" hidden="1" customHeight="1" outlineLevel="2">
      <c r="A38" s="226" t="s">
        <v>429</v>
      </c>
      <c r="B38" s="234" t="s">
        <v>471</v>
      </c>
      <c r="C38" s="114" t="s">
        <v>466</v>
      </c>
      <c r="D38" s="114" t="s">
        <v>45</v>
      </c>
      <c r="E38" s="114" t="s">
        <v>472</v>
      </c>
      <c r="F38" s="114" t="s">
        <v>61</v>
      </c>
      <c r="G38" s="235"/>
      <c r="H38" s="235"/>
      <c r="I38" s="13">
        <v>0</v>
      </c>
      <c r="J38" s="114" t="s">
        <v>62</v>
      </c>
      <c r="K38" s="114" t="s">
        <v>473</v>
      </c>
      <c r="L38" s="114" t="s">
        <v>334</v>
      </c>
      <c r="M38" s="75" t="s">
        <v>170</v>
      </c>
    </row>
    <row r="39" spans="1:15" s="237" customFormat="1" ht="75" hidden="1" customHeight="1" outlineLevel="2">
      <c r="A39" s="226" t="s">
        <v>429</v>
      </c>
      <c r="B39" s="234" t="s">
        <v>474</v>
      </c>
      <c r="C39" s="114" t="s">
        <v>475</v>
      </c>
      <c r="D39" s="114" t="s">
        <v>45</v>
      </c>
      <c r="E39" s="114" t="s">
        <v>431</v>
      </c>
      <c r="F39" s="114" t="s">
        <v>61</v>
      </c>
      <c r="G39" s="235" t="s">
        <v>37</v>
      </c>
      <c r="H39" s="235" t="s">
        <v>333</v>
      </c>
      <c r="I39" s="13">
        <v>51115</v>
      </c>
      <c r="J39" s="114" t="s">
        <v>143</v>
      </c>
      <c r="K39" s="114" t="s">
        <v>476</v>
      </c>
      <c r="L39" s="114" t="s">
        <v>82</v>
      </c>
      <c r="M39" s="114"/>
    </row>
    <row r="40" spans="1:15" s="237" customFormat="1" ht="75.75" hidden="1" customHeight="1" outlineLevel="2">
      <c r="A40" s="226" t="s">
        <v>429</v>
      </c>
      <c r="B40" s="234" t="s">
        <v>474</v>
      </c>
      <c r="C40" s="114" t="s">
        <v>475</v>
      </c>
      <c r="D40" s="114" t="s">
        <v>45</v>
      </c>
      <c r="E40" s="114" t="s">
        <v>431</v>
      </c>
      <c r="F40" s="114" t="s">
        <v>61</v>
      </c>
      <c r="G40" s="235" t="s">
        <v>37</v>
      </c>
      <c r="H40" s="235" t="s">
        <v>333</v>
      </c>
      <c r="I40" s="13">
        <v>8727</v>
      </c>
      <c r="J40" s="114" t="s">
        <v>143</v>
      </c>
      <c r="K40" s="114" t="s">
        <v>477</v>
      </c>
      <c r="L40" s="114" t="s">
        <v>100</v>
      </c>
      <c r="M40" s="114"/>
    </row>
    <row r="41" spans="1:15" s="237" customFormat="1" ht="73.5" hidden="1" customHeight="1" outlineLevel="2">
      <c r="A41" s="226" t="s">
        <v>429</v>
      </c>
      <c r="B41" s="234" t="s">
        <v>474</v>
      </c>
      <c r="C41" s="114" t="s">
        <v>475</v>
      </c>
      <c r="D41" s="114" t="s">
        <v>45</v>
      </c>
      <c r="E41" s="114" t="s">
        <v>431</v>
      </c>
      <c r="F41" s="114" t="s">
        <v>61</v>
      </c>
      <c r="G41" s="235" t="s">
        <v>37</v>
      </c>
      <c r="H41" s="235" t="s">
        <v>333</v>
      </c>
      <c r="I41" s="13">
        <v>14962</v>
      </c>
      <c r="J41" s="114" t="s">
        <v>143</v>
      </c>
      <c r="K41" s="114" t="s">
        <v>478</v>
      </c>
      <c r="L41" s="114" t="s">
        <v>479</v>
      </c>
      <c r="M41" s="114"/>
    </row>
    <row r="42" spans="1:15" s="237" customFormat="1" ht="68.25" hidden="1" customHeight="1" outlineLevel="2">
      <c r="A42" s="226" t="s">
        <v>429</v>
      </c>
      <c r="B42" s="234" t="s">
        <v>144</v>
      </c>
      <c r="C42" s="114" t="s">
        <v>480</v>
      </c>
      <c r="D42" s="114" t="s">
        <v>45</v>
      </c>
      <c r="E42" s="114" t="s">
        <v>431</v>
      </c>
      <c r="F42" s="114" t="s">
        <v>61</v>
      </c>
      <c r="G42" s="235" t="s">
        <v>37</v>
      </c>
      <c r="H42" s="235" t="s">
        <v>333</v>
      </c>
      <c r="I42" s="13">
        <v>450000</v>
      </c>
      <c r="J42" s="114" t="s">
        <v>143</v>
      </c>
      <c r="K42" s="114" t="s">
        <v>481</v>
      </c>
      <c r="L42" s="114" t="s">
        <v>482</v>
      </c>
      <c r="M42" s="114"/>
    </row>
    <row r="43" spans="1:15" s="237" customFormat="1" ht="177" hidden="1" customHeight="1" outlineLevel="2">
      <c r="A43" s="226" t="s">
        <v>429</v>
      </c>
      <c r="B43" s="234" t="s">
        <v>483</v>
      </c>
      <c r="C43" s="114" t="s">
        <v>484</v>
      </c>
      <c r="D43" s="114" t="s">
        <v>60</v>
      </c>
      <c r="E43" s="114" t="s">
        <v>485</v>
      </c>
      <c r="F43" s="114" t="s">
        <v>61</v>
      </c>
      <c r="G43" s="235" t="s">
        <v>37</v>
      </c>
      <c r="H43" s="235" t="s">
        <v>333</v>
      </c>
      <c r="I43" s="13">
        <v>69678</v>
      </c>
      <c r="J43" s="114" t="s">
        <v>242</v>
      </c>
      <c r="K43" s="114" t="s">
        <v>486</v>
      </c>
      <c r="L43" s="114" t="s">
        <v>487</v>
      </c>
      <c r="M43" s="114"/>
    </row>
    <row r="44" spans="1:15" s="237" customFormat="1" ht="105" hidden="1" customHeight="1" outlineLevel="2">
      <c r="A44" s="226" t="s">
        <v>429</v>
      </c>
      <c r="B44" s="234" t="s">
        <v>488</v>
      </c>
      <c r="C44" s="114" t="s">
        <v>489</v>
      </c>
      <c r="D44" s="114" t="s">
        <v>45</v>
      </c>
      <c r="E44" s="114" t="s">
        <v>458</v>
      </c>
      <c r="F44" s="114" t="s">
        <v>61</v>
      </c>
      <c r="G44" s="235" t="s">
        <v>37</v>
      </c>
      <c r="H44" s="235" t="s">
        <v>333</v>
      </c>
      <c r="I44" s="13">
        <v>14553</v>
      </c>
      <c r="J44" s="114" t="s">
        <v>145</v>
      </c>
      <c r="K44" s="114" t="s">
        <v>490</v>
      </c>
      <c r="L44" s="114" t="s">
        <v>63</v>
      </c>
      <c r="M44" s="114"/>
    </row>
    <row r="45" spans="1:15" s="237" customFormat="1" ht="91.5" hidden="1" customHeight="1" outlineLevel="2">
      <c r="A45" s="226" t="s">
        <v>429</v>
      </c>
      <c r="B45" s="234" t="s">
        <v>491</v>
      </c>
      <c r="C45" s="114" t="s">
        <v>492</v>
      </c>
      <c r="D45" s="114" t="s">
        <v>45</v>
      </c>
      <c r="E45" s="114" t="s">
        <v>431</v>
      </c>
      <c r="F45" s="114" t="s">
        <v>61</v>
      </c>
      <c r="G45" s="235" t="s">
        <v>37</v>
      </c>
      <c r="H45" s="235" t="s">
        <v>333</v>
      </c>
      <c r="I45" s="13">
        <v>756</v>
      </c>
      <c r="J45" s="114" t="s">
        <v>241</v>
      </c>
      <c r="K45" s="114" t="s">
        <v>493</v>
      </c>
      <c r="L45" s="114" t="s">
        <v>63</v>
      </c>
      <c r="M45" s="114"/>
    </row>
    <row r="46" spans="1:15" s="3" customFormat="1" ht="19.5" hidden="1" outlineLevel="1">
      <c r="A46" s="17" t="s">
        <v>176</v>
      </c>
      <c r="B46" s="233"/>
      <c r="C46" s="17"/>
      <c r="D46" s="17"/>
      <c r="E46" s="17"/>
      <c r="F46" s="17"/>
      <c r="G46" s="17"/>
      <c r="H46" s="107"/>
      <c r="I46" s="108">
        <f>SUM(I47:I47)</f>
        <v>26820</v>
      </c>
      <c r="J46" s="17"/>
      <c r="K46" s="17"/>
      <c r="L46" s="17"/>
      <c r="M46" s="17"/>
    </row>
    <row r="47" spans="1:15" s="3" customFormat="1" ht="108.75" hidden="1" customHeight="1" outlineLevel="2">
      <c r="A47" s="239" t="s">
        <v>146</v>
      </c>
      <c r="B47" s="223" t="s">
        <v>494</v>
      </c>
      <c r="C47" s="221" t="s">
        <v>495</v>
      </c>
      <c r="D47" s="221" t="s">
        <v>49</v>
      </c>
      <c r="E47" s="75" t="s">
        <v>496</v>
      </c>
      <c r="F47" s="75" t="s">
        <v>497</v>
      </c>
      <c r="G47" s="75" t="s">
        <v>55</v>
      </c>
      <c r="H47" s="75" t="s">
        <v>498</v>
      </c>
      <c r="I47" s="240">
        <v>26820</v>
      </c>
      <c r="J47" s="75" t="s">
        <v>499</v>
      </c>
      <c r="K47" s="75" t="s">
        <v>500</v>
      </c>
      <c r="L47" s="75" t="s">
        <v>501</v>
      </c>
      <c r="M47" s="75"/>
      <c r="O47" s="220"/>
    </row>
    <row r="48" spans="1:15" s="3" customFormat="1" ht="19.5" hidden="1" outlineLevel="1">
      <c r="A48" s="17" t="s">
        <v>177</v>
      </c>
      <c r="B48" s="233"/>
      <c r="C48" s="17"/>
      <c r="D48" s="17"/>
      <c r="E48" s="17"/>
      <c r="F48" s="17"/>
      <c r="G48" s="17"/>
      <c r="H48" s="107"/>
      <c r="I48" s="108">
        <f>SUM(I49:I50)</f>
        <v>0</v>
      </c>
      <c r="J48" s="17"/>
      <c r="K48" s="17"/>
      <c r="L48" s="17"/>
      <c r="M48" s="17"/>
    </row>
    <row r="49" spans="1:28" ht="105.75" hidden="1" customHeight="1" outlineLevel="2">
      <c r="A49" s="76" t="s">
        <v>147</v>
      </c>
      <c r="B49" s="131" t="s">
        <v>502</v>
      </c>
      <c r="C49" s="197" t="s">
        <v>503</v>
      </c>
      <c r="D49" s="197" t="s">
        <v>49</v>
      </c>
      <c r="E49" s="197" t="s">
        <v>504</v>
      </c>
      <c r="F49" s="197" t="s">
        <v>330</v>
      </c>
      <c r="G49" s="197" t="s">
        <v>59</v>
      </c>
      <c r="H49" s="197" t="s">
        <v>327</v>
      </c>
      <c r="I49" s="35">
        <v>0</v>
      </c>
      <c r="J49" s="197" t="s">
        <v>329</v>
      </c>
      <c r="K49" s="197" t="s">
        <v>505</v>
      </c>
      <c r="L49" s="197" t="s">
        <v>506</v>
      </c>
      <c r="M49" s="75" t="s">
        <v>396</v>
      </c>
    </row>
    <row r="50" spans="1:28" ht="60.75" hidden="1" customHeight="1" outlineLevel="2">
      <c r="A50" s="76" t="s">
        <v>147</v>
      </c>
      <c r="B50" s="131" t="s">
        <v>507</v>
      </c>
      <c r="C50" s="197" t="s">
        <v>508</v>
      </c>
      <c r="D50" s="197" t="s">
        <v>49</v>
      </c>
      <c r="E50" s="197" t="s">
        <v>509</v>
      </c>
      <c r="F50" s="197" t="s">
        <v>328</v>
      </c>
      <c r="G50" s="197"/>
      <c r="H50" s="197"/>
      <c r="I50" s="35">
        <v>0</v>
      </c>
      <c r="J50" s="197" t="s">
        <v>510</v>
      </c>
      <c r="K50" s="197" t="s">
        <v>511</v>
      </c>
      <c r="L50" s="197" t="s">
        <v>512</v>
      </c>
      <c r="M50" s="197" t="s">
        <v>513</v>
      </c>
    </row>
    <row r="51" spans="1:28" s="3" customFormat="1" ht="19.5" hidden="1" outlineLevel="1">
      <c r="A51" s="17" t="s">
        <v>178</v>
      </c>
      <c r="B51" s="233"/>
      <c r="C51" s="17"/>
      <c r="D51" s="17"/>
      <c r="E51" s="17"/>
      <c r="F51" s="17"/>
      <c r="G51" s="17"/>
      <c r="H51" s="107"/>
      <c r="I51" s="108">
        <f>SUM(I52:I60)</f>
        <v>116889</v>
      </c>
      <c r="J51" s="17"/>
      <c r="K51" s="17"/>
      <c r="L51" s="17"/>
      <c r="M51" s="17"/>
    </row>
    <row r="52" spans="1:28" ht="120.75" hidden="1" customHeight="1" outlineLevel="2">
      <c r="A52" s="76" t="s">
        <v>148</v>
      </c>
      <c r="B52" s="131" t="s">
        <v>325</v>
      </c>
      <c r="C52" s="197" t="s">
        <v>157</v>
      </c>
      <c r="D52" s="236" t="s">
        <v>49</v>
      </c>
      <c r="E52" s="236" t="s">
        <v>76</v>
      </c>
      <c r="F52" s="236" t="s">
        <v>514</v>
      </c>
      <c r="G52" s="197" t="s">
        <v>55</v>
      </c>
      <c r="H52" s="197" t="s">
        <v>66</v>
      </c>
      <c r="I52" s="241">
        <v>116889</v>
      </c>
      <c r="J52" s="242" t="s">
        <v>75</v>
      </c>
      <c r="K52" s="236" t="s">
        <v>515</v>
      </c>
      <c r="L52" s="236" t="s">
        <v>158</v>
      </c>
      <c r="M52" s="242" t="s">
        <v>516</v>
      </c>
      <c r="O52" s="243"/>
      <c r="P52" s="243"/>
      <c r="Q52" s="243"/>
      <c r="R52" s="243"/>
      <c r="S52" s="243"/>
      <c r="T52" s="243"/>
      <c r="U52" s="243"/>
      <c r="V52" s="243"/>
      <c r="W52" s="243"/>
      <c r="X52" s="243"/>
      <c r="Y52" s="243"/>
      <c r="Z52" s="243"/>
      <c r="AA52" s="243"/>
      <c r="AB52" s="243"/>
    </row>
    <row r="53" spans="1:28" s="246" customFormat="1" ht="119.25" hidden="1" customHeight="1" outlineLevel="2">
      <c r="A53" s="244" t="s">
        <v>148</v>
      </c>
      <c r="B53" s="133" t="s">
        <v>154</v>
      </c>
      <c r="C53" s="75" t="s">
        <v>155</v>
      </c>
      <c r="D53" s="75" t="s">
        <v>45</v>
      </c>
      <c r="E53" s="75" t="s">
        <v>129</v>
      </c>
      <c r="F53" s="236" t="s">
        <v>517</v>
      </c>
      <c r="G53" s="236" t="s">
        <v>55</v>
      </c>
      <c r="H53" s="245" t="s">
        <v>66</v>
      </c>
      <c r="I53" s="35">
        <v>0</v>
      </c>
      <c r="J53" s="236" t="s">
        <v>156</v>
      </c>
      <c r="K53" s="236" t="s">
        <v>518</v>
      </c>
      <c r="L53" s="236" t="s">
        <v>519</v>
      </c>
      <c r="M53" s="75" t="s">
        <v>520</v>
      </c>
    </row>
    <row r="54" spans="1:28" s="246" customFormat="1" ht="75" hidden="1" customHeight="1" outlineLevel="2">
      <c r="A54" s="244" t="s">
        <v>153</v>
      </c>
      <c r="B54" s="133" t="s">
        <v>521</v>
      </c>
      <c r="C54" s="75" t="s">
        <v>522</v>
      </c>
      <c r="D54" s="245" t="s">
        <v>49</v>
      </c>
      <c r="E54" s="75" t="s">
        <v>292</v>
      </c>
      <c r="F54" s="75" t="s">
        <v>523</v>
      </c>
      <c r="G54" s="75" t="s">
        <v>59</v>
      </c>
      <c r="H54" s="197" t="s">
        <v>150</v>
      </c>
      <c r="I54" s="241">
        <v>0</v>
      </c>
      <c r="J54" s="75" t="s">
        <v>524</v>
      </c>
      <c r="K54" s="75" t="s">
        <v>525</v>
      </c>
      <c r="L54" s="75" t="s">
        <v>73</v>
      </c>
      <c r="M54" s="75" t="s">
        <v>526</v>
      </c>
    </row>
    <row r="55" spans="1:28" s="246" customFormat="1" ht="75" hidden="1" customHeight="1" outlineLevel="2">
      <c r="A55" s="247" t="s">
        <v>527</v>
      </c>
      <c r="B55" s="248" t="s">
        <v>67</v>
      </c>
      <c r="C55" s="75" t="s">
        <v>528</v>
      </c>
      <c r="D55" s="249" t="s">
        <v>68</v>
      </c>
      <c r="E55" s="249" t="s">
        <v>529</v>
      </c>
      <c r="F55" s="249" t="s">
        <v>517</v>
      </c>
      <c r="G55" s="249" t="s">
        <v>55</v>
      </c>
      <c r="H55" s="245" t="s">
        <v>66</v>
      </c>
      <c r="I55" s="241">
        <v>0</v>
      </c>
      <c r="J55" s="249" t="s">
        <v>530</v>
      </c>
      <c r="K55" s="249" t="s">
        <v>69</v>
      </c>
      <c r="L55" s="249" t="s">
        <v>82</v>
      </c>
      <c r="M55" s="75" t="s">
        <v>396</v>
      </c>
    </row>
    <row r="56" spans="1:28" s="8" customFormat="1" ht="163.15" hidden="1" customHeight="1" outlineLevel="2">
      <c r="A56" s="76" t="s">
        <v>148</v>
      </c>
      <c r="B56" s="133" t="s">
        <v>324</v>
      </c>
      <c r="C56" s="75" t="s">
        <v>323</v>
      </c>
      <c r="D56" s="197" t="s">
        <v>108</v>
      </c>
      <c r="E56" s="75" t="s">
        <v>322</v>
      </c>
      <c r="F56" s="75" t="s">
        <v>531</v>
      </c>
      <c r="G56" s="75" t="s">
        <v>321</v>
      </c>
      <c r="H56" s="75" t="s">
        <v>305</v>
      </c>
      <c r="I56" s="35">
        <v>0</v>
      </c>
      <c r="J56" s="75" t="s">
        <v>320</v>
      </c>
      <c r="K56" s="75" t="s">
        <v>319</v>
      </c>
      <c r="L56" s="75" t="s">
        <v>532</v>
      </c>
      <c r="M56" s="75" t="s">
        <v>533</v>
      </c>
    </row>
    <row r="57" spans="1:28" s="8" customFormat="1" ht="92.25" hidden="1" customHeight="1" outlineLevel="2">
      <c r="A57" s="244" t="s">
        <v>148</v>
      </c>
      <c r="B57" s="133" t="s">
        <v>534</v>
      </c>
      <c r="C57" s="75" t="s">
        <v>535</v>
      </c>
      <c r="D57" s="75" t="s">
        <v>49</v>
      </c>
      <c r="E57" s="75" t="s">
        <v>536</v>
      </c>
      <c r="F57" s="75" t="s">
        <v>537</v>
      </c>
      <c r="G57" s="75" t="s">
        <v>59</v>
      </c>
      <c r="H57" s="75" t="s">
        <v>150</v>
      </c>
      <c r="I57" s="241">
        <v>0</v>
      </c>
      <c r="J57" s="75" t="s">
        <v>151</v>
      </c>
      <c r="K57" s="75" t="s">
        <v>538</v>
      </c>
      <c r="L57" s="75" t="s">
        <v>519</v>
      </c>
      <c r="M57" s="75" t="s">
        <v>526</v>
      </c>
    </row>
    <row r="58" spans="1:28" s="8" customFormat="1" ht="117" hidden="1" customHeight="1" outlineLevel="2">
      <c r="A58" s="244" t="s">
        <v>148</v>
      </c>
      <c r="B58" s="133" t="s">
        <v>539</v>
      </c>
      <c r="C58" s="75" t="s">
        <v>540</v>
      </c>
      <c r="D58" s="75" t="s">
        <v>71</v>
      </c>
      <c r="E58" s="75" t="s">
        <v>541</v>
      </c>
      <c r="F58" s="75" t="s">
        <v>542</v>
      </c>
      <c r="G58" s="75" t="s">
        <v>59</v>
      </c>
      <c r="H58" s="250" t="s">
        <v>152</v>
      </c>
      <c r="I58" s="241">
        <v>0</v>
      </c>
      <c r="J58" s="75" t="s">
        <v>543</v>
      </c>
      <c r="K58" s="75" t="s">
        <v>72</v>
      </c>
      <c r="L58" s="75" t="s">
        <v>544</v>
      </c>
      <c r="M58" s="75" t="s">
        <v>526</v>
      </c>
    </row>
    <row r="59" spans="1:28" s="8" customFormat="1" ht="57" hidden="1" customHeight="1" outlineLevel="2">
      <c r="A59" s="244" t="s">
        <v>148</v>
      </c>
      <c r="B59" s="133" t="s">
        <v>539</v>
      </c>
      <c r="C59" s="75" t="s">
        <v>545</v>
      </c>
      <c r="D59" s="75" t="s">
        <v>128</v>
      </c>
      <c r="E59" s="75" t="s">
        <v>546</v>
      </c>
      <c r="F59" s="75" t="s">
        <v>542</v>
      </c>
      <c r="G59" s="75"/>
      <c r="H59" s="75"/>
      <c r="I59" s="241">
        <v>0</v>
      </c>
      <c r="J59" s="75" t="s">
        <v>547</v>
      </c>
      <c r="K59" s="75" t="s">
        <v>548</v>
      </c>
      <c r="L59" s="75" t="s">
        <v>549</v>
      </c>
      <c r="M59" s="75" t="s">
        <v>170</v>
      </c>
    </row>
    <row r="60" spans="1:28" s="8" customFormat="1" ht="72.75" hidden="1" customHeight="1" outlineLevel="2">
      <c r="A60" s="244" t="s">
        <v>527</v>
      </c>
      <c r="B60" s="133" t="s">
        <v>550</v>
      </c>
      <c r="C60" s="75" t="s">
        <v>551</v>
      </c>
      <c r="D60" s="75" t="s">
        <v>49</v>
      </c>
      <c r="E60" s="75" t="s">
        <v>552</v>
      </c>
      <c r="F60" s="75" t="s">
        <v>553</v>
      </c>
      <c r="G60" s="250" t="s">
        <v>59</v>
      </c>
      <c r="H60" s="250" t="s">
        <v>150</v>
      </c>
      <c r="I60" s="241">
        <v>0</v>
      </c>
      <c r="J60" s="250" t="s">
        <v>149</v>
      </c>
      <c r="K60" s="250" t="s">
        <v>554</v>
      </c>
      <c r="L60" s="251" t="s">
        <v>149</v>
      </c>
      <c r="M60" s="75" t="s">
        <v>526</v>
      </c>
    </row>
    <row r="61" spans="1:28" s="3" customFormat="1" ht="19.5" hidden="1" outlineLevel="1">
      <c r="A61" s="17" t="s">
        <v>341</v>
      </c>
      <c r="B61" s="233"/>
      <c r="C61" s="17"/>
      <c r="D61" s="17"/>
      <c r="E61" s="17"/>
      <c r="F61" s="17"/>
      <c r="G61" s="17"/>
      <c r="H61" s="107"/>
      <c r="I61" s="108">
        <f>SUM(I62:I62)</f>
        <v>0</v>
      </c>
      <c r="J61" s="17"/>
      <c r="K61" s="17"/>
      <c r="L61" s="17"/>
      <c r="M61" s="17"/>
    </row>
    <row r="62" spans="1:28" s="1" customFormat="1" ht="92.25" hidden="1" customHeight="1" outlineLevel="2">
      <c r="A62" s="76" t="s">
        <v>555</v>
      </c>
      <c r="B62" s="131" t="s">
        <v>556</v>
      </c>
      <c r="C62" s="197" t="s">
        <v>557</v>
      </c>
      <c r="D62" s="197" t="s">
        <v>49</v>
      </c>
      <c r="E62" s="197" t="s">
        <v>558</v>
      </c>
      <c r="F62" s="197" t="s">
        <v>559</v>
      </c>
      <c r="G62" s="197" t="s">
        <v>160</v>
      </c>
      <c r="H62" s="197" t="s">
        <v>141</v>
      </c>
      <c r="I62" s="38">
        <v>0</v>
      </c>
      <c r="J62" s="197" t="s">
        <v>560</v>
      </c>
      <c r="K62" s="197" t="s">
        <v>561</v>
      </c>
      <c r="L62" s="197" t="s">
        <v>562</v>
      </c>
      <c r="M62" s="75" t="s">
        <v>396</v>
      </c>
    </row>
    <row r="63" spans="1:28" s="3" customFormat="1" ht="25.15" hidden="1" customHeight="1" outlineLevel="1">
      <c r="A63" s="17" t="s">
        <v>342</v>
      </c>
      <c r="B63" s="233"/>
      <c r="C63" s="17"/>
      <c r="D63" s="17"/>
      <c r="E63" s="17"/>
      <c r="F63" s="17"/>
      <c r="G63" s="17"/>
      <c r="H63" s="107"/>
      <c r="I63" s="108">
        <f>SUM(I64:I132)</f>
        <v>250000</v>
      </c>
      <c r="J63" s="17"/>
      <c r="K63" s="17"/>
      <c r="L63" s="17"/>
      <c r="M63" s="17"/>
    </row>
    <row r="64" spans="1:28" ht="94.5" hidden="1" customHeight="1" outlineLevel="2">
      <c r="A64" s="252" t="s">
        <v>563</v>
      </c>
      <c r="B64" s="253" t="s">
        <v>564</v>
      </c>
      <c r="C64" s="191" t="s">
        <v>88</v>
      </c>
      <c r="D64" s="191" t="s">
        <v>49</v>
      </c>
      <c r="E64" s="191" t="s">
        <v>565</v>
      </c>
      <c r="F64" s="191" t="s">
        <v>89</v>
      </c>
      <c r="G64" s="191" t="s">
        <v>80</v>
      </c>
      <c r="H64" s="191" t="s">
        <v>169</v>
      </c>
      <c r="I64" s="189">
        <v>0</v>
      </c>
      <c r="J64" s="191" t="s">
        <v>566</v>
      </c>
      <c r="K64" s="191" t="s">
        <v>567</v>
      </c>
      <c r="L64" s="191" t="s">
        <v>90</v>
      </c>
      <c r="M64" s="75" t="s">
        <v>396</v>
      </c>
      <c r="N64" s="254"/>
    </row>
    <row r="65" spans="1:14" ht="77.25" hidden="1" customHeight="1" outlineLevel="2">
      <c r="A65" s="247" t="s">
        <v>563</v>
      </c>
      <c r="B65" s="255" t="s">
        <v>568</v>
      </c>
      <c r="C65" s="75" t="s">
        <v>171</v>
      </c>
      <c r="D65" s="75" t="s">
        <v>49</v>
      </c>
      <c r="E65" s="75" t="s">
        <v>569</v>
      </c>
      <c r="F65" s="75" t="s">
        <v>50</v>
      </c>
      <c r="G65" s="75" t="s">
        <v>80</v>
      </c>
      <c r="H65" s="75" t="s">
        <v>165</v>
      </c>
      <c r="I65" s="4">
        <v>0</v>
      </c>
      <c r="J65" s="75" t="s">
        <v>570</v>
      </c>
      <c r="K65" s="75" t="s">
        <v>571</v>
      </c>
      <c r="L65" s="75" t="s">
        <v>95</v>
      </c>
      <c r="M65" s="75" t="s">
        <v>396</v>
      </c>
      <c r="N65" s="254"/>
    </row>
    <row r="66" spans="1:14" ht="114.75" hidden="1" customHeight="1" outlineLevel="2">
      <c r="A66" s="247" t="s">
        <v>563</v>
      </c>
      <c r="B66" s="255" t="s">
        <v>572</v>
      </c>
      <c r="C66" s="75" t="s">
        <v>171</v>
      </c>
      <c r="D66" s="75" t="s">
        <v>49</v>
      </c>
      <c r="E66" s="75" t="s">
        <v>573</v>
      </c>
      <c r="F66" s="75" t="s">
        <v>50</v>
      </c>
      <c r="G66" s="75" t="s">
        <v>80</v>
      </c>
      <c r="H66" s="75" t="s">
        <v>165</v>
      </c>
      <c r="I66" s="4">
        <v>0</v>
      </c>
      <c r="J66" s="75" t="s">
        <v>570</v>
      </c>
      <c r="K66" s="75" t="s">
        <v>574</v>
      </c>
      <c r="L66" s="75" t="s">
        <v>82</v>
      </c>
      <c r="M66" s="75" t="s">
        <v>396</v>
      </c>
      <c r="N66" s="254"/>
    </row>
    <row r="67" spans="1:14" ht="159" hidden="1" customHeight="1" outlineLevel="2">
      <c r="A67" s="247" t="s">
        <v>563</v>
      </c>
      <c r="B67" s="256" t="s">
        <v>575</v>
      </c>
      <c r="C67" s="75" t="s">
        <v>171</v>
      </c>
      <c r="D67" s="75" t="s">
        <v>49</v>
      </c>
      <c r="E67" s="75" t="s">
        <v>576</v>
      </c>
      <c r="F67" s="75" t="s">
        <v>50</v>
      </c>
      <c r="G67" s="75" t="s">
        <v>80</v>
      </c>
      <c r="H67" s="75" t="s">
        <v>165</v>
      </c>
      <c r="I67" s="4">
        <v>0</v>
      </c>
      <c r="J67" s="75" t="s">
        <v>570</v>
      </c>
      <c r="K67" s="75" t="s">
        <v>577</v>
      </c>
      <c r="L67" s="75" t="s">
        <v>95</v>
      </c>
      <c r="M67" s="75" t="s">
        <v>396</v>
      </c>
      <c r="N67" s="254"/>
    </row>
    <row r="68" spans="1:14" s="257" customFormat="1" ht="139.5" hidden="1" customHeight="1" outlineLevel="2">
      <c r="A68" s="247" t="s">
        <v>563</v>
      </c>
      <c r="B68" s="255" t="s">
        <v>578</v>
      </c>
      <c r="C68" s="75" t="s">
        <v>171</v>
      </c>
      <c r="D68" s="75" t="s">
        <v>49</v>
      </c>
      <c r="E68" s="75" t="s">
        <v>579</v>
      </c>
      <c r="F68" s="75" t="s">
        <v>50</v>
      </c>
      <c r="G68" s="75" t="s">
        <v>80</v>
      </c>
      <c r="H68" s="75" t="s">
        <v>165</v>
      </c>
      <c r="I68" s="4">
        <v>0</v>
      </c>
      <c r="J68" s="75" t="s">
        <v>570</v>
      </c>
      <c r="K68" s="75" t="s">
        <v>580</v>
      </c>
      <c r="L68" s="75" t="s">
        <v>95</v>
      </c>
      <c r="M68" s="75" t="s">
        <v>396</v>
      </c>
    </row>
    <row r="69" spans="1:14" s="257" customFormat="1" ht="154.5" hidden="1" customHeight="1" outlineLevel="2">
      <c r="A69" s="247" t="s">
        <v>563</v>
      </c>
      <c r="B69" s="255" t="s">
        <v>581</v>
      </c>
      <c r="C69" s="75" t="s">
        <v>171</v>
      </c>
      <c r="D69" s="75" t="s">
        <v>49</v>
      </c>
      <c r="E69" s="75" t="s">
        <v>582</v>
      </c>
      <c r="F69" s="75" t="s">
        <v>50</v>
      </c>
      <c r="G69" s="75" t="s">
        <v>80</v>
      </c>
      <c r="H69" s="75" t="s">
        <v>165</v>
      </c>
      <c r="I69" s="4">
        <v>0</v>
      </c>
      <c r="J69" s="75" t="s">
        <v>570</v>
      </c>
      <c r="K69" s="75" t="s">
        <v>583</v>
      </c>
      <c r="L69" s="75" t="s">
        <v>95</v>
      </c>
      <c r="M69" s="75" t="s">
        <v>396</v>
      </c>
    </row>
    <row r="70" spans="1:14" s="257" customFormat="1" ht="138.75" hidden="1" customHeight="1" outlineLevel="2">
      <c r="A70" s="247" t="s">
        <v>563</v>
      </c>
      <c r="B70" s="255" t="s">
        <v>584</v>
      </c>
      <c r="C70" s="75" t="s">
        <v>79</v>
      </c>
      <c r="D70" s="75" t="s">
        <v>49</v>
      </c>
      <c r="E70" s="75" t="s">
        <v>585</v>
      </c>
      <c r="F70" s="75" t="s">
        <v>50</v>
      </c>
      <c r="G70" s="75" t="s">
        <v>80</v>
      </c>
      <c r="H70" s="75" t="s">
        <v>165</v>
      </c>
      <c r="I70" s="4">
        <v>0</v>
      </c>
      <c r="J70" s="75" t="s">
        <v>570</v>
      </c>
      <c r="K70" s="75" t="s">
        <v>586</v>
      </c>
      <c r="L70" s="75" t="s">
        <v>95</v>
      </c>
      <c r="M70" s="75" t="s">
        <v>396</v>
      </c>
    </row>
    <row r="71" spans="1:14" s="257" customFormat="1" ht="190.5" hidden="1" customHeight="1" outlineLevel="2">
      <c r="A71" s="247" t="s">
        <v>563</v>
      </c>
      <c r="B71" s="256" t="s">
        <v>587</v>
      </c>
      <c r="C71" s="75" t="s">
        <v>171</v>
      </c>
      <c r="D71" s="75" t="s">
        <v>49</v>
      </c>
      <c r="E71" s="75" t="s">
        <v>588</v>
      </c>
      <c r="F71" s="75" t="s">
        <v>50</v>
      </c>
      <c r="G71" s="75" t="s">
        <v>80</v>
      </c>
      <c r="H71" s="75" t="s">
        <v>165</v>
      </c>
      <c r="I71" s="4">
        <v>0</v>
      </c>
      <c r="J71" s="75" t="s">
        <v>570</v>
      </c>
      <c r="K71" s="75" t="s">
        <v>589</v>
      </c>
      <c r="L71" s="75" t="s">
        <v>95</v>
      </c>
      <c r="M71" s="75" t="s">
        <v>396</v>
      </c>
    </row>
    <row r="72" spans="1:14" s="257" customFormat="1" ht="180.75" hidden="1" customHeight="1" outlineLevel="2">
      <c r="A72" s="247" t="s">
        <v>563</v>
      </c>
      <c r="B72" s="255" t="s">
        <v>584</v>
      </c>
      <c r="C72" s="75" t="s">
        <v>171</v>
      </c>
      <c r="D72" s="75" t="s">
        <v>49</v>
      </c>
      <c r="E72" s="75" t="s">
        <v>590</v>
      </c>
      <c r="F72" s="75" t="s">
        <v>50</v>
      </c>
      <c r="G72" s="75" t="s">
        <v>80</v>
      </c>
      <c r="H72" s="75" t="s">
        <v>165</v>
      </c>
      <c r="I72" s="4">
        <v>0</v>
      </c>
      <c r="J72" s="75" t="s">
        <v>570</v>
      </c>
      <c r="K72" s="75" t="s">
        <v>591</v>
      </c>
      <c r="L72" s="75" t="s">
        <v>95</v>
      </c>
      <c r="M72" s="75" t="s">
        <v>396</v>
      </c>
    </row>
    <row r="73" spans="1:14" s="257" customFormat="1" ht="126.75" hidden="1" customHeight="1" outlineLevel="2">
      <c r="A73" s="247" t="s">
        <v>563</v>
      </c>
      <c r="B73" s="255" t="s">
        <v>592</v>
      </c>
      <c r="C73" s="75" t="s">
        <v>171</v>
      </c>
      <c r="D73" s="75" t="s">
        <v>49</v>
      </c>
      <c r="E73" s="75" t="s">
        <v>593</v>
      </c>
      <c r="F73" s="75" t="s">
        <v>50</v>
      </c>
      <c r="G73" s="75" t="s">
        <v>80</v>
      </c>
      <c r="H73" s="75" t="s">
        <v>165</v>
      </c>
      <c r="I73" s="4">
        <v>0</v>
      </c>
      <c r="J73" s="75" t="s">
        <v>570</v>
      </c>
      <c r="K73" s="75" t="s">
        <v>594</v>
      </c>
      <c r="L73" s="75" t="s">
        <v>95</v>
      </c>
      <c r="M73" s="75" t="s">
        <v>396</v>
      </c>
    </row>
    <row r="74" spans="1:14" s="257" customFormat="1" ht="142.5" hidden="1" customHeight="1" outlineLevel="2">
      <c r="A74" s="247" t="s">
        <v>563</v>
      </c>
      <c r="B74" s="255" t="s">
        <v>317</v>
      </c>
      <c r="C74" s="75" t="s">
        <v>171</v>
      </c>
      <c r="D74" s="75" t="s">
        <v>49</v>
      </c>
      <c r="E74" s="75" t="s">
        <v>595</v>
      </c>
      <c r="F74" s="75" t="s">
        <v>50</v>
      </c>
      <c r="G74" s="75" t="s">
        <v>80</v>
      </c>
      <c r="H74" s="75" t="s">
        <v>165</v>
      </c>
      <c r="I74" s="4">
        <v>0</v>
      </c>
      <c r="J74" s="75" t="s">
        <v>570</v>
      </c>
      <c r="K74" s="75" t="s">
        <v>596</v>
      </c>
      <c r="L74" s="75" t="s">
        <v>95</v>
      </c>
      <c r="M74" s="75" t="s">
        <v>396</v>
      </c>
    </row>
    <row r="75" spans="1:14" s="257" customFormat="1" ht="147.6" hidden="1" customHeight="1" outlineLevel="2">
      <c r="A75" s="247" t="s">
        <v>563</v>
      </c>
      <c r="B75" s="258" t="s">
        <v>597</v>
      </c>
      <c r="C75" s="75" t="s">
        <v>171</v>
      </c>
      <c r="D75" s="75" t="s">
        <v>49</v>
      </c>
      <c r="E75" s="75" t="s">
        <v>598</v>
      </c>
      <c r="F75" s="75" t="s">
        <v>50</v>
      </c>
      <c r="G75" s="75" t="s">
        <v>80</v>
      </c>
      <c r="H75" s="75" t="s">
        <v>165</v>
      </c>
      <c r="I75" s="4">
        <v>0</v>
      </c>
      <c r="J75" s="75" t="s">
        <v>570</v>
      </c>
      <c r="K75" s="75" t="s">
        <v>599</v>
      </c>
      <c r="L75" s="75" t="s">
        <v>82</v>
      </c>
      <c r="M75" s="75" t="s">
        <v>396</v>
      </c>
    </row>
    <row r="76" spans="1:14" s="257" customFormat="1" ht="135.6" hidden="1" customHeight="1" outlineLevel="2">
      <c r="A76" s="247" t="s">
        <v>563</v>
      </c>
      <c r="B76" s="255" t="s">
        <v>600</v>
      </c>
      <c r="C76" s="75" t="s">
        <v>171</v>
      </c>
      <c r="D76" s="75" t="s">
        <v>49</v>
      </c>
      <c r="E76" s="75" t="s">
        <v>601</v>
      </c>
      <c r="F76" s="75" t="s">
        <v>50</v>
      </c>
      <c r="G76" s="75" t="s">
        <v>80</v>
      </c>
      <c r="H76" s="75" t="s">
        <v>165</v>
      </c>
      <c r="I76" s="4">
        <v>0</v>
      </c>
      <c r="J76" s="75" t="s">
        <v>570</v>
      </c>
      <c r="K76" s="75" t="s">
        <v>602</v>
      </c>
      <c r="L76" s="75" t="s">
        <v>95</v>
      </c>
      <c r="M76" s="75" t="s">
        <v>396</v>
      </c>
    </row>
    <row r="77" spans="1:14" s="257" customFormat="1" ht="147.6" hidden="1" customHeight="1" outlineLevel="2">
      <c r="A77" s="247" t="s">
        <v>563</v>
      </c>
      <c r="B77" s="255" t="s">
        <v>603</v>
      </c>
      <c r="C77" s="75" t="s">
        <v>171</v>
      </c>
      <c r="D77" s="75" t="s">
        <v>49</v>
      </c>
      <c r="E77" s="75" t="s">
        <v>604</v>
      </c>
      <c r="F77" s="75" t="s">
        <v>50</v>
      </c>
      <c r="G77" s="75" t="s">
        <v>80</v>
      </c>
      <c r="H77" s="75" t="s">
        <v>165</v>
      </c>
      <c r="I77" s="4">
        <v>0</v>
      </c>
      <c r="J77" s="75" t="s">
        <v>570</v>
      </c>
      <c r="K77" s="75" t="s">
        <v>605</v>
      </c>
      <c r="L77" s="75" t="s">
        <v>95</v>
      </c>
      <c r="M77" s="75" t="s">
        <v>396</v>
      </c>
    </row>
    <row r="78" spans="1:14" s="257" customFormat="1" ht="67.150000000000006" hidden="1" customHeight="1" outlineLevel="2">
      <c r="A78" s="247" t="s">
        <v>563</v>
      </c>
      <c r="B78" s="259" t="s">
        <v>240</v>
      </c>
      <c r="C78" s="75" t="s">
        <v>83</v>
      </c>
      <c r="D78" s="75" t="s">
        <v>45</v>
      </c>
      <c r="E78" s="75" t="s">
        <v>565</v>
      </c>
      <c r="F78" s="75" t="s">
        <v>84</v>
      </c>
      <c r="G78" s="75" t="s">
        <v>85</v>
      </c>
      <c r="H78" s="75" t="s">
        <v>86</v>
      </c>
      <c r="I78" s="4">
        <v>0</v>
      </c>
      <c r="J78" s="75" t="s">
        <v>48</v>
      </c>
      <c r="K78" s="75" t="s">
        <v>168</v>
      </c>
      <c r="L78" s="75" t="s">
        <v>95</v>
      </c>
      <c r="M78" s="75" t="s">
        <v>396</v>
      </c>
    </row>
    <row r="79" spans="1:14" s="257" customFormat="1" ht="112.15" hidden="1" customHeight="1" outlineLevel="2">
      <c r="A79" s="247" t="s">
        <v>563</v>
      </c>
      <c r="B79" s="260" t="s">
        <v>606</v>
      </c>
      <c r="C79" s="150" t="s">
        <v>77</v>
      </c>
      <c r="D79" s="150" t="s">
        <v>45</v>
      </c>
      <c r="E79" s="150" t="s">
        <v>607</v>
      </c>
      <c r="F79" s="150" t="s">
        <v>243</v>
      </c>
      <c r="G79" s="150" t="s">
        <v>55</v>
      </c>
      <c r="H79" s="150" t="s">
        <v>78</v>
      </c>
      <c r="I79" s="4">
        <v>0</v>
      </c>
      <c r="J79" s="150" t="s">
        <v>608</v>
      </c>
      <c r="K79" s="150" t="s">
        <v>609</v>
      </c>
      <c r="L79" s="75" t="s">
        <v>610</v>
      </c>
      <c r="M79" s="75" t="s">
        <v>396</v>
      </c>
    </row>
    <row r="80" spans="1:14" s="257" customFormat="1" ht="67.150000000000006" hidden="1" customHeight="1" outlineLevel="2">
      <c r="A80" s="247" t="s">
        <v>563</v>
      </c>
      <c r="B80" s="150" t="s">
        <v>611</v>
      </c>
      <c r="C80" s="150" t="s">
        <v>77</v>
      </c>
      <c r="D80" s="150" t="s">
        <v>45</v>
      </c>
      <c r="E80" s="150" t="s">
        <v>607</v>
      </c>
      <c r="F80" s="150" t="s">
        <v>243</v>
      </c>
      <c r="G80" s="150"/>
      <c r="H80" s="150"/>
      <c r="I80" s="4">
        <v>0</v>
      </c>
      <c r="J80" s="150" t="s">
        <v>608</v>
      </c>
      <c r="K80" s="150" t="s">
        <v>612</v>
      </c>
      <c r="L80" s="150" t="s">
        <v>613</v>
      </c>
      <c r="M80" s="75" t="s">
        <v>46</v>
      </c>
    </row>
    <row r="81" spans="1:13" s="257" customFormat="1" ht="71.25" hidden="1" customHeight="1" outlineLevel="2">
      <c r="A81" s="247" t="s">
        <v>563</v>
      </c>
      <c r="B81" s="260" t="s">
        <v>614</v>
      </c>
      <c r="C81" s="150" t="s">
        <v>77</v>
      </c>
      <c r="D81" s="150" t="s">
        <v>45</v>
      </c>
      <c r="E81" s="150" t="s">
        <v>607</v>
      </c>
      <c r="F81" s="150" t="s">
        <v>243</v>
      </c>
      <c r="G81" s="150"/>
      <c r="H81" s="150"/>
      <c r="I81" s="4">
        <v>0</v>
      </c>
      <c r="J81" s="150" t="s">
        <v>608</v>
      </c>
      <c r="K81" s="150" t="s">
        <v>612</v>
      </c>
      <c r="L81" s="150" t="s">
        <v>615</v>
      </c>
      <c r="M81" s="75" t="s">
        <v>46</v>
      </c>
    </row>
    <row r="82" spans="1:13" s="257" customFormat="1" ht="93" hidden="1" customHeight="1" outlineLevel="2">
      <c r="A82" s="247" t="s">
        <v>563</v>
      </c>
      <c r="B82" s="133" t="s">
        <v>87</v>
      </c>
      <c r="C82" s="75" t="s">
        <v>88</v>
      </c>
      <c r="D82" s="75" t="s">
        <v>49</v>
      </c>
      <c r="E82" s="75" t="s">
        <v>616</v>
      </c>
      <c r="F82" s="75" t="s">
        <v>89</v>
      </c>
      <c r="G82" s="75" t="s">
        <v>80</v>
      </c>
      <c r="H82" s="75" t="s">
        <v>169</v>
      </c>
      <c r="I82" s="4">
        <v>0</v>
      </c>
      <c r="J82" s="75" t="s">
        <v>566</v>
      </c>
      <c r="K82" s="75" t="s">
        <v>567</v>
      </c>
      <c r="L82" s="75" t="s">
        <v>90</v>
      </c>
      <c r="M82" s="75" t="s">
        <v>396</v>
      </c>
    </row>
    <row r="83" spans="1:13" s="257" customFormat="1" ht="93" hidden="1" customHeight="1" outlineLevel="2">
      <c r="A83" s="247" t="s">
        <v>563</v>
      </c>
      <c r="B83" s="133" t="s">
        <v>617</v>
      </c>
      <c r="C83" s="75" t="s">
        <v>94</v>
      </c>
      <c r="D83" s="75" t="s">
        <v>58</v>
      </c>
      <c r="E83" s="75" t="s">
        <v>618</v>
      </c>
      <c r="F83" s="75" t="s">
        <v>91</v>
      </c>
      <c r="G83" s="75" t="s">
        <v>80</v>
      </c>
      <c r="H83" s="75" t="s">
        <v>169</v>
      </c>
      <c r="I83" s="4">
        <v>0</v>
      </c>
      <c r="J83" s="75" t="s">
        <v>166</v>
      </c>
      <c r="K83" s="75" t="s">
        <v>619</v>
      </c>
      <c r="L83" s="75" t="s">
        <v>620</v>
      </c>
      <c r="M83" s="75" t="s">
        <v>396</v>
      </c>
    </row>
    <row r="84" spans="1:13" s="257" customFormat="1" ht="35.25" hidden="1" customHeight="1" outlineLevel="2">
      <c r="A84" s="433" t="s">
        <v>621</v>
      </c>
      <c r="B84" s="435" t="s">
        <v>622</v>
      </c>
      <c r="C84" s="432" t="s">
        <v>623</v>
      </c>
      <c r="D84" s="75" t="s">
        <v>58</v>
      </c>
      <c r="E84" s="75" t="s">
        <v>624</v>
      </c>
      <c r="F84" s="432" t="s">
        <v>91</v>
      </c>
      <c r="G84" s="432" t="s">
        <v>80</v>
      </c>
      <c r="H84" s="432" t="s">
        <v>169</v>
      </c>
      <c r="I84" s="431">
        <v>0</v>
      </c>
      <c r="J84" s="432" t="s">
        <v>244</v>
      </c>
      <c r="K84" s="432" t="s">
        <v>625</v>
      </c>
      <c r="L84" s="75" t="s">
        <v>163</v>
      </c>
      <c r="M84" s="432" t="s">
        <v>396</v>
      </c>
    </row>
    <row r="85" spans="1:13" s="257" customFormat="1" ht="54" hidden="1" customHeight="1" outlineLevel="2">
      <c r="A85" s="434"/>
      <c r="B85" s="436"/>
      <c r="C85" s="432"/>
      <c r="D85" s="75" t="s">
        <v>45</v>
      </c>
      <c r="E85" s="75" t="s">
        <v>626</v>
      </c>
      <c r="F85" s="432"/>
      <c r="G85" s="432"/>
      <c r="H85" s="432"/>
      <c r="I85" s="431"/>
      <c r="J85" s="432"/>
      <c r="K85" s="432"/>
      <c r="L85" s="75" t="s">
        <v>615</v>
      </c>
      <c r="M85" s="432"/>
    </row>
    <row r="86" spans="1:13" s="257" customFormat="1" ht="126.75" hidden="1" customHeight="1" outlineLevel="2">
      <c r="A86" s="247" t="s">
        <v>563</v>
      </c>
      <c r="B86" s="255" t="s">
        <v>627</v>
      </c>
      <c r="C86" s="75" t="s">
        <v>171</v>
      </c>
      <c r="D86" s="75" t="s">
        <v>49</v>
      </c>
      <c r="E86" s="75" t="s">
        <v>628</v>
      </c>
      <c r="F86" s="75" t="s">
        <v>50</v>
      </c>
      <c r="G86" s="75" t="s">
        <v>80</v>
      </c>
      <c r="H86" s="75" t="s">
        <v>165</v>
      </c>
      <c r="I86" s="4">
        <v>0</v>
      </c>
      <c r="J86" s="75" t="s">
        <v>570</v>
      </c>
      <c r="K86" s="75" t="s">
        <v>629</v>
      </c>
      <c r="L86" s="75" t="s">
        <v>95</v>
      </c>
      <c r="M86" s="75" t="s">
        <v>396</v>
      </c>
    </row>
    <row r="87" spans="1:13" s="257" customFormat="1" ht="130.5" hidden="1" customHeight="1" outlineLevel="2">
      <c r="A87" s="247" t="s">
        <v>563</v>
      </c>
      <c r="B87" s="255" t="s">
        <v>630</v>
      </c>
      <c r="C87" s="75" t="s">
        <v>171</v>
      </c>
      <c r="D87" s="75" t="s">
        <v>49</v>
      </c>
      <c r="E87" s="75" t="s">
        <v>631</v>
      </c>
      <c r="F87" s="75" t="s">
        <v>50</v>
      </c>
      <c r="G87" s="75" t="s">
        <v>80</v>
      </c>
      <c r="H87" s="75" t="s">
        <v>81</v>
      </c>
      <c r="I87" s="4">
        <v>0</v>
      </c>
      <c r="J87" s="75" t="s">
        <v>570</v>
      </c>
      <c r="K87" s="75" t="s">
        <v>632</v>
      </c>
      <c r="L87" s="75" t="s">
        <v>82</v>
      </c>
      <c r="M87" s="75" t="s">
        <v>396</v>
      </c>
    </row>
    <row r="88" spans="1:13" s="257" customFormat="1" ht="126" hidden="1" customHeight="1" outlineLevel="2">
      <c r="A88" s="247" t="s">
        <v>563</v>
      </c>
      <c r="B88" s="256" t="s">
        <v>633</v>
      </c>
      <c r="C88" s="75" t="s">
        <v>171</v>
      </c>
      <c r="D88" s="75" t="s">
        <v>49</v>
      </c>
      <c r="E88" s="75" t="s">
        <v>634</v>
      </c>
      <c r="F88" s="75" t="s">
        <v>50</v>
      </c>
      <c r="G88" s="75" t="s">
        <v>80</v>
      </c>
      <c r="H88" s="75" t="s">
        <v>165</v>
      </c>
      <c r="I88" s="4">
        <v>0</v>
      </c>
      <c r="J88" s="75" t="s">
        <v>570</v>
      </c>
      <c r="K88" s="75" t="s">
        <v>635</v>
      </c>
      <c r="L88" s="75" t="s">
        <v>95</v>
      </c>
      <c r="M88" s="75" t="s">
        <v>396</v>
      </c>
    </row>
    <row r="89" spans="1:13" s="257" customFormat="1" ht="93.6" hidden="1" customHeight="1" outlineLevel="2">
      <c r="A89" s="247" t="s">
        <v>563</v>
      </c>
      <c r="B89" s="255" t="s">
        <v>636</v>
      </c>
      <c r="C89" s="75" t="s">
        <v>171</v>
      </c>
      <c r="D89" s="75" t="s">
        <v>49</v>
      </c>
      <c r="E89" s="75" t="s">
        <v>637</v>
      </c>
      <c r="F89" s="75" t="s">
        <v>50</v>
      </c>
      <c r="G89" s="75" t="s">
        <v>80</v>
      </c>
      <c r="H89" s="75" t="s">
        <v>165</v>
      </c>
      <c r="I89" s="4">
        <v>0</v>
      </c>
      <c r="J89" s="75" t="s">
        <v>570</v>
      </c>
      <c r="K89" s="75" t="s">
        <v>638</v>
      </c>
      <c r="L89" s="75" t="s">
        <v>95</v>
      </c>
      <c r="M89" s="75" t="s">
        <v>396</v>
      </c>
    </row>
    <row r="90" spans="1:13" s="257" customFormat="1" ht="126.6" hidden="1" customHeight="1" outlineLevel="2">
      <c r="A90" s="247" t="s">
        <v>563</v>
      </c>
      <c r="B90" s="255" t="s">
        <v>639</v>
      </c>
      <c r="C90" s="75" t="s">
        <v>171</v>
      </c>
      <c r="D90" s="75" t="s">
        <v>49</v>
      </c>
      <c r="E90" s="75" t="s">
        <v>640</v>
      </c>
      <c r="F90" s="75" t="s">
        <v>50</v>
      </c>
      <c r="G90" s="75" t="s">
        <v>80</v>
      </c>
      <c r="H90" s="75" t="s">
        <v>165</v>
      </c>
      <c r="I90" s="4">
        <v>0</v>
      </c>
      <c r="J90" s="75" t="s">
        <v>570</v>
      </c>
      <c r="K90" s="75" t="s">
        <v>641</v>
      </c>
      <c r="L90" s="75" t="s">
        <v>95</v>
      </c>
      <c r="M90" s="75" t="s">
        <v>396</v>
      </c>
    </row>
    <row r="91" spans="1:13" s="257" customFormat="1" ht="86.45" hidden="1" customHeight="1" outlineLevel="2">
      <c r="A91" s="247" t="s">
        <v>563</v>
      </c>
      <c r="B91" s="255" t="s">
        <v>642</v>
      </c>
      <c r="C91" s="75" t="s">
        <v>79</v>
      </c>
      <c r="D91" s="75" t="s">
        <v>45</v>
      </c>
      <c r="E91" s="75" t="s">
        <v>643</v>
      </c>
      <c r="F91" s="75" t="s">
        <v>50</v>
      </c>
      <c r="G91" s="75" t="s">
        <v>80</v>
      </c>
      <c r="H91" s="75" t="s">
        <v>165</v>
      </c>
      <c r="I91" s="4">
        <v>0</v>
      </c>
      <c r="J91" s="75" t="s">
        <v>570</v>
      </c>
      <c r="K91" s="75" t="s">
        <v>644</v>
      </c>
      <c r="L91" s="75" t="s">
        <v>95</v>
      </c>
      <c r="M91" s="75" t="s">
        <v>396</v>
      </c>
    </row>
    <row r="92" spans="1:13" s="257" customFormat="1" ht="49.5" hidden="1" outlineLevel="2">
      <c r="A92" s="247" t="s">
        <v>563</v>
      </c>
      <c r="B92" s="256" t="s">
        <v>645</v>
      </c>
      <c r="C92" s="75" t="s">
        <v>171</v>
      </c>
      <c r="D92" s="75" t="s">
        <v>49</v>
      </c>
      <c r="E92" s="75" t="s">
        <v>646</v>
      </c>
      <c r="F92" s="75" t="s">
        <v>50</v>
      </c>
      <c r="G92" s="75" t="s">
        <v>80</v>
      </c>
      <c r="H92" s="75" t="s">
        <v>165</v>
      </c>
      <c r="I92" s="4">
        <v>0</v>
      </c>
      <c r="J92" s="75" t="s">
        <v>570</v>
      </c>
      <c r="K92" s="75" t="s">
        <v>647</v>
      </c>
      <c r="L92" s="75" t="s">
        <v>95</v>
      </c>
      <c r="M92" s="75" t="s">
        <v>396</v>
      </c>
    </row>
    <row r="93" spans="1:13" s="257" customFormat="1" ht="49.5" hidden="1" outlineLevel="2">
      <c r="A93" s="247" t="s">
        <v>563</v>
      </c>
      <c r="B93" s="255" t="s">
        <v>648</v>
      </c>
      <c r="C93" s="75" t="s">
        <v>171</v>
      </c>
      <c r="D93" s="75" t="s">
        <v>49</v>
      </c>
      <c r="E93" s="75" t="s">
        <v>649</v>
      </c>
      <c r="F93" s="75" t="s">
        <v>50</v>
      </c>
      <c r="G93" s="75" t="s">
        <v>80</v>
      </c>
      <c r="H93" s="75" t="s">
        <v>165</v>
      </c>
      <c r="I93" s="4">
        <v>0</v>
      </c>
      <c r="J93" s="75" t="s">
        <v>570</v>
      </c>
      <c r="K93" s="75" t="s">
        <v>650</v>
      </c>
      <c r="L93" s="75" t="s">
        <v>95</v>
      </c>
      <c r="M93" s="75" t="s">
        <v>396</v>
      </c>
    </row>
    <row r="94" spans="1:13" s="257" customFormat="1" ht="117" hidden="1" customHeight="1" outlineLevel="2">
      <c r="A94" s="247" t="s">
        <v>563</v>
      </c>
      <c r="B94" s="255" t="s">
        <v>639</v>
      </c>
      <c r="C94" s="75" t="s">
        <v>171</v>
      </c>
      <c r="D94" s="75" t="s">
        <v>49</v>
      </c>
      <c r="E94" s="75" t="s">
        <v>651</v>
      </c>
      <c r="F94" s="75" t="s">
        <v>50</v>
      </c>
      <c r="G94" s="75" t="s">
        <v>80</v>
      </c>
      <c r="H94" s="75" t="s">
        <v>165</v>
      </c>
      <c r="I94" s="4">
        <v>0</v>
      </c>
      <c r="J94" s="75" t="s">
        <v>570</v>
      </c>
      <c r="K94" s="75" t="s">
        <v>652</v>
      </c>
      <c r="L94" s="75" t="s">
        <v>95</v>
      </c>
      <c r="M94" s="75" t="s">
        <v>396</v>
      </c>
    </row>
    <row r="95" spans="1:13" s="257" customFormat="1" ht="72.599999999999994" hidden="1" customHeight="1" outlineLevel="2">
      <c r="A95" s="247" t="s">
        <v>563</v>
      </c>
      <c r="B95" s="255" t="s">
        <v>653</v>
      </c>
      <c r="C95" s="75" t="s">
        <v>171</v>
      </c>
      <c r="D95" s="75" t="s">
        <v>49</v>
      </c>
      <c r="E95" s="75" t="s">
        <v>654</v>
      </c>
      <c r="F95" s="75" t="s">
        <v>50</v>
      </c>
      <c r="G95" s="75" t="s">
        <v>80</v>
      </c>
      <c r="H95" s="75" t="s">
        <v>165</v>
      </c>
      <c r="I95" s="4">
        <v>0</v>
      </c>
      <c r="J95" s="75" t="s">
        <v>570</v>
      </c>
      <c r="K95" s="75" t="s">
        <v>655</v>
      </c>
      <c r="L95" s="75" t="s">
        <v>95</v>
      </c>
      <c r="M95" s="75" t="s">
        <v>396</v>
      </c>
    </row>
    <row r="96" spans="1:13" s="257" customFormat="1" ht="116.45" hidden="1" customHeight="1" outlineLevel="2">
      <c r="A96" s="247" t="s">
        <v>563</v>
      </c>
      <c r="B96" s="258" t="s">
        <v>656</v>
      </c>
      <c r="C96" s="75" t="s">
        <v>171</v>
      </c>
      <c r="D96" s="75" t="s">
        <v>49</v>
      </c>
      <c r="E96" s="75" t="s">
        <v>657</v>
      </c>
      <c r="F96" s="75" t="s">
        <v>50</v>
      </c>
      <c r="G96" s="75" t="s">
        <v>80</v>
      </c>
      <c r="H96" s="75" t="s">
        <v>165</v>
      </c>
      <c r="I96" s="4">
        <v>0</v>
      </c>
      <c r="J96" s="75" t="s">
        <v>570</v>
      </c>
      <c r="K96" s="75" t="s">
        <v>658</v>
      </c>
      <c r="L96" s="75" t="s">
        <v>82</v>
      </c>
      <c r="M96" s="75" t="s">
        <v>396</v>
      </c>
    </row>
    <row r="97" spans="1:13" s="257" customFormat="1" ht="174.6" hidden="1" customHeight="1" outlineLevel="2">
      <c r="A97" s="247" t="s">
        <v>563</v>
      </c>
      <c r="B97" s="255" t="s">
        <v>659</v>
      </c>
      <c r="C97" s="75" t="s">
        <v>171</v>
      </c>
      <c r="D97" s="75" t="s">
        <v>49</v>
      </c>
      <c r="E97" s="75" t="s">
        <v>660</v>
      </c>
      <c r="F97" s="75" t="s">
        <v>50</v>
      </c>
      <c r="G97" s="75" t="s">
        <v>80</v>
      </c>
      <c r="H97" s="75" t="s">
        <v>165</v>
      </c>
      <c r="I97" s="4">
        <v>0</v>
      </c>
      <c r="J97" s="75" t="s">
        <v>570</v>
      </c>
      <c r="K97" s="75" t="s">
        <v>661</v>
      </c>
      <c r="L97" s="75" t="s">
        <v>95</v>
      </c>
      <c r="M97" s="75" t="s">
        <v>396</v>
      </c>
    </row>
    <row r="98" spans="1:13" s="257" customFormat="1" ht="115.9" hidden="1" customHeight="1" outlineLevel="2">
      <c r="A98" s="247" t="s">
        <v>563</v>
      </c>
      <c r="B98" s="255" t="s">
        <v>662</v>
      </c>
      <c r="C98" s="75" t="s">
        <v>171</v>
      </c>
      <c r="D98" s="75" t="s">
        <v>49</v>
      </c>
      <c r="E98" s="75" t="s">
        <v>663</v>
      </c>
      <c r="F98" s="75" t="s">
        <v>50</v>
      </c>
      <c r="G98" s="75" t="s">
        <v>80</v>
      </c>
      <c r="H98" s="75" t="s">
        <v>165</v>
      </c>
      <c r="I98" s="4">
        <v>0</v>
      </c>
      <c r="J98" s="75" t="s">
        <v>570</v>
      </c>
      <c r="K98" s="75" t="s">
        <v>664</v>
      </c>
      <c r="L98" s="75" t="s">
        <v>95</v>
      </c>
      <c r="M98" s="75" t="s">
        <v>396</v>
      </c>
    </row>
    <row r="99" spans="1:13" s="257" customFormat="1" ht="149.44999999999999" hidden="1" customHeight="1" outlineLevel="2">
      <c r="A99" s="247" t="s">
        <v>563</v>
      </c>
      <c r="B99" s="261" t="s">
        <v>665</v>
      </c>
      <c r="C99" s="75" t="s">
        <v>171</v>
      </c>
      <c r="D99" s="75" t="s">
        <v>49</v>
      </c>
      <c r="E99" s="75" t="s">
        <v>666</v>
      </c>
      <c r="F99" s="75" t="s">
        <v>50</v>
      </c>
      <c r="G99" s="75" t="s">
        <v>80</v>
      </c>
      <c r="H99" s="75" t="s">
        <v>165</v>
      </c>
      <c r="I99" s="4">
        <v>0</v>
      </c>
      <c r="J99" s="75" t="s">
        <v>570</v>
      </c>
      <c r="K99" s="75" t="s">
        <v>667</v>
      </c>
      <c r="L99" s="75" t="s">
        <v>95</v>
      </c>
      <c r="M99" s="75" t="s">
        <v>396</v>
      </c>
    </row>
    <row r="100" spans="1:13" s="257" customFormat="1" ht="101.45" hidden="1" customHeight="1" outlineLevel="2">
      <c r="A100" s="247" t="s">
        <v>563</v>
      </c>
      <c r="B100" s="255" t="s">
        <v>668</v>
      </c>
      <c r="C100" s="75" t="s">
        <v>171</v>
      </c>
      <c r="D100" s="75" t="s">
        <v>49</v>
      </c>
      <c r="E100" s="75" t="s">
        <v>669</v>
      </c>
      <c r="F100" s="75" t="s">
        <v>50</v>
      </c>
      <c r="G100" s="75" t="s">
        <v>80</v>
      </c>
      <c r="H100" s="75" t="s">
        <v>165</v>
      </c>
      <c r="I100" s="4">
        <v>0</v>
      </c>
      <c r="J100" s="75" t="s">
        <v>570</v>
      </c>
      <c r="K100" s="75" t="s">
        <v>670</v>
      </c>
      <c r="L100" s="75" t="s">
        <v>95</v>
      </c>
      <c r="M100" s="75" t="s">
        <v>396</v>
      </c>
    </row>
    <row r="101" spans="1:13" s="257" customFormat="1" ht="115.5" hidden="1" outlineLevel="2">
      <c r="A101" s="247" t="s">
        <v>563</v>
      </c>
      <c r="B101" s="255" t="s">
        <v>316</v>
      </c>
      <c r="C101" s="75" t="s">
        <v>171</v>
      </c>
      <c r="D101" s="75" t="s">
        <v>49</v>
      </c>
      <c r="E101" s="75" t="s">
        <v>671</v>
      </c>
      <c r="F101" s="75" t="s">
        <v>50</v>
      </c>
      <c r="G101" s="75" t="s">
        <v>80</v>
      </c>
      <c r="H101" s="75" t="s">
        <v>165</v>
      </c>
      <c r="I101" s="4">
        <v>0</v>
      </c>
      <c r="J101" s="75" t="s">
        <v>570</v>
      </c>
      <c r="K101" s="75" t="s">
        <v>672</v>
      </c>
      <c r="L101" s="75" t="s">
        <v>95</v>
      </c>
      <c r="M101" s="75" t="s">
        <v>396</v>
      </c>
    </row>
    <row r="102" spans="1:13" s="257" customFormat="1" ht="52.15" hidden="1" customHeight="1" outlineLevel="2">
      <c r="A102" s="247" t="s">
        <v>563</v>
      </c>
      <c r="B102" s="259" t="s">
        <v>240</v>
      </c>
      <c r="C102" s="75" t="s">
        <v>83</v>
      </c>
      <c r="D102" s="75" t="s">
        <v>45</v>
      </c>
      <c r="E102" s="75" t="s">
        <v>616</v>
      </c>
      <c r="F102" s="75" t="s">
        <v>84</v>
      </c>
      <c r="G102" s="75" t="s">
        <v>85</v>
      </c>
      <c r="H102" s="75" t="s">
        <v>86</v>
      </c>
      <c r="I102" s="4">
        <v>0</v>
      </c>
      <c r="J102" s="75" t="s">
        <v>48</v>
      </c>
      <c r="K102" s="75" t="s">
        <v>168</v>
      </c>
      <c r="L102" s="75" t="s">
        <v>95</v>
      </c>
      <c r="M102" s="75" t="s">
        <v>396</v>
      </c>
    </row>
    <row r="103" spans="1:13" s="257" customFormat="1" ht="99" hidden="1" outlineLevel="2">
      <c r="A103" s="247" t="s">
        <v>563</v>
      </c>
      <c r="B103" s="133" t="s">
        <v>673</v>
      </c>
      <c r="C103" s="75" t="s">
        <v>245</v>
      </c>
      <c r="D103" s="75" t="s">
        <v>45</v>
      </c>
      <c r="E103" s="75" t="s">
        <v>496</v>
      </c>
      <c r="F103" s="75" t="s">
        <v>246</v>
      </c>
      <c r="G103" s="75" t="s">
        <v>85</v>
      </c>
      <c r="H103" s="75" t="s">
        <v>86</v>
      </c>
      <c r="I103" s="4">
        <v>0</v>
      </c>
      <c r="J103" s="75" t="s">
        <v>57</v>
      </c>
      <c r="K103" s="75" t="s">
        <v>674</v>
      </c>
      <c r="L103" s="75" t="s">
        <v>673</v>
      </c>
      <c r="M103" s="75" t="s">
        <v>396</v>
      </c>
    </row>
    <row r="104" spans="1:13" s="257" customFormat="1" ht="66" hidden="1" outlineLevel="2">
      <c r="A104" s="247" t="s">
        <v>563</v>
      </c>
      <c r="B104" s="260" t="s">
        <v>606</v>
      </c>
      <c r="C104" s="150" t="s">
        <v>77</v>
      </c>
      <c r="D104" s="150" t="s">
        <v>45</v>
      </c>
      <c r="E104" s="150" t="s">
        <v>675</v>
      </c>
      <c r="F104" s="150" t="s">
        <v>243</v>
      </c>
      <c r="G104" s="150"/>
      <c r="H104" s="150"/>
      <c r="I104" s="4">
        <v>0</v>
      </c>
      <c r="J104" s="150" t="s">
        <v>608</v>
      </c>
      <c r="K104" s="150" t="s">
        <v>676</v>
      </c>
      <c r="L104" s="75" t="s">
        <v>610</v>
      </c>
      <c r="M104" s="75" t="s">
        <v>46</v>
      </c>
    </row>
    <row r="105" spans="1:13" s="257" customFormat="1" ht="84" hidden="1" customHeight="1" outlineLevel="2">
      <c r="A105" s="247" t="s">
        <v>563</v>
      </c>
      <c r="B105" s="260" t="s">
        <v>611</v>
      </c>
      <c r="C105" s="150" t="s">
        <v>77</v>
      </c>
      <c r="D105" s="150" t="s">
        <v>45</v>
      </c>
      <c r="E105" s="150" t="s">
        <v>472</v>
      </c>
      <c r="F105" s="150" t="s">
        <v>243</v>
      </c>
      <c r="G105" s="150"/>
      <c r="H105" s="150"/>
      <c r="I105" s="4">
        <v>0</v>
      </c>
      <c r="J105" s="150" t="s">
        <v>608</v>
      </c>
      <c r="K105" s="150" t="s">
        <v>677</v>
      </c>
      <c r="L105" s="150" t="s">
        <v>613</v>
      </c>
      <c r="M105" s="75" t="s">
        <v>46</v>
      </c>
    </row>
    <row r="106" spans="1:13" s="257" customFormat="1" ht="100.15" hidden="1" customHeight="1" outlineLevel="2">
      <c r="A106" s="247" t="s">
        <v>563</v>
      </c>
      <c r="B106" s="260" t="s">
        <v>678</v>
      </c>
      <c r="C106" s="150" t="s">
        <v>77</v>
      </c>
      <c r="D106" s="150" t="s">
        <v>45</v>
      </c>
      <c r="E106" s="150" t="s">
        <v>679</v>
      </c>
      <c r="F106" s="150" t="s">
        <v>243</v>
      </c>
      <c r="G106" s="150"/>
      <c r="H106" s="150"/>
      <c r="I106" s="4">
        <v>0</v>
      </c>
      <c r="J106" s="150" t="s">
        <v>608</v>
      </c>
      <c r="K106" s="150" t="s">
        <v>680</v>
      </c>
      <c r="L106" s="150" t="s">
        <v>615</v>
      </c>
      <c r="M106" s="75" t="s">
        <v>46</v>
      </c>
    </row>
    <row r="107" spans="1:13" s="257" customFormat="1" ht="49.5" hidden="1" outlineLevel="2">
      <c r="A107" s="247" t="s">
        <v>563</v>
      </c>
      <c r="B107" s="262" t="s">
        <v>681</v>
      </c>
      <c r="C107" s="75" t="s">
        <v>682</v>
      </c>
      <c r="D107" s="75" t="s">
        <v>49</v>
      </c>
      <c r="E107" s="75" t="s">
        <v>683</v>
      </c>
      <c r="F107" s="75" t="s">
        <v>89</v>
      </c>
      <c r="G107" s="75" t="s">
        <v>80</v>
      </c>
      <c r="H107" s="75" t="s">
        <v>169</v>
      </c>
      <c r="I107" s="4">
        <v>0</v>
      </c>
      <c r="J107" s="75" t="s">
        <v>97</v>
      </c>
      <c r="K107" s="75" t="s">
        <v>684</v>
      </c>
      <c r="L107" s="75" t="s">
        <v>82</v>
      </c>
      <c r="M107" s="75" t="s">
        <v>396</v>
      </c>
    </row>
    <row r="108" spans="1:13" s="257" customFormat="1" ht="84" hidden="1" customHeight="1" outlineLevel="2">
      <c r="A108" s="247" t="s">
        <v>563</v>
      </c>
      <c r="B108" s="262" t="s">
        <v>87</v>
      </c>
      <c r="C108" s="75" t="s">
        <v>88</v>
      </c>
      <c r="D108" s="75" t="s">
        <v>49</v>
      </c>
      <c r="E108" s="75" t="s">
        <v>368</v>
      </c>
      <c r="F108" s="75" t="s">
        <v>89</v>
      </c>
      <c r="G108" s="75" t="s">
        <v>80</v>
      </c>
      <c r="H108" s="75" t="s">
        <v>169</v>
      </c>
      <c r="I108" s="4">
        <v>0</v>
      </c>
      <c r="J108" s="75" t="s">
        <v>566</v>
      </c>
      <c r="K108" s="75" t="s">
        <v>567</v>
      </c>
      <c r="L108" s="75" t="s">
        <v>90</v>
      </c>
      <c r="M108" s="75" t="s">
        <v>396</v>
      </c>
    </row>
    <row r="109" spans="1:13" s="257" customFormat="1" ht="86.45" hidden="1" customHeight="1" outlineLevel="2">
      <c r="A109" s="247" t="s">
        <v>563</v>
      </c>
      <c r="B109" s="133" t="s">
        <v>685</v>
      </c>
      <c r="C109" s="75" t="s">
        <v>167</v>
      </c>
      <c r="D109" s="75" t="s">
        <v>45</v>
      </c>
      <c r="E109" s="75" t="s">
        <v>686</v>
      </c>
      <c r="F109" s="75" t="s">
        <v>91</v>
      </c>
      <c r="G109" s="75" t="s">
        <v>80</v>
      </c>
      <c r="H109" s="75" t="s">
        <v>81</v>
      </c>
      <c r="I109" s="4">
        <v>0</v>
      </c>
      <c r="J109" s="75" t="s">
        <v>166</v>
      </c>
      <c r="K109" s="75" t="s">
        <v>687</v>
      </c>
      <c r="L109" s="75" t="s">
        <v>688</v>
      </c>
      <c r="M109" s="75" t="s">
        <v>396</v>
      </c>
    </row>
    <row r="110" spans="1:13" s="257" customFormat="1" ht="134.44999999999999" hidden="1" customHeight="1" outlineLevel="2">
      <c r="A110" s="247" t="s">
        <v>563</v>
      </c>
      <c r="B110" s="260" t="s">
        <v>689</v>
      </c>
      <c r="C110" s="75" t="s">
        <v>94</v>
      </c>
      <c r="D110" s="150" t="s">
        <v>58</v>
      </c>
      <c r="E110" s="150" t="s">
        <v>690</v>
      </c>
      <c r="F110" s="150" t="s">
        <v>91</v>
      </c>
      <c r="G110" s="75" t="s">
        <v>80</v>
      </c>
      <c r="H110" s="150" t="s">
        <v>81</v>
      </c>
      <c r="I110" s="4">
        <v>0</v>
      </c>
      <c r="J110" s="150" t="s">
        <v>166</v>
      </c>
      <c r="K110" s="150" t="s">
        <v>691</v>
      </c>
      <c r="L110" s="150" t="s">
        <v>692</v>
      </c>
      <c r="M110" s="75" t="s">
        <v>396</v>
      </c>
    </row>
    <row r="111" spans="1:13" s="257" customFormat="1" ht="150.6" hidden="1" customHeight="1" outlineLevel="2">
      <c r="A111" s="247" t="s">
        <v>563</v>
      </c>
      <c r="B111" s="258" t="s">
        <v>656</v>
      </c>
      <c r="C111" s="75" t="s">
        <v>171</v>
      </c>
      <c r="D111" s="75" t="s">
        <v>49</v>
      </c>
      <c r="E111" s="75" t="s">
        <v>693</v>
      </c>
      <c r="F111" s="75" t="s">
        <v>50</v>
      </c>
      <c r="G111" s="75" t="s">
        <v>80</v>
      </c>
      <c r="H111" s="75" t="s">
        <v>165</v>
      </c>
      <c r="I111" s="4">
        <v>0</v>
      </c>
      <c r="J111" s="75" t="s">
        <v>570</v>
      </c>
      <c r="K111" s="75" t="s">
        <v>694</v>
      </c>
      <c r="L111" s="75" t="s">
        <v>95</v>
      </c>
      <c r="M111" s="75" t="s">
        <v>396</v>
      </c>
    </row>
    <row r="112" spans="1:13" s="257" customFormat="1" ht="132" hidden="1" outlineLevel="2">
      <c r="A112" s="247" t="s">
        <v>563</v>
      </c>
      <c r="B112" s="255" t="s">
        <v>695</v>
      </c>
      <c r="C112" s="75" t="s">
        <v>171</v>
      </c>
      <c r="D112" s="75" t="s">
        <v>49</v>
      </c>
      <c r="E112" s="75" t="s">
        <v>696</v>
      </c>
      <c r="F112" s="75" t="s">
        <v>50</v>
      </c>
      <c r="G112" s="75" t="s">
        <v>80</v>
      </c>
      <c r="H112" s="75" t="s">
        <v>165</v>
      </c>
      <c r="I112" s="4">
        <v>0</v>
      </c>
      <c r="J112" s="75" t="s">
        <v>570</v>
      </c>
      <c r="K112" s="75" t="s">
        <v>697</v>
      </c>
      <c r="L112" s="75" t="s">
        <v>82</v>
      </c>
      <c r="M112" s="75" t="s">
        <v>396</v>
      </c>
    </row>
    <row r="113" spans="1:13" s="257" customFormat="1" ht="139.5" hidden="1" customHeight="1" outlineLevel="2">
      <c r="A113" s="247" t="s">
        <v>563</v>
      </c>
      <c r="B113" s="256" t="s">
        <v>698</v>
      </c>
      <c r="C113" s="75" t="s">
        <v>171</v>
      </c>
      <c r="D113" s="75" t="s">
        <v>49</v>
      </c>
      <c r="E113" s="75" t="s">
        <v>699</v>
      </c>
      <c r="F113" s="75" t="s">
        <v>50</v>
      </c>
      <c r="G113" s="75" t="s">
        <v>80</v>
      </c>
      <c r="H113" s="75" t="s">
        <v>165</v>
      </c>
      <c r="I113" s="4">
        <v>0</v>
      </c>
      <c r="J113" s="75" t="s">
        <v>570</v>
      </c>
      <c r="K113" s="75" t="s">
        <v>700</v>
      </c>
      <c r="L113" s="75" t="s">
        <v>95</v>
      </c>
      <c r="M113" s="75" t="s">
        <v>396</v>
      </c>
    </row>
    <row r="114" spans="1:13" s="257" customFormat="1" ht="171" hidden="1" customHeight="1" outlineLevel="2">
      <c r="A114" s="247" t="s">
        <v>563</v>
      </c>
      <c r="B114" s="255" t="s">
        <v>701</v>
      </c>
      <c r="C114" s="75" t="s">
        <v>171</v>
      </c>
      <c r="D114" s="75" t="s">
        <v>49</v>
      </c>
      <c r="E114" s="75" t="s">
        <v>702</v>
      </c>
      <c r="F114" s="75" t="s">
        <v>50</v>
      </c>
      <c r="G114" s="75" t="s">
        <v>80</v>
      </c>
      <c r="H114" s="75" t="s">
        <v>165</v>
      </c>
      <c r="I114" s="4">
        <v>0</v>
      </c>
      <c r="J114" s="75" t="s">
        <v>570</v>
      </c>
      <c r="K114" s="75" t="s">
        <v>703</v>
      </c>
      <c r="L114" s="75" t="s">
        <v>95</v>
      </c>
      <c r="M114" s="75" t="s">
        <v>396</v>
      </c>
    </row>
    <row r="115" spans="1:13" s="257" customFormat="1" ht="157.5" hidden="1" customHeight="1" outlineLevel="2">
      <c r="A115" s="247" t="s">
        <v>563</v>
      </c>
      <c r="B115" s="255" t="s">
        <v>315</v>
      </c>
      <c r="C115" s="75" t="s">
        <v>171</v>
      </c>
      <c r="D115" s="75" t="s">
        <v>49</v>
      </c>
      <c r="E115" s="75" t="s">
        <v>704</v>
      </c>
      <c r="F115" s="75" t="s">
        <v>50</v>
      </c>
      <c r="G115" s="75" t="s">
        <v>80</v>
      </c>
      <c r="H115" s="75" t="s">
        <v>165</v>
      </c>
      <c r="I115" s="4">
        <v>0</v>
      </c>
      <c r="J115" s="75" t="s">
        <v>570</v>
      </c>
      <c r="K115" s="75" t="s">
        <v>705</v>
      </c>
      <c r="L115" s="75" t="s">
        <v>95</v>
      </c>
      <c r="M115" s="75" t="s">
        <v>396</v>
      </c>
    </row>
    <row r="116" spans="1:13" s="257" customFormat="1" ht="186" hidden="1" customHeight="1" outlineLevel="2">
      <c r="A116" s="247" t="s">
        <v>563</v>
      </c>
      <c r="B116" s="255" t="s">
        <v>706</v>
      </c>
      <c r="C116" s="75" t="s">
        <v>79</v>
      </c>
      <c r="D116" s="75" t="s">
        <v>45</v>
      </c>
      <c r="E116" s="75" t="s">
        <v>707</v>
      </c>
      <c r="F116" s="75" t="s">
        <v>50</v>
      </c>
      <c r="G116" s="75" t="s">
        <v>80</v>
      </c>
      <c r="H116" s="75" t="s">
        <v>165</v>
      </c>
      <c r="I116" s="4">
        <v>0</v>
      </c>
      <c r="J116" s="75" t="s">
        <v>570</v>
      </c>
      <c r="K116" s="75" t="s">
        <v>708</v>
      </c>
      <c r="L116" s="75" t="s">
        <v>95</v>
      </c>
      <c r="M116" s="75" t="s">
        <v>396</v>
      </c>
    </row>
    <row r="117" spans="1:13" s="257" customFormat="1" ht="126.75" hidden="1" customHeight="1" outlineLevel="2">
      <c r="A117" s="247" t="s">
        <v>563</v>
      </c>
      <c r="B117" s="256" t="s">
        <v>709</v>
      </c>
      <c r="C117" s="75" t="s">
        <v>171</v>
      </c>
      <c r="D117" s="75" t="s">
        <v>49</v>
      </c>
      <c r="E117" s="75" t="s">
        <v>710</v>
      </c>
      <c r="F117" s="75" t="s">
        <v>50</v>
      </c>
      <c r="G117" s="75" t="s">
        <v>80</v>
      </c>
      <c r="H117" s="75" t="s">
        <v>165</v>
      </c>
      <c r="I117" s="4">
        <v>0</v>
      </c>
      <c r="J117" s="75" t="s">
        <v>570</v>
      </c>
      <c r="K117" s="75" t="s">
        <v>711</v>
      </c>
      <c r="L117" s="75" t="s">
        <v>95</v>
      </c>
      <c r="M117" s="75" t="s">
        <v>396</v>
      </c>
    </row>
    <row r="118" spans="1:13" s="257" customFormat="1" ht="104.25" hidden="1" customHeight="1" outlineLevel="2">
      <c r="A118" s="247" t="s">
        <v>563</v>
      </c>
      <c r="B118" s="255" t="s">
        <v>712</v>
      </c>
      <c r="C118" s="75" t="s">
        <v>171</v>
      </c>
      <c r="D118" s="75" t="s">
        <v>49</v>
      </c>
      <c r="E118" s="75" t="s">
        <v>713</v>
      </c>
      <c r="F118" s="75" t="s">
        <v>50</v>
      </c>
      <c r="G118" s="75" t="s">
        <v>80</v>
      </c>
      <c r="H118" s="75" t="s">
        <v>165</v>
      </c>
      <c r="I118" s="4">
        <v>0</v>
      </c>
      <c r="J118" s="75" t="s">
        <v>570</v>
      </c>
      <c r="K118" s="75" t="s">
        <v>714</v>
      </c>
      <c r="L118" s="75" t="s">
        <v>95</v>
      </c>
      <c r="M118" s="75" t="s">
        <v>396</v>
      </c>
    </row>
    <row r="119" spans="1:13" s="257" customFormat="1" ht="138" hidden="1" customHeight="1" outlineLevel="2">
      <c r="A119" s="247" t="s">
        <v>563</v>
      </c>
      <c r="B119" s="255" t="s">
        <v>715</v>
      </c>
      <c r="C119" s="75" t="s">
        <v>171</v>
      </c>
      <c r="D119" s="75" t="s">
        <v>49</v>
      </c>
      <c r="E119" s="75" t="s">
        <v>716</v>
      </c>
      <c r="F119" s="75" t="s">
        <v>50</v>
      </c>
      <c r="G119" s="75" t="s">
        <v>80</v>
      </c>
      <c r="H119" s="75" t="s">
        <v>165</v>
      </c>
      <c r="I119" s="4">
        <v>0</v>
      </c>
      <c r="J119" s="75" t="s">
        <v>570</v>
      </c>
      <c r="K119" s="75" t="s">
        <v>717</v>
      </c>
      <c r="L119" s="75" t="s">
        <v>95</v>
      </c>
      <c r="M119" s="75" t="s">
        <v>396</v>
      </c>
    </row>
    <row r="120" spans="1:13" s="257" customFormat="1" ht="138" hidden="1" customHeight="1" outlineLevel="2">
      <c r="A120" s="247" t="s">
        <v>563</v>
      </c>
      <c r="B120" s="258" t="s">
        <v>718</v>
      </c>
      <c r="C120" s="75" t="s">
        <v>171</v>
      </c>
      <c r="D120" s="75" t="s">
        <v>49</v>
      </c>
      <c r="E120" s="75" t="s">
        <v>472</v>
      </c>
      <c r="F120" s="75" t="s">
        <v>50</v>
      </c>
      <c r="G120" s="75" t="s">
        <v>80</v>
      </c>
      <c r="H120" s="75" t="s">
        <v>165</v>
      </c>
      <c r="I120" s="4">
        <v>0</v>
      </c>
      <c r="J120" s="75" t="s">
        <v>570</v>
      </c>
      <c r="K120" s="75" t="s">
        <v>719</v>
      </c>
      <c r="L120" s="75" t="s">
        <v>95</v>
      </c>
      <c r="M120" s="75" t="s">
        <v>396</v>
      </c>
    </row>
    <row r="121" spans="1:13" s="257" customFormat="1" ht="168" hidden="1" customHeight="1" outlineLevel="2">
      <c r="A121" s="247" t="s">
        <v>563</v>
      </c>
      <c r="B121" s="255" t="s">
        <v>720</v>
      </c>
      <c r="C121" s="75" t="s">
        <v>171</v>
      </c>
      <c r="D121" s="75" t="s">
        <v>49</v>
      </c>
      <c r="E121" s="75" t="s">
        <v>721</v>
      </c>
      <c r="F121" s="75" t="s">
        <v>50</v>
      </c>
      <c r="G121" s="75" t="s">
        <v>80</v>
      </c>
      <c r="H121" s="75" t="s">
        <v>165</v>
      </c>
      <c r="I121" s="4">
        <v>0</v>
      </c>
      <c r="J121" s="75" t="s">
        <v>570</v>
      </c>
      <c r="K121" s="75" t="s">
        <v>722</v>
      </c>
      <c r="L121" s="75" t="s">
        <v>82</v>
      </c>
      <c r="M121" s="75" t="s">
        <v>396</v>
      </c>
    </row>
    <row r="122" spans="1:13" s="257" customFormat="1" ht="136.5" hidden="1" customHeight="1" outlineLevel="2">
      <c r="A122" s="247" t="s">
        <v>563</v>
      </c>
      <c r="B122" s="255" t="s">
        <v>723</v>
      </c>
      <c r="C122" s="75" t="s">
        <v>171</v>
      </c>
      <c r="D122" s="75" t="s">
        <v>49</v>
      </c>
      <c r="E122" s="75" t="s">
        <v>724</v>
      </c>
      <c r="F122" s="75" t="s">
        <v>50</v>
      </c>
      <c r="G122" s="75" t="s">
        <v>80</v>
      </c>
      <c r="H122" s="75" t="s">
        <v>165</v>
      </c>
      <c r="I122" s="4">
        <v>0</v>
      </c>
      <c r="J122" s="75" t="s">
        <v>570</v>
      </c>
      <c r="K122" s="75" t="s">
        <v>725</v>
      </c>
      <c r="L122" s="75" t="s">
        <v>95</v>
      </c>
      <c r="M122" s="75" t="s">
        <v>396</v>
      </c>
    </row>
    <row r="123" spans="1:13" s="257" customFormat="1" ht="88.5" hidden="1" customHeight="1" outlineLevel="2">
      <c r="A123" s="247" t="s">
        <v>563</v>
      </c>
      <c r="B123" s="255" t="s">
        <v>726</v>
      </c>
      <c r="C123" s="75" t="s">
        <v>171</v>
      </c>
      <c r="D123" s="75" t="s">
        <v>49</v>
      </c>
      <c r="E123" s="75" t="s">
        <v>727</v>
      </c>
      <c r="F123" s="75" t="s">
        <v>50</v>
      </c>
      <c r="G123" s="75" t="s">
        <v>80</v>
      </c>
      <c r="H123" s="75" t="s">
        <v>165</v>
      </c>
      <c r="I123" s="4">
        <v>0</v>
      </c>
      <c r="J123" s="75" t="s">
        <v>570</v>
      </c>
      <c r="K123" s="75" t="s">
        <v>728</v>
      </c>
      <c r="L123" s="75" t="s">
        <v>82</v>
      </c>
      <c r="M123" s="75" t="s">
        <v>396</v>
      </c>
    </row>
    <row r="124" spans="1:13" s="257" customFormat="1" ht="103.5" hidden="1" customHeight="1" outlineLevel="2">
      <c r="A124" s="247" t="s">
        <v>563</v>
      </c>
      <c r="B124" s="255" t="s">
        <v>314</v>
      </c>
      <c r="C124" s="75" t="s">
        <v>171</v>
      </c>
      <c r="D124" s="75" t="s">
        <v>49</v>
      </c>
      <c r="E124" s="75" t="s">
        <v>729</v>
      </c>
      <c r="F124" s="75" t="s">
        <v>50</v>
      </c>
      <c r="G124" s="75" t="s">
        <v>80</v>
      </c>
      <c r="H124" s="75" t="s">
        <v>165</v>
      </c>
      <c r="I124" s="4">
        <v>0</v>
      </c>
      <c r="J124" s="75" t="s">
        <v>570</v>
      </c>
      <c r="K124" s="75" t="s">
        <v>730</v>
      </c>
      <c r="L124" s="75" t="s">
        <v>95</v>
      </c>
      <c r="M124" s="75" t="s">
        <v>396</v>
      </c>
    </row>
    <row r="125" spans="1:13" s="257" customFormat="1" ht="57.75" hidden="1" customHeight="1" outlineLevel="2">
      <c r="A125" s="247" t="s">
        <v>563</v>
      </c>
      <c r="B125" s="259" t="s">
        <v>240</v>
      </c>
      <c r="C125" s="75" t="s">
        <v>83</v>
      </c>
      <c r="D125" s="75" t="s">
        <v>45</v>
      </c>
      <c r="E125" s="75" t="s">
        <v>368</v>
      </c>
      <c r="F125" s="75" t="s">
        <v>84</v>
      </c>
      <c r="G125" s="75" t="s">
        <v>85</v>
      </c>
      <c r="H125" s="75" t="s">
        <v>86</v>
      </c>
      <c r="I125" s="4">
        <v>0</v>
      </c>
      <c r="J125" s="75" t="s">
        <v>48</v>
      </c>
      <c r="K125" s="75" t="s">
        <v>168</v>
      </c>
      <c r="L125" s="75" t="s">
        <v>95</v>
      </c>
      <c r="M125" s="75" t="s">
        <v>396</v>
      </c>
    </row>
    <row r="126" spans="1:13" s="257" customFormat="1" ht="57" hidden="1" customHeight="1" outlineLevel="2">
      <c r="A126" s="247" t="s">
        <v>563</v>
      </c>
      <c r="B126" s="133" t="s">
        <v>731</v>
      </c>
      <c r="C126" s="75" t="s">
        <v>98</v>
      </c>
      <c r="D126" s="75" t="s">
        <v>60</v>
      </c>
      <c r="E126" s="75" t="s">
        <v>732</v>
      </c>
      <c r="F126" s="75" t="s">
        <v>243</v>
      </c>
      <c r="G126" s="75" t="s">
        <v>85</v>
      </c>
      <c r="H126" s="75" t="s">
        <v>86</v>
      </c>
      <c r="I126" s="4">
        <v>0</v>
      </c>
      <c r="J126" s="75" t="s">
        <v>92</v>
      </c>
      <c r="K126" s="75" t="s">
        <v>733</v>
      </c>
      <c r="L126" s="75" t="s">
        <v>96</v>
      </c>
      <c r="M126" s="75" t="s">
        <v>396</v>
      </c>
    </row>
    <row r="127" spans="1:13" s="257" customFormat="1" ht="88.5" hidden="1" customHeight="1" outlineLevel="2">
      <c r="A127" s="247" t="s">
        <v>563</v>
      </c>
      <c r="B127" s="133" t="s">
        <v>731</v>
      </c>
      <c r="C127" s="75" t="s">
        <v>98</v>
      </c>
      <c r="D127" s="75" t="s">
        <v>60</v>
      </c>
      <c r="E127" s="75" t="s">
        <v>734</v>
      </c>
      <c r="F127" s="75" t="s">
        <v>243</v>
      </c>
      <c r="G127" s="75" t="s">
        <v>85</v>
      </c>
      <c r="H127" s="75" t="s">
        <v>86</v>
      </c>
      <c r="I127" s="35">
        <v>250000</v>
      </c>
      <c r="J127" s="75" t="s">
        <v>92</v>
      </c>
      <c r="K127" s="75" t="s">
        <v>735</v>
      </c>
      <c r="L127" s="75" t="s">
        <v>96</v>
      </c>
      <c r="M127" s="75"/>
    </row>
    <row r="128" spans="1:13" s="257" customFormat="1" ht="87.75" hidden="1" customHeight="1" outlineLevel="2">
      <c r="A128" s="247" t="s">
        <v>563</v>
      </c>
      <c r="B128" s="263" t="s">
        <v>736</v>
      </c>
      <c r="C128" s="75" t="s">
        <v>313</v>
      </c>
      <c r="D128" s="197" t="s">
        <v>108</v>
      </c>
      <c r="E128" s="11" t="s">
        <v>737</v>
      </c>
      <c r="F128" s="75" t="s">
        <v>91</v>
      </c>
      <c r="G128" s="75" t="s">
        <v>85</v>
      </c>
      <c r="H128" s="75" t="s">
        <v>86</v>
      </c>
      <c r="I128" s="4">
        <v>0</v>
      </c>
      <c r="J128" s="75" t="s">
        <v>166</v>
      </c>
      <c r="K128" s="75" t="s">
        <v>738</v>
      </c>
      <c r="L128" s="75" t="s">
        <v>739</v>
      </c>
      <c r="M128" s="75" t="s">
        <v>396</v>
      </c>
    </row>
    <row r="129" spans="1:13" s="264" customFormat="1" ht="71.25" hidden="1" customHeight="1" outlineLevel="2">
      <c r="A129" s="247" t="s">
        <v>563</v>
      </c>
      <c r="B129" s="133" t="s">
        <v>740</v>
      </c>
      <c r="C129" s="75" t="s">
        <v>245</v>
      </c>
      <c r="D129" s="75" t="s">
        <v>45</v>
      </c>
      <c r="E129" s="75" t="s">
        <v>496</v>
      </c>
      <c r="F129" s="75" t="s">
        <v>246</v>
      </c>
      <c r="G129" s="75" t="s">
        <v>85</v>
      </c>
      <c r="H129" s="75" t="s">
        <v>86</v>
      </c>
      <c r="I129" s="4">
        <v>0</v>
      </c>
      <c r="J129" s="75" t="s">
        <v>166</v>
      </c>
      <c r="K129" s="75" t="s">
        <v>741</v>
      </c>
      <c r="L129" s="75" t="s">
        <v>742</v>
      </c>
      <c r="M129" s="75" t="s">
        <v>396</v>
      </c>
    </row>
    <row r="130" spans="1:13" s="264" customFormat="1" ht="120.75" hidden="1" customHeight="1" outlineLevel="2">
      <c r="A130" s="247" t="s">
        <v>563</v>
      </c>
      <c r="B130" s="133" t="s">
        <v>673</v>
      </c>
      <c r="C130" s="75" t="s">
        <v>245</v>
      </c>
      <c r="D130" s="75" t="s">
        <v>45</v>
      </c>
      <c r="E130" s="75" t="s">
        <v>496</v>
      </c>
      <c r="F130" s="75" t="s">
        <v>246</v>
      </c>
      <c r="G130" s="75" t="s">
        <v>85</v>
      </c>
      <c r="H130" s="75" t="s">
        <v>86</v>
      </c>
      <c r="I130" s="4">
        <v>0</v>
      </c>
      <c r="J130" s="75" t="s">
        <v>57</v>
      </c>
      <c r="K130" s="75" t="s">
        <v>674</v>
      </c>
      <c r="L130" s="75" t="s">
        <v>742</v>
      </c>
      <c r="M130" s="75" t="s">
        <v>396</v>
      </c>
    </row>
    <row r="131" spans="1:13" s="264" customFormat="1" ht="138" hidden="1" customHeight="1" outlineLevel="2">
      <c r="A131" s="247" t="s">
        <v>563</v>
      </c>
      <c r="B131" s="133" t="s">
        <v>743</v>
      </c>
      <c r="C131" s="75" t="s">
        <v>744</v>
      </c>
      <c r="D131" s="222" t="s">
        <v>326</v>
      </c>
      <c r="E131" s="75" t="s">
        <v>745</v>
      </c>
      <c r="F131" s="75" t="s">
        <v>246</v>
      </c>
      <c r="G131" s="150" t="s">
        <v>746</v>
      </c>
      <c r="H131" s="150" t="s">
        <v>747</v>
      </c>
      <c r="I131" s="4">
        <v>0</v>
      </c>
      <c r="J131" s="75" t="s">
        <v>748</v>
      </c>
      <c r="K131" s="75" t="s">
        <v>749</v>
      </c>
      <c r="L131" s="75" t="s">
        <v>750</v>
      </c>
      <c r="M131" s="75" t="s">
        <v>396</v>
      </c>
    </row>
    <row r="132" spans="1:13" s="257" customFormat="1" ht="135.75" hidden="1" customHeight="1" outlineLevel="2">
      <c r="A132" s="265" t="s">
        <v>563</v>
      </c>
      <c r="B132" s="266" t="s">
        <v>751</v>
      </c>
      <c r="C132" s="190" t="s">
        <v>744</v>
      </c>
      <c r="D132" s="114" t="s">
        <v>234</v>
      </c>
      <c r="E132" s="190" t="s">
        <v>745</v>
      </c>
      <c r="F132" s="190" t="s">
        <v>246</v>
      </c>
      <c r="G132" s="267" t="s">
        <v>746</v>
      </c>
      <c r="H132" s="267" t="s">
        <v>747</v>
      </c>
      <c r="I132" s="187">
        <v>0</v>
      </c>
      <c r="J132" s="190" t="s">
        <v>752</v>
      </c>
      <c r="K132" s="190" t="s">
        <v>749</v>
      </c>
      <c r="L132" s="190" t="s">
        <v>753</v>
      </c>
      <c r="M132" s="75" t="s">
        <v>396</v>
      </c>
    </row>
    <row r="133" spans="1:13" s="3" customFormat="1" ht="25.15" hidden="1" customHeight="1" outlineLevel="1">
      <c r="A133" s="17" t="s">
        <v>38</v>
      </c>
      <c r="B133" s="233"/>
      <c r="C133" s="17"/>
      <c r="D133" s="17"/>
      <c r="E133" s="17"/>
      <c r="F133" s="17"/>
      <c r="G133" s="17"/>
      <c r="H133" s="107"/>
      <c r="I133" s="268">
        <f>SUM(I134:I140)</f>
        <v>549753</v>
      </c>
      <c r="J133" s="17"/>
      <c r="K133" s="17"/>
      <c r="L133" s="17"/>
      <c r="M133" s="17"/>
    </row>
    <row r="134" spans="1:13" s="1" customFormat="1" ht="72.75" hidden="1" customHeight="1" outlineLevel="2">
      <c r="A134" s="239" t="s">
        <v>29</v>
      </c>
      <c r="B134" s="223" t="s">
        <v>134</v>
      </c>
      <c r="C134" s="221" t="s">
        <v>754</v>
      </c>
      <c r="D134" s="221" t="s">
        <v>110</v>
      </c>
      <c r="E134" s="221" t="s">
        <v>755</v>
      </c>
      <c r="F134" s="75" t="s">
        <v>135</v>
      </c>
      <c r="G134" s="75" t="s">
        <v>136</v>
      </c>
      <c r="H134" s="75" t="s">
        <v>137</v>
      </c>
      <c r="I134" s="269">
        <v>56385</v>
      </c>
      <c r="J134" s="221" t="s">
        <v>312</v>
      </c>
      <c r="K134" s="221" t="s">
        <v>138</v>
      </c>
      <c r="L134" s="221" t="s">
        <v>756</v>
      </c>
      <c r="M134" s="221"/>
    </row>
    <row r="135" spans="1:13" s="1" customFormat="1" ht="74.25" hidden="1" customHeight="1" outlineLevel="2">
      <c r="A135" s="239" t="s">
        <v>29</v>
      </c>
      <c r="B135" s="223" t="s">
        <v>134</v>
      </c>
      <c r="C135" s="221" t="s">
        <v>757</v>
      </c>
      <c r="D135" s="221" t="s">
        <v>49</v>
      </c>
      <c r="E135" s="221" t="s">
        <v>758</v>
      </c>
      <c r="F135" s="75" t="s">
        <v>135</v>
      </c>
      <c r="G135" s="75" t="s">
        <v>136</v>
      </c>
      <c r="H135" s="75" t="s">
        <v>137</v>
      </c>
      <c r="I135" s="37">
        <v>90000</v>
      </c>
      <c r="J135" s="221" t="s">
        <v>311</v>
      </c>
      <c r="K135" s="221" t="s">
        <v>759</v>
      </c>
      <c r="L135" s="270" t="s">
        <v>760</v>
      </c>
      <c r="M135" s="221"/>
    </row>
    <row r="136" spans="1:13" s="1" customFormat="1" ht="123" hidden="1" customHeight="1" outlineLevel="2">
      <c r="A136" s="239" t="s">
        <v>29</v>
      </c>
      <c r="B136" s="223" t="s">
        <v>134</v>
      </c>
      <c r="C136" s="221" t="s">
        <v>761</v>
      </c>
      <c r="D136" s="221" t="s">
        <v>49</v>
      </c>
      <c r="E136" s="221" t="s">
        <v>762</v>
      </c>
      <c r="F136" s="75" t="s">
        <v>135</v>
      </c>
      <c r="G136" s="75" t="s">
        <v>136</v>
      </c>
      <c r="H136" s="75" t="s">
        <v>137</v>
      </c>
      <c r="I136" s="37">
        <v>139650</v>
      </c>
      <c r="J136" s="221" t="s">
        <v>763</v>
      </c>
      <c r="K136" s="221" t="s">
        <v>764</v>
      </c>
      <c r="L136" s="270" t="s">
        <v>760</v>
      </c>
      <c r="M136" s="221" t="s">
        <v>101</v>
      </c>
    </row>
    <row r="137" spans="1:13" s="1" customFormat="1" ht="87" hidden="1" customHeight="1" outlineLevel="2">
      <c r="A137" s="239" t="s">
        <v>29</v>
      </c>
      <c r="B137" s="223" t="s">
        <v>134</v>
      </c>
      <c r="C137" s="221" t="s">
        <v>765</v>
      </c>
      <c r="D137" s="221" t="s">
        <v>49</v>
      </c>
      <c r="E137" s="221" t="s">
        <v>766</v>
      </c>
      <c r="F137" s="75" t="s">
        <v>135</v>
      </c>
      <c r="G137" s="75" t="s">
        <v>136</v>
      </c>
      <c r="H137" s="75" t="s">
        <v>137</v>
      </c>
      <c r="I137" s="37">
        <v>27300</v>
      </c>
      <c r="J137" s="221" t="s">
        <v>310</v>
      </c>
      <c r="K137" s="221" t="s">
        <v>767</v>
      </c>
      <c r="L137" s="270" t="s">
        <v>760</v>
      </c>
      <c r="M137" s="221"/>
    </row>
    <row r="138" spans="1:13" s="1" customFormat="1" ht="108" hidden="1" customHeight="1" outlineLevel="2">
      <c r="A138" s="239" t="s">
        <v>47</v>
      </c>
      <c r="B138" s="223" t="s">
        <v>131</v>
      </c>
      <c r="C138" s="221" t="s">
        <v>768</v>
      </c>
      <c r="D138" s="221" t="s">
        <v>49</v>
      </c>
      <c r="E138" s="221" t="s">
        <v>769</v>
      </c>
      <c r="F138" s="75" t="s">
        <v>99</v>
      </c>
      <c r="G138" s="75" t="s">
        <v>132</v>
      </c>
      <c r="H138" s="75" t="s">
        <v>133</v>
      </c>
      <c r="I138" s="37">
        <v>94668</v>
      </c>
      <c r="J138" s="221" t="s">
        <v>770</v>
      </c>
      <c r="K138" s="221" t="s">
        <v>771</v>
      </c>
      <c r="L138" s="270" t="s">
        <v>772</v>
      </c>
      <c r="M138" s="221"/>
    </row>
    <row r="139" spans="1:13" s="1" customFormat="1" ht="114.75" hidden="1" customHeight="1" outlineLevel="2">
      <c r="A139" s="239" t="s">
        <v>47</v>
      </c>
      <c r="B139" s="223" t="s">
        <v>131</v>
      </c>
      <c r="C139" s="221" t="s">
        <v>773</v>
      </c>
      <c r="D139" s="221" t="s">
        <v>49</v>
      </c>
      <c r="E139" s="221" t="s">
        <v>769</v>
      </c>
      <c r="F139" s="75" t="s">
        <v>99</v>
      </c>
      <c r="G139" s="75" t="s">
        <v>132</v>
      </c>
      <c r="H139" s="75" t="s">
        <v>133</v>
      </c>
      <c r="I139" s="37">
        <v>88830</v>
      </c>
      <c r="J139" s="221" t="s">
        <v>774</v>
      </c>
      <c r="K139" s="221" t="s">
        <v>771</v>
      </c>
      <c r="L139" s="270" t="s">
        <v>772</v>
      </c>
      <c r="M139" s="221"/>
    </row>
    <row r="140" spans="1:13" s="1" customFormat="1" ht="78" hidden="1" customHeight="1" outlineLevel="2">
      <c r="A140" s="239" t="s">
        <v>47</v>
      </c>
      <c r="B140" s="223" t="s">
        <v>131</v>
      </c>
      <c r="C140" s="221" t="s">
        <v>775</v>
      </c>
      <c r="D140" s="221" t="s">
        <v>49</v>
      </c>
      <c r="E140" s="221" t="s">
        <v>292</v>
      </c>
      <c r="F140" s="75" t="s">
        <v>99</v>
      </c>
      <c r="G140" s="75" t="s">
        <v>132</v>
      </c>
      <c r="H140" s="75" t="s">
        <v>133</v>
      </c>
      <c r="I140" s="37">
        <v>52920</v>
      </c>
      <c r="J140" s="221" t="s">
        <v>776</v>
      </c>
      <c r="K140" s="221" t="s">
        <v>777</v>
      </c>
      <c r="L140" s="221" t="s">
        <v>778</v>
      </c>
      <c r="M140" s="197"/>
    </row>
    <row r="141" spans="1:13" s="2" customFormat="1" ht="30" hidden="1" customHeight="1" collapsed="1">
      <c r="A141" s="18" t="s">
        <v>39</v>
      </c>
      <c r="B141" s="18"/>
      <c r="C141" s="18"/>
      <c r="D141" s="18"/>
      <c r="E141" s="18"/>
      <c r="F141" s="102"/>
      <c r="G141" s="102"/>
      <c r="H141" s="18"/>
      <c r="I141" s="113">
        <f>I142+I177+I203</f>
        <v>9807863</v>
      </c>
      <c r="J141" s="18"/>
      <c r="K141" s="18"/>
      <c r="L141" s="102"/>
      <c r="M141" s="102"/>
    </row>
    <row r="142" spans="1:13" s="273" customFormat="1" ht="25.15" hidden="1" customHeight="1" outlineLevel="1">
      <c r="A142" s="271" t="s">
        <v>40</v>
      </c>
      <c r="B142" s="271"/>
      <c r="C142" s="271"/>
      <c r="D142" s="271"/>
      <c r="E142" s="271"/>
      <c r="F142" s="271"/>
      <c r="G142" s="271"/>
      <c r="H142" s="272"/>
      <c r="I142" s="108">
        <f>SUM(I143:I176)</f>
        <v>7469470</v>
      </c>
      <c r="J142" s="271"/>
      <c r="K142" s="271"/>
      <c r="L142" s="271"/>
      <c r="M142" s="271"/>
    </row>
    <row r="143" spans="1:13" s="273" customFormat="1" ht="49.9" hidden="1" customHeight="1" outlineLevel="2">
      <c r="A143" s="76" t="s">
        <v>104</v>
      </c>
      <c r="B143" s="140" t="s">
        <v>123</v>
      </c>
      <c r="C143" s="140" t="s">
        <v>779</v>
      </c>
      <c r="D143" s="140" t="s">
        <v>58</v>
      </c>
      <c r="E143" s="225" t="s">
        <v>298</v>
      </c>
      <c r="F143" s="75" t="s">
        <v>124</v>
      </c>
      <c r="G143" s="80" t="s">
        <v>119</v>
      </c>
      <c r="H143" s="75" t="s">
        <v>120</v>
      </c>
      <c r="I143" s="35">
        <v>40000</v>
      </c>
      <c r="J143" s="75" t="s">
        <v>780</v>
      </c>
      <c r="K143" s="80" t="s">
        <v>236</v>
      </c>
      <c r="L143" s="75" t="s">
        <v>781</v>
      </c>
      <c r="M143" s="182" t="s">
        <v>782</v>
      </c>
    </row>
    <row r="144" spans="1:13" s="273" customFormat="1" ht="66" hidden="1" customHeight="1" outlineLevel="2">
      <c r="A144" s="76" t="s">
        <v>104</v>
      </c>
      <c r="B144" s="140" t="s">
        <v>783</v>
      </c>
      <c r="C144" s="140" t="s">
        <v>784</v>
      </c>
      <c r="D144" s="140" t="s">
        <v>45</v>
      </c>
      <c r="E144" s="75" t="s">
        <v>785</v>
      </c>
      <c r="F144" s="75" t="s">
        <v>124</v>
      </c>
      <c r="G144" s="80" t="s">
        <v>119</v>
      </c>
      <c r="H144" s="75" t="s">
        <v>120</v>
      </c>
      <c r="I144" s="35">
        <v>110000</v>
      </c>
      <c r="J144" s="75" t="s">
        <v>268</v>
      </c>
      <c r="K144" s="80" t="s">
        <v>236</v>
      </c>
      <c r="L144" s="75" t="s">
        <v>786</v>
      </c>
      <c r="M144" s="182" t="s">
        <v>782</v>
      </c>
    </row>
    <row r="145" spans="1:13" s="273" customFormat="1" ht="66" hidden="1" customHeight="1" outlineLevel="2">
      <c r="A145" s="76" t="s">
        <v>104</v>
      </c>
      <c r="B145" s="140" t="s">
        <v>787</v>
      </c>
      <c r="C145" s="140" t="s">
        <v>307</v>
      </c>
      <c r="D145" s="140" t="s">
        <v>58</v>
      </c>
      <c r="E145" s="75" t="s">
        <v>431</v>
      </c>
      <c r="F145" s="75" t="s">
        <v>788</v>
      </c>
      <c r="G145" s="80" t="s">
        <v>119</v>
      </c>
      <c r="H145" s="75" t="s">
        <v>120</v>
      </c>
      <c r="I145" s="35">
        <v>35714</v>
      </c>
      <c r="J145" s="75" t="s">
        <v>237</v>
      </c>
      <c r="K145" s="80" t="s">
        <v>236</v>
      </c>
      <c r="L145" s="75" t="s">
        <v>306</v>
      </c>
      <c r="M145" s="182"/>
    </row>
    <row r="146" spans="1:13" s="273" customFormat="1" ht="49.9" hidden="1" customHeight="1" outlineLevel="2">
      <c r="A146" s="76" t="s">
        <v>104</v>
      </c>
      <c r="B146" s="140" t="s">
        <v>123</v>
      </c>
      <c r="C146" s="140" t="s">
        <v>789</v>
      </c>
      <c r="D146" s="140" t="s">
        <v>58</v>
      </c>
      <c r="E146" s="75" t="s">
        <v>616</v>
      </c>
      <c r="F146" s="75" t="s">
        <v>124</v>
      </c>
      <c r="G146" s="80" t="s">
        <v>119</v>
      </c>
      <c r="H146" s="75" t="s">
        <v>120</v>
      </c>
      <c r="I146" s="35">
        <v>70000</v>
      </c>
      <c r="J146" s="75" t="s">
        <v>790</v>
      </c>
      <c r="K146" s="80" t="s">
        <v>236</v>
      </c>
      <c r="L146" s="75" t="s">
        <v>791</v>
      </c>
      <c r="M146" s="154"/>
    </row>
    <row r="147" spans="1:13" s="273" customFormat="1" ht="33" hidden="1" outlineLevel="2">
      <c r="A147" s="76" t="s">
        <v>104</v>
      </c>
      <c r="B147" s="140" t="s">
        <v>792</v>
      </c>
      <c r="C147" s="140" t="s">
        <v>793</v>
      </c>
      <c r="D147" s="140" t="s">
        <v>58</v>
      </c>
      <c r="E147" s="75" t="s">
        <v>616</v>
      </c>
      <c r="F147" s="75" t="s">
        <v>124</v>
      </c>
      <c r="G147" s="80" t="s">
        <v>119</v>
      </c>
      <c r="H147" s="75" t="s">
        <v>120</v>
      </c>
      <c r="I147" s="35">
        <v>85714</v>
      </c>
      <c r="J147" s="75" t="s">
        <v>308</v>
      </c>
      <c r="K147" s="80" t="s">
        <v>236</v>
      </c>
      <c r="L147" s="75" t="s">
        <v>794</v>
      </c>
      <c r="M147" s="154"/>
    </row>
    <row r="148" spans="1:13" s="273" customFormat="1" ht="85.15" hidden="1" customHeight="1" outlineLevel="2">
      <c r="A148" s="76" t="s">
        <v>104</v>
      </c>
      <c r="B148" s="140" t="s">
        <v>795</v>
      </c>
      <c r="C148" s="140" t="s">
        <v>796</v>
      </c>
      <c r="D148" s="140" t="s">
        <v>45</v>
      </c>
      <c r="E148" s="75" t="s">
        <v>797</v>
      </c>
      <c r="F148" s="75" t="s">
        <v>124</v>
      </c>
      <c r="G148" s="80" t="s">
        <v>119</v>
      </c>
      <c r="H148" s="75" t="s">
        <v>120</v>
      </c>
      <c r="I148" s="35">
        <v>347043</v>
      </c>
      <c r="J148" s="75" t="s">
        <v>304</v>
      </c>
      <c r="K148" s="80" t="s">
        <v>236</v>
      </c>
      <c r="L148" s="75" t="s">
        <v>798</v>
      </c>
      <c r="M148" s="154"/>
    </row>
    <row r="149" spans="1:13" s="273" customFormat="1" ht="49.9" hidden="1" customHeight="1" outlineLevel="2">
      <c r="A149" s="76" t="s">
        <v>104</v>
      </c>
      <c r="B149" s="140" t="s">
        <v>123</v>
      </c>
      <c r="C149" s="140" t="s">
        <v>799</v>
      </c>
      <c r="D149" s="140" t="s">
        <v>93</v>
      </c>
      <c r="E149" s="75" t="s">
        <v>800</v>
      </c>
      <c r="F149" s="75" t="s">
        <v>124</v>
      </c>
      <c r="G149" s="80" t="s">
        <v>119</v>
      </c>
      <c r="H149" s="75" t="s">
        <v>120</v>
      </c>
      <c r="I149" s="35">
        <v>876190</v>
      </c>
      <c r="J149" s="75" t="s">
        <v>801</v>
      </c>
      <c r="K149" s="80" t="s">
        <v>236</v>
      </c>
      <c r="L149" s="75" t="s">
        <v>802</v>
      </c>
      <c r="M149" s="182" t="s">
        <v>782</v>
      </c>
    </row>
    <row r="150" spans="1:13" s="273" customFormat="1" ht="49.9" hidden="1" customHeight="1" outlineLevel="2">
      <c r="A150" s="76" t="s">
        <v>104</v>
      </c>
      <c r="B150" s="140" t="s">
        <v>803</v>
      </c>
      <c r="C150" s="140" t="s">
        <v>804</v>
      </c>
      <c r="D150" s="140" t="s">
        <v>49</v>
      </c>
      <c r="E150" s="75" t="s">
        <v>590</v>
      </c>
      <c r="F150" s="75" t="s">
        <v>291</v>
      </c>
      <c r="G150" s="80" t="s">
        <v>119</v>
      </c>
      <c r="H150" s="75" t="s">
        <v>109</v>
      </c>
      <c r="I150" s="35">
        <v>70000</v>
      </c>
      <c r="J150" s="75" t="s">
        <v>805</v>
      </c>
      <c r="K150" s="80" t="s">
        <v>236</v>
      </c>
      <c r="L150" s="75" t="s">
        <v>806</v>
      </c>
      <c r="M150" s="154"/>
    </row>
    <row r="151" spans="1:13" s="273" customFormat="1" ht="49.9" hidden="1" customHeight="1" outlineLevel="2">
      <c r="A151" s="76" t="s">
        <v>104</v>
      </c>
      <c r="B151" s="140" t="s">
        <v>807</v>
      </c>
      <c r="C151" s="140" t="s">
        <v>808</v>
      </c>
      <c r="D151" s="140" t="s">
        <v>49</v>
      </c>
      <c r="E151" s="75" t="s">
        <v>590</v>
      </c>
      <c r="F151" s="75" t="s">
        <v>291</v>
      </c>
      <c r="G151" s="80" t="s">
        <v>119</v>
      </c>
      <c r="H151" s="75" t="s">
        <v>109</v>
      </c>
      <c r="I151" s="35">
        <v>23810</v>
      </c>
      <c r="J151" s="75" t="s">
        <v>162</v>
      </c>
      <c r="K151" s="80" t="s">
        <v>236</v>
      </c>
      <c r="L151" s="75" t="s">
        <v>809</v>
      </c>
      <c r="M151" s="154"/>
    </row>
    <row r="152" spans="1:13" s="273" customFormat="1" ht="49.9" hidden="1" customHeight="1" outlineLevel="2">
      <c r="A152" s="76" t="s">
        <v>104</v>
      </c>
      <c r="B152" s="140" t="s">
        <v>810</v>
      </c>
      <c r="C152" s="140" t="s">
        <v>811</v>
      </c>
      <c r="D152" s="140" t="s">
        <v>58</v>
      </c>
      <c r="E152" s="75" t="s">
        <v>595</v>
      </c>
      <c r="F152" s="75" t="s">
        <v>291</v>
      </c>
      <c r="G152" s="80" t="s">
        <v>119</v>
      </c>
      <c r="H152" s="75" t="s">
        <v>109</v>
      </c>
      <c r="I152" s="35">
        <v>93333</v>
      </c>
      <c r="J152" s="75" t="s">
        <v>302</v>
      </c>
      <c r="K152" s="80" t="s">
        <v>236</v>
      </c>
      <c r="L152" s="75" t="s">
        <v>812</v>
      </c>
      <c r="M152" s="154"/>
    </row>
    <row r="153" spans="1:13" s="273" customFormat="1" ht="49.9" hidden="1" customHeight="1" outlineLevel="2">
      <c r="A153" s="76" t="s">
        <v>104</v>
      </c>
      <c r="B153" s="140" t="s">
        <v>813</v>
      </c>
      <c r="C153" s="140" t="s">
        <v>814</v>
      </c>
      <c r="D153" s="140" t="s">
        <v>125</v>
      </c>
      <c r="E153" s="75" t="s">
        <v>815</v>
      </c>
      <c r="F153" s="75" t="s">
        <v>291</v>
      </c>
      <c r="G153" s="80" t="s">
        <v>119</v>
      </c>
      <c r="H153" s="75" t="s">
        <v>109</v>
      </c>
      <c r="I153" s="35">
        <v>25000</v>
      </c>
      <c r="J153" s="75" t="s">
        <v>293</v>
      </c>
      <c r="K153" s="80" t="s">
        <v>236</v>
      </c>
      <c r="L153" s="75" t="s">
        <v>816</v>
      </c>
      <c r="M153" s="154"/>
    </row>
    <row r="154" spans="1:13" s="273" customFormat="1" ht="49.9" hidden="1" customHeight="1" outlineLevel="2">
      <c r="A154" s="76" t="s">
        <v>104</v>
      </c>
      <c r="B154" s="140" t="s">
        <v>817</v>
      </c>
      <c r="C154" s="140" t="s">
        <v>818</v>
      </c>
      <c r="D154" s="140" t="s">
        <v>49</v>
      </c>
      <c r="E154" s="75" t="s">
        <v>819</v>
      </c>
      <c r="F154" s="75" t="s">
        <v>820</v>
      </c>
      <c r="G154" s="80" t="s">
        <v>119</v>
      </c>
      <c r="H154" s="75" t="s">
        <v>109</v>
      </c>
      <c r="I154" s="35">
        <v>36000</v>
      </c>
      <c r="J154" s="75" t="s">
        <v>821</v>
      </c>
      <c r="K154" s="80" t="s">
        <v>236</v>
      </c>
      <c r="L154" s="75" t="s">
        <v>806</v>
      </c>
      <c r="M154" s="154"/>
    </row>
    <row r="155" spans="1:13" s="273" customFormat="1" ht="49.9" hidden="1" customHeight="1" outlineLevel="2">
      <c r="A155" s="76" t="s">
        <v>104</v>
      </c>
      <c r="B155" s="140" t="s">
        <v>817</v>
      </c>
      <c r="C155" s="140" t="s">
        <v>822</v>
      </c>
      <c r="D155" s="140" t="s">
        <v>49</v>
      </c>
      <c r="E155" s="75" t="s">
        <v>823</v>
      </c>
      <c r="F155" s="75" t="s">
        <v>820</v>
      </c>
      <c r="G155" s="80" t="s">
        <v>119</v>
      </c>
      <c r="H155" s="75" t="s">
        <v>109</v>
      </c>
      <c r="I155" s="35">
        <v>19048</v>
      </c>
      <c r="J155" s="75" t="s">
        <v>824</v>
      </c>
      <c r="K155" s="80" t="s">
        <v>236</v>
      </c>
      <c r="L155" s="75" t="s">
        <v>825</v>
      </c>
      <c r="M155" s="154"/>
    </row>
    <row r="156" spans="1:13" s="273" customFormat="1" ht="49.9" hidden="1" customHeight="1" outlineLevel="2">
      <c r="A156" s="76" t="s">
        <v>104</v>
      </c>
      <c r="B156" s="140" t="s">
        <v>817</v>
      </c>
      <c r="C156" s="140" t="s">
        <v>826</v>
      </c>
      <c r="D156" s="140" t="s">
        <v>49</v>
      </c>
      <c r="E156" s="75" t="s">
        <v>628</v>
      </c>
      <c r="F156" s="75" t="s">
        <v>820</v>
      </c>
      <c r="G156" s="80" t="s">
        <v>119</v>
      </c>
      <c r="H156" s="75" t="s">
        <v>109</v>
      </c>
      <c r="I156" s="35">
        <v>30000</v>
      </c>
      <c r="J156" s="75" t="s">
        <v>827</v>
      </c>
      <c r="K156" s="80" t="s">
        <v>236</v>
      </c>
      <c r="L156" s="75" t="s">
        <v>828</v>
      </c>
      <c r="M156" s="154"/>
    </row>
    <row r="157" spans="1:13" s="273" customFormat="1" ht="49.5" hidden="1" outlineLevel="2">
      <c r="A157" s="76" t="s">
        <v>104</v>
      </c>
      <c r="B157" s="140" t="s">
        <v>829</v>
      </c>
      <c r="C157" s="140" t="s">
        <v>830</v>
      </c>
      <c r="D157" s="140" t="s">
        <v>58</v>
      </c>
      <c r="E157" s="75" t="s">
        <v>831</v>
      </c>
      <c r="F157" s="75" t="s">
        <v>124</v>
      </c>
      <c r="G157" s="80" t="s">
        <v>119</v>
      </c>
      <c r="H157" s="75" t="s">
        <v>120</v>
      </c>
      <c r="I157" s="35">
        <v>180000</v>
      </c>
      <c r="J157" s="75" t="s">
        <v>832</v>
      </c>
      <c r="K157" s="80" t="s">
        <v>236</v>
      </c>
      <c r="L157" s="75" t="s">
        <v>833</v>
      </c>
      <c r="M157" s="182" t="s">
        <v>782</v>
      </c>
    </row>
    <row r="158" spans="1:13" s="273" customFormat="1" ht="49.9" hidden="1" customHeight="1" outlineLevel="2">
      <c r="A158" s="76" t="s">
        <v>104</v>
      </c>
      <c r="B158" s="140" t="s">
        <v>834</v>
      </c>
      <c r="C158" s="140" t="s">
        <v>835</v>
      </c>
      <c r="D158" s="140" t="s">
        <v>93</v>
      </c>
      <c r="E158" s="75" t="s">
        <v>836</v>
      </c>
      <c r="F158" s="75" t="s">
        <v>124</v>
      </c>
      <c r="G158" s="80" t="s">
        <v>119</v>
      </c>
      <c r="H158" s="75" t="s">
        <v>120</v>
      </c>
      <c r="I158" s="35">
        <v>876190</v>
      </c>
      <c r="J158" s="75" t="s">
        <v>296</v>
      </c>
      <c r="K158" s="80" t="s">
        <v>236</v>
      </c>
      <c r="L158" s="75" t="s">
        <v>295</v>
      </c>
      <c r="M158" s="154"/>
    </row>
    <row r="159" spans="1:13" s="273" customFormat="1" ht="49.5" hidden="1" outlineLevel="2">
      <c r="A159" s="76" t="s">
        <v>104</v>
      </c>
      <c r="B159" s="140" t="s">
        <v>834</v>
      </c>
      <c r="C159" s="140" t="s">
        <v>837</v>
      </c>
      <c r="D159" s="140" t="s">
        <v>93</v>
      </c>
      <c r="E159" s="75" t="s">
        <v>838</v>
      </c>
      <c r="F159" s="75" t="s">
        <v>124</v>
      </c>
      <c r="G159" s="80" t="s">
        <v>119</v>
      </c>
      <c r="H159" s="75" t="s">
        <v>120</v>
      </c>
      <c r="I159" s="35">
        <v>1371429</v>
      </c>
      <c r="J159" s="75" t="s">
        <v>303</v>
      </c>
      <c r="K159" s="80" t="s">
        <v>236</v>
      </c>
      <c r="L159" s="75" t="s">
        <v>839</v>
      </c>
      <c r="M159" s="154"/>
    </row>
    <row r="160" spans="1:13" s="273" customFormat="1" ht="84.6" hidden="1" customHeight="1" outlineLevel="2">
      <c r="A160" s="76" t="s">
        <v>104</v>
      </c>
      <c r="B160" s="140" t="s">
        <v>834</v>
      </c>
      <c r="C160" s="140" t="s">
        <v>840</v>
      </c>
      <c r="D160" s="140" t="s">
        <v>93</v>
      </c>
      <c r="E160" s="75" t="s">
        <v>841</v>
      </c>
      <c r="F160" s="75" t="s">
        <v>124</v>
      </c>
      <c r="G160" s="80" t="s">
        <v>119</v>
      </c>
      <c r="H160" s="75" t="s">
        <v>120</v>
      </c>
      <c r="I160" s="35">
        <v>904762</v>
      </c>
      <c r="J160" s="75" t="s">
        <v>842</v>
      </c>
      <c r="K160" s="80" t="s">
        <v>236</v>
      </c>
      <c r="L160" s="75" t="s">
        <v>843</v>
      </c>
      <c r="M160" s="182" t="s">
        <v>782</v>
      </c>
    </row>
    <row r="161" spans="1:13" s="273" customFormat="1" ht="49.9" hidden="1" customHeight="1" outlineLevel="2">
      <c r="A161" s="76" t="s">
        <v>104</v>
      </c>
      <c r="B161" s="140" t="s">
        <v>834</v>
      </c>
      <c r="C161" s="140" t="s">
        <v>844</v>
      </c>
      <c r="D161" s="140" t="s">
        <v>93</v>
      </c>
      <c r="E161" s="75" t="s">
        <v>845</v>
      </c>
      <c r="F161" s="75" t="s">
        <v>124</v>
      </c>
      <c r="G161" s="80" t="s">
        <v>119</v>
      </c>
      <c r="H161" s="75" t="s">
        <v>120</v>
      </c>
      <c r="I161" s="35">
        <v>809524</v>
      </c>
      <c r="J161" s="75" t="s">
        <v>846</v>
      </c>
      <c r="K161" s="80" t="s">
        <v>236</v>
      </c>
      <c r="L161" s="75" t="s">
        <v>847</v>
      </c>
      <c r="M161" s="154"/>
    </row>
    <row r="162" spans="1:13" s="273" customFormat="1" ht="49.9" hidden="1" customHeight="1" outlineLevel="2">
      <c r="A162" s="76" t="s">
        <v>104</v>
      </c>
      <c r="B162" s="140" t="s">
        <v>834</v>
      </c>
      <c r="C162" s="140" t="s">
        <v>848</v>
      </c>
      <c r="D162" s="140" t="s">
        <v>93</v>
      </c>
      <c r="E162" s="75" t="s">
        <v>849</v>
      </c>
      <c r="F162" s="75" t="s">
        <v>124</v>
      </c>
      <c r="G162" s="80" t="s">
        <v>119</v>
      </c>
      <c r="H162" s="75" t="s">
        <v>120</v>
      </c>
      <c r="I162" s="35">
        <v>800000</v>
      </c>
      <c r="J162" s="75" t="s">
        <v>297</v>
      </c>
      <c r="K162" s="80" t="s">
        <v>236</v>
      </c>
      <c r="L162" s="75" t="s">
        <v>850</v>
      </c>
      <c r="M162" s="154"/>
    </row>
    <row r="163" spans="1:13" s="273" customFormat="1" ht="49.9" hidden="1" customHeight="1" outlineLevel="2">
      <c r="A163" s="76" t="s">
        <v>104</v>
      </c>
      <c r="B163" s="140" t="s">
        <v>301</v>
      </c>
      <c r="C163" s="140" t="s">
        <v>300</v>
      </c>
      <c r="D163" s="140" t="s">
        <v>49</v>
      </c>
      <c r="E163" s="75" t="s">
        <v>851</v>
      </c>
      <c r="F163" s="75" t="s">
        <v>124</v>
      </c>
      <c r="G163" s="80" t="s">
        <v>119</v>
      </c>
      <c r="H163" s="75" t="s">
        <v>120</v>
      </c>
      <c r="I163" s="35">
        <v>226190</v>
      </c>
      <c r="J163" s="75" t="s">
        <v>299</v>
      </c>
      <c r="K163" s="80" t="s">
        <v>236</v>
      </c>
      <c r="L163" s="75" t="s">
        <v>852</v>
      </c>
      <c r="M163" s="154"/>
    </row>
    <row r="164" spans="1:13" s="273" customFormat="1" ht="49.9" hidden="1" customHeight="1" outlineLevel="2">
      <c r="A164" s="76" t="s">
        <v>104</v>
      </c>
      <c r="B164" s="140" t="s">
        <v>853</v>
      </c>
      <c r="C164" s="140" t="s">
        <v>854</v>
      </c>
      <c r="D164" s="140" t="s">
        <v>49</v>
      </c>
      <c r="E164" s="75" t="s">
        <v>855</v>
      </c>
      <c r="F164" s="75" t="s">
        <v>856</v>
      </c>
      <c r="G164" s="80" t="s">
        <v>119</v>
      </c>
      <c r="H164" s="75" t="s">
        <v>109</v>
      </c>
      <c r="I164" s="35">
        <v>19048</v>
      </c>
      <c r="J164" s="75" t="s">
        <v>162</v>
      </c>
      <c r="K164" s="80" t="s">
        <v>236</v>
      </c>
      <c r="L164" s="75" t="s">
        <v>809</v>
      </c>
      <c r="M164" s="154"/>
    </row>
    <row r="165" spans="1:13" s="273" customFormat="1" ht="49.9" hidden="1" customHeight="1" outlineLevel="2">
      <c r="A165" s="76" t="s">
        <v>104</v>
      </c>
      <c r="B165" s="140" t="s">
        <v>853</v>
      </c>
      <c r="C165" s="140" t="s">
        <v>857</v>
      </c>
      <c r="D165" s="140" t="s">
        <v>49</v>
      </c>
      <c r="E165" s="75" t="s">
        <v>855</v>
      </c>
      <c r="F165" s="75" t="s">
        <v>856</v>
      </c>
      <c r="G165" s="80" t="s">
        <v>119</v>
      </c>
      <c r="H165" s="75" t="s">
        <v>109</v>
      </c>
      <c r="I165" s="35">
        <v>28571</v>
      </c>
      <c r="J165" s="75" t="s">
        <v>113</v>
      </c>
      <c r="K165" s="80" t="s">
        <v>236</v>
      </c>
      <c r="L165" s="75" t="s">
        <v>858</v>
      </c>
      <c r="M165" s="154"/>
    </row>
    <row r="166" spans="1:13" s="273" customFormat="1" ht="49.9" hidden="1" customHeight="1" outlineLevel="2">
      <c r="A166" s="76" t="s">
        <v>104</v>
      </c>
      <c r="B166" s="140" t="s">
        <v>853</v>
      </c>
      <c r="C166" s="140" t="s">
        <v>859</v>
      </c>
      <c r="D166" s="140" t="s">
        <v>58</v>
      </c>
      <c r="E166" s="75" t="s">
        <v>618</v>
      </c>
      <c r="F166" s="75" t="s">
        <v>856</v>
      </c>
      <c r="G166" s="80" t="s">
        <v>119</v>
      </c>
      <c r="H166" s="75" t="s">
        <v>109</v>
      </c>
      <c r="I166" s="35">
        <v>57143</v>
      </c>
      <c r="J166" s="75" t="s">
        <v>122</v>
      </c>
      <c r="K166" s="80" t="s">
        <v>236</v>
      </c>
      <c r="L166" s="75" t="s">
        <v>238</v>
      </c>
      <c r="M166" s="154"/>
    </row>
    <row r="167" spans="1:13" s="273" customFormat="1" ht="49.9" hidden="1" customHeight="1" outlineLevel="2">
      <c r="A167" s="76" t="s">
        <v>104</v>
      </c>
      <c r="B167" s="140" t="s">
        <v>853</v>
      </c>
      <c r="C167" s="140" t="s">
        <v>860</v>
      </c>
      <c r="D167" s="140" t="s">
        <v>49</v>
      </c>
      <c r="E167" s="75" t="s">
        <v>861</v>
      </c>
      <c r="F167" s="75" t="s">
        <v>856</v>
      </c>
      <c r="G167" s="80" t="s">
        <v>119</v>
      </c>
      <c r="H167" s="75" t="s">
        <v>109</v>
      </c>
      <c r="I167" s="35">
        <v>28571</v>
      </c>
      <c r="J167" s="75" t="s">
        <v>309</v>
      </c>
      <c r="K167" s="80" t="s">
        <v>236</v>
      </c>
      <c r="L167" s="75" t="s">
        <v>862</v>
      </c>
      <c r="M167" s="154"/>
    </row>
    <row r="168" spans="1:13" s="273" customFormat="1" ht="49.9" hidden="1" customHeight="1" outlineLevel="2">
      <c r="A168" s="76" t="s">
        <v>104</v>
      </c>
      <c r="B168" s="140" t="s">
        <v>863</v>
      </c>
      <c r="C168" s="140" t="s">
        <v>864</v>
      </c>
      <c r="D168" s="140" t="s">
        <v>49</v>
      </c>
      <c r="E168" s="75" t="s">
        <v>865</v>
      </c>
      <c r="F168" s="75" t="s">
        <v>856</v>
      </c>
      <c r="G168" s="80" t="s">
        <v>119</v>
      </c>
      <c r="H168" s="75" t="s">
        <v>109</v>
      </c>
      <c r="I168" s="35">
        <v>20000</v>
      </c>
      <c r="J168" s="75" t="s">
        <v>866</v>
      </c>
      <c r="K168" s="80" t="s">
        <v>236</v>
      </c>
      <c r="L168" s="75" t="s">
        <v>867</v>
      </c>
      <c r="M168" s="154"/>
    </row>
    <row r="169" spans="1:13" s="273" customFormat="1" ht="49.9" hidden="1" customHeight="1" outlineLevel="2">
      <c r="A169" s="76" t="s">
        <v>104</v>
      </c>
      <c r="B169" s="140" t="s">
        <v>853</v>
      </c>
      <c r="C169" s="140" t="s">
        <v>868</v>
      </c>
      <c r="D169" s="140" t="s">
        <v>49</v>
      </c>
      <c r="E169" s="75" t="s">
        <v>869</v>
      </c>
      <c r="F169" s="75" t="s">
        <v>856</v>
      </c>
      <c r="G169" s="80" t="s">
        <v>119</v>
      </c>
      <c r="H169" s="75" t="s">
        <v>109</v>
      </c>
      <c r="I169" s="35">
        <v>30000</v>
      </c>
      <c r="J169" s="75" t="s">
        <v>318</v>
      </c>
      <c r="K169" s="80" t="s">
        <v>236</v>
      </c>
      <c r="L169" s="75" t="s">
        <v>870</v>
      </c>
      <c r="M169" s="154"/>
    </row>
    <row r="170" spans="1:13" s="273" customFormat="1" ht="68.45" hidden="1" customHeight="1" outlineLevel="2">
      <c r="A170" s="76" t="s">
        <v>104</v>
      </c>
      <c r="B170" s="140" t="s">
        <v>853</v>
      </c>
      <c r="C170" s="140" t="s">
        <v>871</v>
      </c>
      <c r="D170" s="140" t="s">
        <v>49</v>
      </c>
      <c r="E170" s="75" t="s">
        <v>869</v>
      </c>
      <c r="F170" s="75" t="s">
        <v>856</v>
      </c>
      <c r="G170" s="80" t="s">
        <v>119</v>
      </c>
      <c r="H170" s="75" t="s">
        <v>109</v>
      </c>
      <c r="I170" s="35">
        <v>28571</v>
      </c>
      <c r="J170" s="75" t="s">
        <v>872</v>
      </c>
      <c r="K170" s="80" t="s">
        <v>236</v>
      </c>
      <c r="L170" s="75" t="s">
        <v>873</v>
      </c>
      <c r="M170" s="154"/>
    </row>
    <row r="171" spans="1:13" s="273" customFormat="1" ht="49.9" hidden="1" customHeight="1" outlineLevel="2">
      <c r="A171" s="76" t="s">
        <v>104</v>
      </c>
      <c r="B171" s="140" t="s">
        <v>874</v>
      </c>
      <c r="C171" s="140" t="s">
        <v>854</v>
      </c>
      <c r="D171" s="140" t="s">
        <v>49</v>
      </c>
      <c r="E171" s="75" t="s">
        <v>875</v>
      </c>
      <c r="F171" s="75" t="s">
        <v>856</v>
      </c>
      <c r="G171" s="80" t="s">
        <v>119</v>
      </c>
      <c r="H171" s="75" t="s">
        <v>109</v>
      </c>
      <c r="I171" s="35">
        <v>19048</v>
      </c>
      <c r="J171" s="75" t="s">
        <v>162</v>
      </c>
      <c r="K171" s="80" t="s">
        <v>236</v>
      </c>
      <c r="L171" s="75" t="s">
        <v>809</v>
      </c>
      <c r="M171" s="154"/>
    </row>
    <row r="172" spans="1:13" s="273" customFormat="1" ht="49.9" hidden="1" customHeight="1" outlineLevel="2">
      <c r="A172" s="76" t="s">
        <v>104</v>
      </c>
      <c r="B172" s="140" t="s">
        <v>876</v>
      </c>
      <c r="C172" s="140" t="s">
        <v>877</v>
      </c>
      <c r="D172" s="140" t="s">
        <v>58</v>
      </c>
      <c r="E172" s="75" t="s">
        <v>878</v>
      </c>
      <c r="F172" s="75" t="s">
        <v>291</v>
      </c>
      <c r="G172" s="80" t="s">
        <v>119</v>
      </c>
      <c r="H172" s="75" t="s">
        <v>109</v>
      </c>
      <c r="I172" s="35">
        <v>71429</v>
      </c>
      <c r="J172" s="75" t="s">
        <v>121</v>
      </c>
      <c r="K172" s="80" t="s">
        <v>236</v>
      </c>
      <c r="L172" s="75" t="s">
        <v>879</v>
      </c>
      <c r="M172" s="154"/>
    </row>
    <row r="173" spans="1:13" s="273" customFormat="1" ht="49.9" hidden="1" customHeight="1" outlineLevel="2">
      <c r="A173" s="76" t="s">
        <v>104</v>
      </c>
      <c r="B173" s="140" t="s">
        <v>880</v>
      </c>
      <c r="C173" s="140" t="s">
        <v>881</v>
      </c>
      <c r="D173" s="140" t="s">
        <v>49</v>
      </c>
      <c r="E173" s="75" t="s">
        <v>882</v>
      </c>
      <c r="F173" s="75" t="s">
        <v>883</v>
      </c>
      <c r="G173" s="80" t="s">
        <v>119</v>
      </c>
      <c r="H173" s="75" t="s">
        <v>109</v>
      </c>
      <c r="I173" s="35">
        <v>30000</v>
      </c>
      <c r="J173" s="75" t="s">
        <v>884</v>
      </c>
      <c r="K173" s="80" t="s">
        <v>236</v>
      </c>
      <c r="L173" s="75" t="s">
        <v>885</v>
      </c>
      <c r="M173" s="154"/>
    </row>
    <row r="174" spans="1:13" s="273" customFormat="1" ht="49.9" hidden="1" customHeight="1" outlineLevel="2">
      <c r="A174" s="76" t="s">
        <v>104</v>
      </c>
      <c r="B174" s="140" t="s">
        <v>886</v>
      </c>
      <c r="C174" s="140" t="s">
        <v>887</v>
      </c>
      <c r="D174" s="140" t="s">
        <v>49</v>
      </c>
      <c r="E174" s="75" t="s">
        <v>882</v>
      </c>
      <c r="F174" s="75" t="s">
        <v>291</v>
      </c>
      <c r="G174" s="80" t="s">
        <v>119</v>
      </c>
      <c r="H174" s="75" t="s">
        <v>109</v>
      </c>
      <c r="I174" s="35">
        <v>28571</v>
      </c>
      <c r="J174" s="75" t="s">
        <v>872</v>
      </c>
      <c r="K174" s="80" t="s">
        <v>236</v>
      </c>
      <c r="L174" s="75" t="s">
        <v>888</v>
      </c>
      <c r="M174" s="154"/>
    </row>
    <row r="175" spans="1:13" s="274" customFormat="1" ht="49.9" hidden="1" customHeight="1" outlineLevel="2">
      <c r="A175" s="76" t="s">
        <v>104</v>
      </c>
      <c r="B175" s="140" t="s">
        <v>889</v>
      </c>
      <c r="C175" s="140" t="s">
        <v>890</v>
      </c>
      <c r="D175" s="140" t="s">
        <v>93</v>
      </c>
      <c r="E175" s="75" t="s">
        <v>891</v>
      </c>
      <c r="F175" s="75" t="s">
        <v>291</v>
      </c>
      <c r="G175" s="80" t="s">
        <v>119</v>
      </c>
      <c r="H175" s="75" t="s">
        <v>109</v>
      </c>
      <c r="I175" s="35">
        <v>28571</v>
      </c>
      <c r="J175" s="75" t="s">
        <v>892</v>
      </c>
      <c r="K175" s="80" t="s">
        <v>236</v>
      </c>
      <c r="L175" s="75" t="s">
        <v>816</v>
      </c>
      <c r="M175" s="154"/>
    </row>
    <row r="176" spans="1:13" s="274" customFormat="1" ht="49.9" hidden="1" customHeight="1" outlineLevel="2">
      <c r="A176" s="76" t="s">
        <v>104</v>
      </c>
      <c r="B176" s="140" t="s">
        <v>893</v>
      </c>
      <c r="C176" s="140" t="s">
        <v>894</v>
      </c>
      <c r="D176" s="140" t="s">
        <v>49</v>
      </c>
      <c r="E176" s="75" t="s">
        <v>895</v>
      </c>
      <c r="F176" s="75" t="s">
        <v>896</v>
      </c>
      <c r="G176" s="80" t="s">
        <v>119</v>
      </c>
      <c r="H176" s="75" t="s">
        <v>109</v>
      </c>
      <c r="I176" s="35">
        <v>50000</v>
      </c>
      <c r="J176" s="75" t="s">
        <v>872</v>
      </c>
      <c r="K176" s="80" t="s">
        <v>236</v>
      </c>
      <c r="L176" s="75" t="s">
        <v>873</v>
      </c>
      <c r="M176" s="154"/>
    </row>
    <row r="177" spans="1:13" s="275" customFormat="1" ht="30" hidden="1" customHeight="1" outlineLevel="1">
      <c r="A177" s="271" t="s">
        <v>897</v>
      </c>
      <c r="B177" s="271"/>
      <c r="C177" s="271"/>
      <c r="D177" s="271"/>
      <c r="E177" s="271"/>
      <c r="F177" s="271"/>
      <c r="G177" s="271"/>
      <c r="H177" s="272"/>
      <c r="I177" s="108">
        <f>SUM(I178:I202)</f>
        <v>1252045</v>
      </c>
      <c r="J177" s="271"/>
      <c r="K177" s="271"/>
      <c r="L177" s="271"/>
      <c r="M177" s="271"/>
    </row>
    <row r="178" spans="1:13" s="275" customFormat="1" ht="69" hidden="1" customHeight="1" outlineLevel="2">
      <c r="A178" s="76" t="s">
        <v>105</v>
      </c>
      <c r="B178" s="74" t="s">
        <v>898</v>
      </c>
      <c r="C178" s="74" t="s">
        <v>899</v>
      </c>
      <c r="D178" s="74" t="s">
        <v>128</v>
      </c>
      <c r="E178" s="74" t="s">
        <v>900</v>
      </c>
      <c r="F178" s="74" t="s">
        <v>901</v>
      </c>
      <c r="G178" s="80" t="s">
        <v>119</v>
      </c>
      <c r="H178" s="74" t="s">
        <v>52</v>
      </c>
      <c r="I178" s="35">
        <v>4350</v>
      </c>
      <c r="J178" s="74" t="s">
        <v>902</v>
      </c>
      <c r="K178" s="74" t="s">
        <v>112</v>
      </c>
      <c r="L178" s="74" t="s">
        <v>903</v>
      </c>
      <c r="M178" s="74"/>
    </row>
    <row r="179" spans="1:13" s="276" customFormat="1" ht="52.15" hidden="1" customHeight="1" outlineLevel="2">
      <c r="A179" s="76" t="s">
        <v>105</v>
      </c>
      <c r="B179" s="182" t="s">
        <v>904</v>
      </c>
      <c r="C179" s="182" t="s">
        <v>905</v>
      </c>
      <c r="D179" s="182" t="s">
        <v>128</v>
      </c>
      <c r="E179" s="182" t="s">
        <v>906</v>
      </c>
      <c r="F179" s="182" t="s">
        <v>280</v>
      </c>
      <c r="G179" s="80" t="s">
        <v>119</v>
      </c>
      <c r="H179" s="182" t="s">
        <v>52</v>
      </c>
      <c r="I179" s="35">
        <v>18000</v>
      </c>
      <c r="J179" s="182" t="s">
        <v>907</v>
      </c>
      <c r="K179" s="182" t="s">
        <v>908</v>
      </c>
      <c r="L179" s="182" t="s">
        <v>909</v>
      </c>
      <c r="M179" s="182"/>
    </row>
    <row r="180" spans="1:13" s="276" customFormat="1" ht="52.15" hidden="1" customHeight="1" outlineLevel="2">
      <c r="A180" s="76" t="s">
        <v>105</v>
      </c>
      <c r="B180" s="182" t="s">
        <v>904</v>
      </c>
      <c r="C180" s="182" t="s">
        <v>905</v>
      </c>
      <c r="D180" s="182" t="s">
        <v>128</v>
      </c>
      <c r="E180" s="182" t="s">
        <v>906</v>
      </c>
      <c r="F180" s="182" t="s">
        <v>280</v>
      </c>
      <c r="G180" s="80" t="s">
        <v>119</v>
      </c>
      <c r="H180" s="182" t="s">
        <v>52</v>
      </c>
      <c r="I180" s="35">
        <v>18000</v>
      </c>
      <c r="J180" s="75" t="s">
        <v>910</v>
      </c>
      <c r="K180" s="182" t="s">
        <v>908</v>
      </c>
      <c r="L180" s="75" t="s">
        <v>911</v>
      </c>
      <c r="M180" s="75"/>
    </row>
    <row r="181" spans="1:13" s="276" customFormat="1" ht="52.15" hidden="1" customHeight="1" outlineLevel="2">
      <c r="A181" s="76" t="s">
        <v>105</v>
      </c>
      <c r="B181" s="182" t="s">
        <v>904</v>
      </c>
      <c r="C181" s="182" t="s">
        <v>905</v>
      </c>
      <c r="D181" s="182" t="s">
        <v>128</v>
      </c>
      <c r="E181" s="182" t="s">
        <v>906</v>
      </c>
      <c r="F181" s="182" t="s">
        <v>280</v>
      </c>
      <c r="G181" s="80" t="s">
        <v>119</v>
      </c>
      <c r="H181" s="182" t="s">
        <v>52</v>
      </c>
      <c r="I181" s="35">
        <v>18000</v>
      </c>
      <c r="J181" s="75" t="s">
        <v>912</v>
      </c>
      <c r="K181" s="182" t="s">
        <v>908</v>
      </c>
      <c r="L181" s="75" t="s">
        <v>913</v>
      </c>
      <c r="M181" s="75"/>
    </row>
    <row r="182" spans="1:13" s="276" customFormat="1" ht="88.9" hidden="1" customHeight="1" outlineLevel="2">
      <c r="A182" s="76" t="s">
        <v>105</v>
      </c>
      <c r="B182" s="75" t="s">
        <v>914</v>
      </c>
      <c r="C182" s="75" t="s">
        <v>915</v>
      </c>
      <c r="D182" s="75" t="s">
        <v>128</v>
      </c>
      <c r="E182" s="75" t="s">
        <v>916</v>
      </c>
      <c r="F182" s="75" t="s">
        <v>279</v>
      </c>
      <c r="G182" s="80" t="s">
        <v>119</v>
      </c>
      <c r="H182" s="75" t="s">
        <v>52</v>
      </c>
      <c r="I182" s="35">
        <v>10000</v>
      </c>
      <c r="J182" s="75" t="s">
        <v>917</v>
      </c>
      <c r="K182" s="75" t="s">
        <v>918</v>
      </c>
      <c r="L182" s="75" t="s">
        <v>919</v>
      </c>
      <c r="M182" s="75"/>
    </row>
    <row r="183" spans="1:13" s="276" customFormat="1" ht="70.150000000000006" hidden="1" customHeight="1" outlineLevel="2">
      <c r="A183" s="76" t="s">
        <v>105</v>
      </c>
      <c r="B183" s="75" t="s">
        <v>281</v>
      </c>
      <c r="C183" s="75" t="s">
        <v>920</v>
      </c>
      <c r="D183" s="75" t="s">
        <v>128</v>
      </c>
      <c r="E183" s="75" t="s">
        <v>906</v>
      </c>
      <c r="F183" s="75" t="s">
        <v>277</v>
      </c>
      <c r="G183" s="80" t="s">
        <v>119</v>
      </c>
      <c r="H183" s="75" t="s">
        <v>52</v>
      </c>
      <c r="I183" s="35">
        <v>18000</v>
      </c>
      <c r="J183" s="75" t="s">
        <v>921</v>
      </c>
      <c r="K183" s="75" t="s">
        <v>922</v>
      </c>
      <c r="L183" s="75" t="s">
        <v>923</v>
      </c>
      <c r="M183" s="75"/>
    </row>
    <row r="184" spans="1:13" s="276" customFormat="1" ht="52.15" hidden="1" customHeight="1" outlineLevel="2">
      <c r="A184" s="76" t="s">
        <v>105</v>
      </c>
      <c r="B184" s="75" t="s">
        <v>924</v>
      </c>
      <c r="C184" s="75" t="s">
        <v>925</v>
      </c>
      <c r="D184" s="75" t="s">
        <v>93</v>
      </c>
      <c r="E184" s="75" t="s">
        <v>926</v>
      </c>
      <c r="F184" s="75" t="s">
        <v>288</v>
      </c>
      <c r="G184" s="80" t="s">
        <v>119</v>
      </c>
      <c r="H184" s="75" t="s">
        <v>52</v>
      </c>
      <c r="I184" s="35">
        <v>11429</v>
      </c>
      <c r="J184" s="75" t="s">
        <v>294</v>
      </c>
      <c r="K184" s="75" t="s">
        <v>927</v>
      </c>
      <c r="L184" s="75" t="s">
        <v>928</v>
      </c>
      <c r="M184" s="75"/>
    </row>
    <row r="185" spans="1:13" s="276" customFormat="1" ht="85.15" hidden="1" customHeight="1" outlineLevel="2">
      <c r="A185" s="76" t="s">
        <v>105</v>
      </c>
      <c r="B185" s="75" t="s">
        <v>929</v>
      </c>
      <c r="C185" s="75" t="s">
        <v>930</v>
      </c>
      <c r="D185" s="75" t="s">
        <v>128</v>
      </c>
      <c r="E185" s="75" t="s">
        <v>900</v>
      </c>
      <c r="F185" s="75" t="s">
        <v>286</v>
      </c>
      <c r="G185" s="80" t="s">
        <v>119</v>
      </c>
      <c r="H185" s="75" t="s">
        <v>52</v>
      </c>
      <c r="I185" s="35">
        <v>10500</v>
      </c>
      <c r="J185" s="75" t="s">
        <v>931</v>
      </c>
      <c r="K185" s="75" t="s">
        <v>932</v>
      </c>
      <c r="L185" s="75" t="s">
        <v>933</v>
      </c>
      <c r="M185" s="75"/>
    </row>
    <row r="186" spans="1:13" s="276" customFormat="1" ht="67.900000000000006" hidden="1" customHeight="1" outlineLevel="2">
      <c r="A186" s="76" t="s">
        <v>105</v>
      </c>
      <c r="B186" s="75" t="s">
        <v>934</v>
      </c>
      <c r="C186" s="75" t="s">
        <v>935</v>
      </c>
      <c r="D186" s="75" t="s">
        <v>128</v>
      </c>
      <c r="E186" s="75" t="s">
        <v>906</v>
      </c>
      <c r="F186" s="75" t="s">
        <v>272</v>
      </c>
      <c r="G186" s="80" t="s">
        <v>119</v>
      </c>
      <c r="H186" s="75" t="s">
        <v>52</v>
      </c>
      <c r="I186" s="35">
        <v>5600</v>
      </c>
      <c r="J186" s="75" t="s">
        <v>273</v>
      </c>
      <c r="K186" s="75" t="s">
        <v>936</v>
      </c>
      <c r="L186" s="75" t="s">
        <v>937</v>
      </c>
      <c r="M186" s="75"/>
    </row>
    <row r="187" spans="1:13" s="276" customFormat="1" ht="52.15" hidden="1" customHeight="1" outlineLevel="2">
      <c r="A187" s="76" t="s">
        <v>105</v>
      </c>
      <c r="B187" s="75" t="s">
        <v>934</v>
      </c>
      <c r="C187" s="75" t="s">
        <v>938</v>
      </c>
      <c r="D187" s="75" t="s">
        <v>93</v>
      </c>
      <c r="E187" s="75" t="s">
        <v>906</v>
      </c>
      <c r="F187" s="75" t="s">
        <v>272</v>
      </c>
      <c r="G187" s="80" t="s">
        <v>119</v>
      </c>
      <c r="H187" s="75" t="s">
        <v>52</v>
      </c>
      <c r="I187" s="35">
        <v>14000</v>
      </c>
      <c r="J187" s="75" t="s">
        <v>127</v>
      </c>
      <c r="K187" s="75" t="s">
        <v>936</v>
      </c>
      <c r="L187" s="75" t="s">
        <v>939</v>
      </c>
      <c r="M187" s="75"/>
    </row>
    <row r="188" spans="1:13" s="276" customFormat="1" ht="52.15" hidden="1" customHeight="1" outlineLevel="2">
      <c r="A188" s="76" t="s">
        <v>105</v>
      </c>
      <c r="B188" s="75" t="s">
        <v>940</v>
      </c>
      <c r="C188" s="75" t="s">
        <v>941</v>
      </c>
      <c r="D188" s="75" t="s">
        <v>49</v>
      </c>
      <c r="E188" s="75" t="s">
        <v>942</v>
      </c>
      <c r="F188" s="75" t="s">
        <v>943</v>
      </c>
      <c r="G188" s="80" t="s">
        <v>119</v>
      </c>
      <c r="H188" s="75" t="s">
        <v>52</v>
      </c>
      <c r="I188" s="35">
        <v>10000</v>
      </c>
      <c r="J188" s="75" t="s">
        <v>805</v>
      </c>
      <c r="K188" s="75" t="s">
        <v>944</v>
      </c>
      <c r="L188" s="75" t="s">
        <v>114</v>
      </c>
      <c r="M188" s="75"/>
    </row>
    <row r="189" spans="1:13" s="276" customFormat="1" ht="52.15" hidden="1" customHeight="1" outlineLevel="2">
      <c r="A189" s="76" t="s">
        <v>105</v>
      </c>
      <c r="B189" s="75" t="s">
        <v>940</v>
      </c>
      <c r="C189" s="75" t="s">
        <v>941</v>
      </c>
      <c r="D189" s="75" t="s">
        <v>58</v>
      </c>
      <c r="E189" s="75" t="s">
        <v>942</v>
      </c>
      <c r="F189" s="75" t="s">
        <v>943</v>
      </c>
      <c r="G189" s="80" t="s">
        <v>119</v>
      </c>
      <c r="H189" s="75" t="s">
        <v>52</v>
      </c>
      <c r="I189" s="35">
        <v>10000</v>
      </c>
      <c r="J189" s="75" t="s">
        <v>116</v>
      </c>
      <c r="K189" s="75" t="s">
        <v>944</v>
      </c>
      <c r="L189" s="75" t="s">
        <v>117</v>
      </c>
      <c r="M189" s="75"/>
    </row>
    <row r="190" spans="1:13" s="276" customFormat="1" ht="84" hidden="1" customHeight="1" outlineLevel="2">
      <c r="A190" s="76" t="s">
        <v>105</v>
      </c>
      <c r="B190" s="182" t="s">
        <v>285</v>
      </c>
      <c r="C190" s="182" t="s">
        <v>945</v>
      </c>
      <c r="D190" s="182" t="s">
        <v>49</v>
      </c>
      <c r="E190" s="182" t="s">
        <v>946</v>
      </c>
      <c r="F190" s="182" t="s">
        <v>111</v>
      </c>
      <c r="G190" s="80" t="s">
        <v>119</v>
      </c>
      <c r="H190" s="182" t="s">
        <v>52</v>
      </c>
      <c r="I190" s="35">
        <v>298800</v>
      </c>
      <c r="J190" s="182" t="s">
        <v>284</v>
      </c>
      <c r="K190" s="182" t="s">
        <v>112</v>
      </c>
      <c r="L190" s="182" t="s">
        <v>947</v>
      </c>
      <c r="M190" s="182"/>
    </row>
    <row r="191" spans="1:13" s="276" customFormat="1" ht="52.15" hidden="1" customHeight="1" outlineLevel="2">
      <c r="A191" s="172" t="s">
        <v>105</v>
      </c>
      <c r="B191" s="182" t="s">
        <v>948</v>
      </c>
      <c r="C191" s="182" t="s">
        <v>949</v>
      </c>
      <c r="D191" s="182" t="s">
        <v>93</v>
      </c>
      <c r="E191" s="182" t="s">
        <v>838</v>
      </c>
      <c r="F191" s="182" t="s">
        <v>111</v>
      </c>
      <c r="G191" s="219" t="s">
        <v>119</v>
      </c>
      <c r="H191" s="182" t="s">
        <v>52</v>
      </c>
      <c r="I191" s="277">
        <v>300000</v>
      </c>
      <c r="J191" s="182" t="s">
        <v>950</v>
      </c>
      <c r="K191" s="182" t="s">
        <v>112</v>
      </c>
      <c r="L191" s="182" t="s">
        <v>951</v>
      </c>
      <c r="M191" s="182"/>
    </row>
    <row r="192" spans="1:13" s="276" customFormat="1" ht="69" hidden="1" customHeight="1" outlineLevel="2">
      <c r="A192" s="76" t="s">
        <v>105</v>
      </c>
      <c r="B192" s="75" t="s">
        <v>952</v>
      </c>
      <c r="C192" s="11" t="s">
        <v>953</v>
      </c>
      <c r="D192" s="75" t="s">
        <v>49</v>
      </c>
      <c r="E192" s="75" t="s">
        <v>954</v>
      </c>
      <c r="F192" s="75" t="s">
        <v>111</v>
      </c>
      <c r="G192" s="80" t="s">
        <v>119</v>
      </c>
      <c r="H192" s="75" t="s">
        <v>52</v>
      </c>
      <c r="I192" s="35">
        <v>295214</v>
      </c>
      <c r="J192" s="75" t="s">
        <v>955</v>
      </c>
      <c r="K192" s="75" t="s">
        <v>956</v>
      </c>
      <c r="L192" s="75" t="s">
        <v>957</v>
      </c>
      <c r="M192" s="75"/>
    </row>
    <row r="193" spans="1:13" s="276" customFormat="1" ht="69" hidden="1" customHeight="1" outlineLevel="2">
      <c r="A193" s="76" t="s">
        <v>105</v>
      </c>
      <c r="B193" s="75" t="s">
        <v>283</v>
      </c>
      <c r="C193" s="75" t="s">
        <v>282</v>
      </c>
      <c r="D193" s="75" t="s">
        <v>49</v>
      </c>
      <c r="E193" s="75" t="s">
        <v>958</v>
      </c>
      <c r="F193" s="75" t="s">
        <v>111</v>
      </c>
      <c r="G193" s="80" t="s">
        <v>119</v>
      </c>
      <c r="H193" s="75" t="s">
        <v>52</v>
      </c>
      <c r="I193" s="35">
        <v>70000</v>
      </c>
      <c r="J193" s="75" t="s">
        <v>267</v>
      </c>
      <c r="K193" s="75" t="s">
        <v>959</v>
      </c>
      <c r="L193" s="75" t="s">
        <v>960</v>
      </c>
      <c r="M193" s="75" t="s">
        <v>782</v>
      </c>
    </row>
    <row r="194" spans="1:13" s="276" customFormat="1" ht="52.15" hidden="1" customHeight="1" outlineLevel="2">
      <c r="A194" s="173" t="s">
        <v>105</v>
      </c>
      <c r="B194" s="183" t="s">
        <v>961</v>
      </c>
      <c r="C194" s="183" t="s">
        <v>962</v>
      </c>
      <c r="D194" s="183" t="s">
        <v>128</v>
      </c>
      <c r="E194" s="183" t="s">
        <v>963</v>
      </c>
      <c r="F194" s="183" t="s">
        <v>278</v>
      </c>
      <c r="G194" s="278" t="s">
        <v>119</v>
      </c>
      <c r="H194" s="183" t="s">
        <v>52</v>
      </c>
      <c r="I194" s="99">
        <v>35200</v>
      </c>
      <c r="J194" s="183" t="s">
        <v>964</v>
      </c>
      <c r="K194" s="183" t="s">
        <v>965</v>
      </c>
      <c r="L194" s="183" t="s">
        <v>966</v>
      </c>
      <c r="M194" s="183"/>
    </row>
    <row r="195" spans="1:13" s="276" customFormat="1" ht="52.15" hidden="1" customHeight="1" outlineLevel="2">
      <c r="A195" s="76" t="s">
        <v>105</v>
      </c>
      <c r="B195" s="182" t="s">
        <v>967</v>
      </c>
      <c r="C195" s="182" t="s">
        <v>968</v>
      </c>
      <c r="D195" s="182" t="s">
        <v>128</v>
      </c>
      <c r="E195" s="182" t="s">
        <v>906</v>
      </c>
      <c r="F195" s="182" t="s">
        <v>276</v>
      </c>
      <c r="G195" s="80" t="s">
        <v>119</v>
      </c>
      <c r="H195" s="182" t="s">
        <v>52</v>
      </c>
      <c r="I195" s="35">
        <v>28571</v>
      </c>
      <c r="J195" s="182" t="s">
        <v>969</v>
      </c>
      <c r="K195" s="182" t="s">
        <v>970</v>
      </c>
      <c r="L195" s="182" t="s">
        <v>971</v>
      </c>
      <c r="M195" s="182"/>
    </row>
    <row r="196" spans="1:13" s="276" customFormat="1" ht="84" hidden="1" customHeight="1" outlineLevel="2">
      <c r="A196" s="76" t="s">
        <v>105</v>
      </c>
      <c r="B196" s="182" t="s">
        <v>972</v>
      </c>
      <c r="C196" s="182" t="s">
        <v>973</v>
      </c>
      <c r="D196" s="182" t="s">
        <v>128</v>
      </c>
      <c r="E196" s="182" t="s">
        <v>906</v>
      </c>
      <c r="F196" s="182" t="s">
        <v>275</v>
      </c>
      <c r="G196" s="80" t="s">
        <v>119</v>
      </c>
      <c r="H196" s="182" t="s">
        <v>52</v>
      </c>
      <c r="I196" s="35">
        <v>4000</v>
      </c>
      <c r="J196" s="182" t="s">
        <v>974</v>
      </c>
      <c r="K196" s="182" t="s">
        <v>975</v>
      </c>
      <c r="L196" s="182" t="s">
        <v>976</v>
      </c>
      <c r="M196" s="182"/>
    </row>
    <row r="197" spans="1:13" s="276" customFormat="1" ht="84" hidden="1" customHeight="1" outlineLevel="2">
      <c r="A197" s="76" t="s">
        <v>105</v>
      </c>
      <c r="B197" s="182" t="s">
        <v>972</v>
      </c>
      <c r="C197" s="182" t="s">
        <v>973</v>
      </c>
      <c r="D197" s="182" t="s">
        <v>128</v>
      </c>
      <c r="E197" s="182" t="s">
        <v>906</v>
      </c>
      <c r="F197" s="182" t="s">
        <v>275</v>
      </c>
      <c r="G197" s="80" t="s">
        <v>119</v>
      </c>
      <c r="H197" s="182" t="s">
        <v>52</v>
      </c>
      <c r="I197" s="35">
        <v>4000</v>
      </c>
      <c r="J197" s="182" t="s">
        <v>977</v>
      </c>
      <c r="K197" s="182" t="s">
        <v>975</v>
      </c>
      <c r="L197" s="182" t="s">
        <v>978</v>
      </c>
      <c r="M197" s="182"/>
    </row>
    <row r="198" spans="1:13" s="276" customFormat="1" ht="84" hidden="1" customHeight="1" outlineLevel="2">
      <c r="A198" s="76" t="s">
        <v>105</v>
      </c>
      <c r="B198" s="75" t="s">
        <v>972</v>
      </c>
      <c r="C198" s="75" t="s">
        <v>973</v>
      </c>
      <c r="D198" s="75" t="s">
        <v>128</v>
      </c>
      <c r="E198" s="75" t="s">
        <v>906</v>
      </c>
      <c r="F198" s="75" t="s">
        <v>275</v>
      </c>
      <c r="G198" s="80" t="s">
        <v>119</v>
      </c>
      <c r="H198" s="75" t="s">
        <v>52</v>
      </c>
      <c r="I198" s="35">
        <v>4000</v>
      </c>
      <c r="J198" s="75" t="s">
        <v>979</v>
      </c>
      <c r="K198" s="75" t="s">
        <v>975</v>
      </c>
      <c r="L198" s="75" t="s">
        <v>980</v>
      </c>
      <c r="M198" s="75"/>
    </row>
    <row r="199" spans="1:13" s="276" customFormat="1" ht="67.900000000000006" hidden="1" customHeight="1" outlineLevel="2">
      <c r="A199" s="76" t="s">
        <v>105</v>
      </c>
      <c r="B199" s="75" t="s">
        <v>898</v>
      </c>
      <c r="C199" s="75" t="s">
        <v>899</v>
      </c>
      <c r="D199" s="75" t="s">
        <v>128</v>
      </c>
      <c r="E199" s="75" t="s">
        <v>906</v>
      </c>
      <c r="F199" s="75" t="s">
        <v>290</v>
      </c>
      <c r="G199" s="80" t="s">
        <v>119</v>
      </c>
      <c r="H199" s="75" t="s">
        <v>52</v>
      </c>
      <c r="I199" s="35">
        <v>10000</v>
      </c>
      <c r="J199" s="75" t="s">
        <v>902</v>
      </c>
      <c r="K199" s="75" t="s">
        <v>236</v>
      </c>
      <c r="L199" s="75" t="s">
        <v>981</v>
      </c>
      <c r="M199" s="75"/>
    </row>
    <row r="200" spans="1:13" s="276" customFormat="1" ht="52.15" hidden="1" customHeight="1" outlineLevel="2">
      <c r="A200" s="76" t="s">
        <v>105</v>
      </c>
      <c r="B200" s="279" t="s">
        <v>982</v>
      </c>
      <c r="C200" s="74" t="s">
        <v>983</v>
      </c>
      <c r="D200" s="74" t="s">
        <v>49</v>
      </c>
      <c r="E200" s="74" t="s">
        <v>984</v>
      </c>
      <c r="F200" s="74" t="s">
        <v>274</v>
      </c>
      <c r="G200" s="80" t="s">
        <v>119</v>
      </c>
      <c r="H200" s="74" t="s">
        <v>52</v>
      </c>
      <c r="I200" s="35">
        <v>2000</v>
      </c>
      <c r="J200" s="74" t="s">
        <v>983</v>
      </c>
      <c r="K200" s="74" t="s">
        <v>985</v>
      </c>
      <c r="L200" s="74" t="s">
        <v>986</v>
      </c>
      <c r="M200" s="280"/>
    </row>
    <row r="201" spans="1:13" s="276" customFormat="1" ht="52.15" hidden="1" customHeight="1" outlineLevel="2">
      <c r="A201" s="76" t="s">
        <v>105</v>
      </c>
      <c r="B201" s="75" t="s">
        <v>987</v>
      </c>
      <c r="C201" s="75" t="s">
        <v>988</v>
      </c>
      <c r="D201" s="75" t="s">
        <v>49</v>
      </c>
      <c r="E201" s="75" t="s">
        <v>989</v>
      </c>
      <c r="F201" s="75" t="s">
        <v>289</v>
      </c>
      <c r="G201" s="80" t="s">
        <v>119</v>
      </c>
      <c r="H201" s="75" t="s">
        <v>270</v>
      </c>
      <c r="I201" s="35">
        <v>42857</v>
      </c>
      <c r="J201" s="75" t="s">
        <v>990</v>
      </c>
      <c r="K201" s="75" t="s">
        <v>991</v>
      </c>
      <c r="L201" s="75" t="s">
        <v>992</v>
      </c>
      <c r="M201" s="75"/>
    </row>
    <row r="202" spans="1:13" s="276" customFormat="1" ht="52.15" hidden="1" customHeight="1" outlineLevel="2">
      <c r="A202" s="76" t="s">
        <v>105</v>
      </c>
      <c r="B202" s="75" t="s">
        <v>993</v>
      </c>
      <c r="C202" s="75" t="s">
        <v>994</v>
      </c>
      <c r="D202" s="75" t="s">
        <v>49</v>
      </c>
      <c r="E202" s="75" t="s">
        <v>995</v>
      </c>
      <c r="F202" s="75" t="s">
        <v>271</v>
      </c>
      <c r="G202" s="80" t="s">
        <v>119</v>
      </c>
      <c r="H202" s="75" t="s">
        <v>270</v>
      </c>
      <c r="I202" s="35">
        <v>9524</v>
      </c>
      <c r="J202" s="75" t="s">
        <v>162</v>
      </c>
      <c r="K202" s="75" t="s">
        <v>996</v>
      </c>
      <c r="L202" s="75" t="s">
        <v>997</v>
      </c>
      <c r="M202" s="75"/>
    </row>
    <row r="203" spans="1:13" s="3" customFormat="1" ht="25.15" hidden="1" customHeight="1" outlineLevel="1">
      <c r="A203" s="281" t="s">
        <v>998</v>
      </c>
      <c r="B203" s="281"/>
      <c r="C203" s="281"/>
      <c r="D203" s="281"/>
      <c r="E203" s="281"/>
      <c r="F203" s="281"/>
      <c r="G203" s="281"/>
      <c r="H203" s="111"/>
      <c r="I203" s="282">
        <f>SUM(I204:I225)</f>
        <v>1086348</v>
      </c>
      <c r="J203" s="281"/>
      <c r="K203" s="281"/>
      <c r="L203" s="281"/>
      <c r="M203" s="281"/>
    </row>
    <row r="204" spans="1:13" s="276" customFormat="1" ht="52.15" hidden="1" customHeight="1" outlineLevel="2">
      <c r="A204" s="76" t="s">
        <v>107</v>
      </c>
      <c r="B204" s="80" t="s">
        <v>999</v>
      </c>
      <c r="C204" s="80" t="s">
        <v>999</v>
      </c>
      <c r="D204" s="75" t="s">
        <v>49</v>
      </c>
      <c r="E204" s="283" t="s">
        <v>569</v>
      </c>
      <c r="F204" s="80" t="s">
        <v>115</v>
      </c>
      <c r="G204" s="80" t="s">
        <v>119</v>
      </c>
      <c r="H204" s="80" t="s">
        <v>52</v>
      </c>
      <c r="I204" s="35">
        <v>3000</v>
      </c>
      <c r="J204" s="80" t="s">
        <v>1000</v>
      </c>
      <c r="K204" s="80" t="s">
        <v>269</v>
      </c>
      <c r="L204" s="80" t="s">
        <v>1001</v>
      </c>
      <c r="M204" s="75"/>
    </row>
    <row r="205" spans="1:13" s="276" customFormat="1" ht="52.15" hidden="1" customHeight="1" outlineLevel="2">
      <c r="A205" s="76" t="s">
        <v>107</v>
      </c>
      <c r="B205" s="80" t="s">
        <v>1002</v>
      </c>
      <c r="C205" s="80" t="s">
        <v>1003</v>
      </c>
      <c r="D205" s="283" t="s">
        <v>128</v>
      </c>
      <c r="E205" s="283" t="s">
        <v>1004</v>
      </c>
      <c r="F205" s="80" t="s">
        <v>115</v>
      </c>
      <c r="G205" s="80" t="s">
        <v>119</v>
      </c>
      <c r="H205" s="80" t="s">
        <v>52</v>
      </c>
      <c r="I205" s="35">
        <v>49000</v>
      </c>
      <c r="J205" s="80" t="s">
        <v>1005</v>
      </c>
      <c r="K205" s="80" t="s">
        <v>269</v>
      </c>
      <c r="L205" s="80" t="s">
        <v>126</v>
      </c>
      <c r="M205" s="75"/>
    </row>
    <row r="206" spans="1:13" s="276" customFormat="1" ht="52.15" hidden="1" customHeight="1" outlineLevel="2">
      <c r="A206" s="76" t="s">
        <v>107</v>
      </c>
      <c r="B206" s="80" t="s">
        <v>1002</v>
      </c>
      <c r="C206" s="80" t="s">
        <v>1003</v>
      </c>
      <c r="D206" s="283" t="s">
        <v>128</v>
      </c>
      <c r="E206" s="283" t="s">
        <v>1006</v>
      </c>
      <c r="F206" s="80" t="s">
        <v>115</v>
      </c>
      <c r="G206" s="80" t="s">
        <v>119</v>
      </c>
      <c r="H206" s="80" t="s">
        <v>52</v>
      </c>
      <c r="I206" s="35">
        <v>35000</v>
      </c>
      <c r="J206" s="80" t="s">
        <v>1007</v>
      </c>
      <c r="K206" s="80" t="s">
        <v>269</v>
      </c>
      <c r="L206" s="80" t="s">
        <v>1008</v>
      </c>
      <c r="M206" s="75"/>
    </row>
    <row r="207" spans="1:13" s="276" customFormat="1" ht="52.15" hidden="1" customHeight="1" outlineLevel="2">
      <c r="A207" s="76" t="s">
        <v>107</v>
      </c>
      <c r="B207" s="80" t="s">
        <v>1002</v>
      </c>
      <c r="C207" s="80" t="s">
        <v>1003</v>
      </c>
      <c r="D207" s="283" t="s">
        <v>128</v>
      </c>
      <c r="E207" s="283" t="s">
        <v>1009</v>
      </c>
      <c r="F207" s="80" t="s">
        <v>115</v>
      </c>
      <c r="G207" s="80" t="s">
        <v>119</v>
      </c>
      <c r="H207" s="80" t="s">
        <v>52</v>
      </c>
      <c r="I207" s="35">
        <v>50000</v>
      </c>
      <c r="J207" s="80" t="s">
        <v>1010</v>
      </c>
      <c r="K207" s="80" t="s">
        <v>269</v>
      </c>
      <c r="L207" s="80" t="s">
        <v>1011</v>
      </c>
      <c r="M207" s="75"/>
    </row>
    <row r="208" spans="1:13" s="276" customFormat="1" ht="52.15" hidden="1" customHeight="1" outlineLevel="2">
      <c r="A208" s="76" t="s">
        <v>107</v>
      </c>
      <c r="B208" s="80" t="s">
        <v>1002</v>
      </c>
      <c r="C208" s="80" t="s">
        <v>1003</v>
      </c>
      <c r="D208" s="283" t="s">
        <v>128</v>
      </c>
      <c r="E208" s="283" t="s">
        <v>1012</v>
      </c>
      <c r="F208" s="80" t="s">
        <v>115</v>
      </c>
      <c r="G208" s="80" t="s">
        <v>119</v>
      </c>
      <c r="H208" s="80" t="s">
        <v>52</v>
      </c>
      <c r="I208" s="35">
        <v>70000</v>
      </c>
      <c r="J208" s="80" t="s">
        <v>1013</v>
      </c>
      <c r="K208" s="80" t="s">
        <v>269</v>
      </c>
      <c r="L208" s="80" t="s">
        <v>1014</v>
      </c>
      <c r="M208" s="75"/>
    </row>
    <row r="209" spans="1:13" s="276" customFormat="1" ht="52.15" hidden="1" customHeight="1" outlineLevel="2">
      <c r="A209" s="76" t="s">
        <v>107</v>
      </c>
      <c r="B209" s="80" t="s">
        <v>1002</v>
      </c>
      <c r="C209" s="80" t="s">
        <v>1003</v>
      </c>
      <c r="D209" s="283" t="s">
        <v>128</v>
      </c>
      <c r="E209" s="283" t="s">
        <v>1009</v>
      </c>
      <c r="F209" s="80" t="s">
        <v>115</v>
      </c>
      <c r="G209" s="80" t="s">
        <v>119</v>
      </c>
      <c r="H209" s="80" t="s">
        <v>52</v>
      </c>
      <c r="I209" s="35">
        <v>40000</v>
      </c>
      <c r="J209" s="80" t="s">
        <v>1015</v>
      </c>
      <c r="K209" s="80" t="s">
        <v>269</v>
      </c>
      <c r="L209" s="80" t="s">
        <v>1015</v>
      </c>
      <c r="M209" s="75"/>
    </row>
    <row r="210" spans="1:13" s="276" customFormat="1" ht="52.15" hidden="1" customHeight="1" outlineLevel="2">
      <c r="A210" s="76" t="s">
        <v>107</v>
      </c>
      <c r="B210" s="80" t="s">
        <v>1002</v>
      </c>
      <c r="C210" s="80" t="s">
        <v>1003</v>
      </c>
      <c r="D210" s="283" t="s">
        <v>128</v>
      </c>
      <c r="E210" s="283" t="s">
        <v>1009</v>
      </c>
      <c r="F210" s="80" t="s">
        <v>115</v>
      </c>
      <c r="G210" s="80" t="s">
        <v>119</v>
      </c>
      <c r="H210" s="80" t="s">
        <v>52</v>
      </c>
      <c r="I210" s="35">
        <v>70000</v>
      </c>
      <c r="J210" s="80" t="s">
        <v>1016</v>
      </c>
      <c r="K210" s="80" t="s">
        <v>269</v>
      </c>
      <c r="L210" s="80" t="s">
        <v>1016</v>
      </c>
      <c r="M210" s="75"/>
    </row>
    <row r="211" spans="1:13" s="276" customFormat="1" ht="52.15" hidden="1" customHeight="1" outlineLevel="2">
      <c r="A211" s="76" t="s">
        <v>107</v>
      </c>
      <c r="B211" s="80" t="s">
        <v>1002</v>
      </c>
      <c r="C211" s="80" t="s">
        <v>1003</v>
      </c>
      <c r="D211" s="283" t="s">
        <v>128</v>
      </c>
      <c r="E211" s="283" t="s">
        <v>1009</v>
      </c>
      <c r="F211" s="80" t="s">
        <v>115</v>
      </c>
      <c r="G211" s="80" t="s">
        <v>119</v>
      </c>
      <c r="H211" s="80" t="s">
        <v>52</v>
      </c>
      <c r="I211" s="35">
        <v>90000</v>
      </c>
      <c r="J211" s="80" t="s">
        <v>287</v>
      </c>
      <c r="K211" s="80" t="s">
        <v>269</v>
      </c>
      <c r="L211" s="80" t="s">
        <v>1017</v>
      </c>
      <c r="M211" s="75"/>
    </row>
    <row r="212" spans="1:13" s="276" customFormat="1" ht="84.6" hidden="1" customHeight="1" outlineLevel="2">
      <c r="A212" s="76" t="s">
        <v>107</v>
      </c>
      <c r="B212" s="80" t="s">
        <v>1018</v>
      </c>
      <c r="C212" s="80" t="s">
        <v>1018</v>
      </c>
      <c r="D212" s="283" t="s">
        <v>49</v>
      </c>
      <c r="E212" s="283" t="s">
        <v>1019</v>
      </c>
      <c r="F212" s="80" t="s">
        <v>1020</v>
      </c>
      <c r="G212" s="80" t="s">
        <v>119</v>
      </c>
      <c r="H212" s="80" t="s">
        <v>52</v>
      </c>
      <c r="I212" s="35">
        <v>95238</v>
      </c>
      <c r="J212" s="80" t="s">
        <v>1021</v>
      </c>
      <c r="K212" s="80" t="s">
        <v>269</v>
      </c>
      <c r="L212" s="80" t="s">
        <v>1022</v>
      </c>
      <c r="M212" s="75"/>
    </row>
    <row r="213" spans="1:13" s="276" customFormat="1" ht="66" hidden="1" customHeight="1" outlineLevel="2">
      <c r="A213" s="76" t="s">
        <v>107</v>
      </c>
      <c r="B213" s="80" t="s">
        <v>1023</v>
      </c>
      <c r="C213" s="80" t="s">
        <v>1023</v>
      </c>
      <c r="D213" s="283" t="s">
        <v>125</v>
      </c>
      <c r="E213" s="283" t="s">
        <v>1024</v>
      </c>
      <c r="F213" s="80" t="s">
        <v>266</v>
      </c>
      <c r="G213" s="80" t="s">
        <v>119</v>
      </c>
      <c r="H213" s="80" t="s">
        <v>52</v>
      </c>
      <c r="I213" s="35">
        <v>9524</v>
      </c>
      <c r="J213" s="80" t="s">
        <v>1025</v>
      </c>
      <c r="K213" s="80" t="s">
        <v>269</v>
      </c>
      <c r="L213" s="80" t="s">
        <v>1026</v>
      </c>
      <c r="M213" s="75"/>
    </row>
    <row r="214" spans="1:13" s="276" customFormat="1" ht="52.15" hidden="1" customHeight="1" outlineLevel="2">
      <c r="A214" s="76" t="s">
        <v>107</v>
      </c>
      <c r="B214" s="80" t="s">
        <v>1027</v>
      </c>
      <c r="C214" s="80" t="s">
        <v>1027</v>
      </c>
      <c r="D214" s="283" t="s">
        <v>49</v>
      </c>
      <c r="E214" s="283" t="s">
        <v>1028</v>
      </c>
      <c r="F214" s="80" t="s">
        <v>1029</v>
      </c>
      <c r="G214" s="80" t="s">
        <v>119</v>
      </c>
      <c r="H214" s="80" t="s">
        <v>52</v>
      </c>
      <c r="I214" s="35">
        <v>66667</v>
      </c>
      <c r="J214" s="80" t="s">
        <v>1030</v>
      </c>
      <c r="K214" s="80" t="s">
        <v>269</v>
      </c>
      <c r="L214" s="80" t="s">
        <v>1022</v>
      </c>
      <c r="M214" s="75"/>
    </row>
    <row r="215" spans="1:13" s="276" customFormat="1" ht="67.900000000000006" hidden="1" customHeight="1" outlineLevel="2">
      <c r="A215" s="76" t="s">
        <v>107</v>
      </c>
      <c r="B215" s="80" t="s">
        <v>1031</v>
      </c>
      <c r="C215" s="80" t="s">
        <v>1032</v>
      </c>
      <c r="D215" s="283" t="s">
        <v>49</v>
      </c>
      <c r="E215" s="283" t="s">
        <v>1033</v>
      </c>
      <c r="F215" s="80" t="s">
        <v>1034</v>
      </c>
      <c r="G215" s="80" t="s">
        <v>119</v>
      </c>
      <c r="H215" s="80" t="s">
        <v>52</v>
      </c>
      <c r="I215" s="35">
        <v>57143</v>
      </c>
      <c r="J215" s="80" t="s">
        <v>1035</v>
      </c>
      <c r="K215" s="80" t="s">
        <v>269</v>
      </c>
      <c r="L215" s="80" t="s">
        <v>1022</v>
      </c>
      <c r="M215" s="75"/>
    </row>
    <row r="216" spans="1:13" s="276" customFormat="1" ht="67.900000000000006" hidden="1" customHeight="1" outlineLevel="2">
      <c r="A216" s="76" t="s">
        <v>107</v>
      </c>
      <c r="B216" s="80" t="s">
        <v>1036</v>
      </c>
      <c r="C216" s="80" t="s">
        <v>1036</v>
      </c>
      <c r="D216" s="283" t="s">
        <v>49</v>
      </c>
      <c r="E216" s="283" t="s">
        <v>1037</v>
      </c>
      <c r="F216" s="80" t="s">
        <v>115</v>
      </c>
      <c r="G216" s="80" t="s">
        <v>119</v>
      </c>
      <c r="H216" s="80" t="s">
        <v>52</v>
      </c>
      <c r="I216" s="35">
        <v>61905</v>
      </c>
      <c r="J216" s="80" t="s">
        <v>1038</v>
      </c>
      <c r="K216" s="80" t="s">
        <v>1039</v>
      </c>
      <c r="L216" s="80" t="s">
        <v>1040</v>
      </c>
      <c r="M216" s="75"/>
    </row>
    <row r="217" spans="1:13" s="276" customFormat="1" ht="52.15" hidden="1" customHeight="1" outlineLevel="2">
      <c r="A217" s="76" t="s">
        <v>107</v>
      </c>
      <c r="B217" s="80" t="s">
        <v>1041</v>
      </c>
      <c r="C217" s="80" t="s">
        <v>1041</v>
      </c>
      <c r="D217" s="283" t="s">
        <v>49</v>
      </c>
      <c r="E217" s="283" t="s">
        <v>1042</v>
      </c>
      <c r="F217" s="80" t="s">
        <v>1043</v>
      </c>
      <c r="G217" s="80" t="s">
        <v>119</v>
      </c>
      <c r="H217" s="80" t="s">
        <v>52</v>
      </c>
      <c r="I217" s="35">
        <v>2400</v>
      </c>
      <c r="J217" s="80" t="s">
        <v>1044</v>
      </c>
      <c r="K217" s="80" t="s">
        <v>1039</v>
      </c>
      <c r="L217" s="80" t="s">
        <v>1022</v>
      </c>
      <c r="M217" s="75"/>
    </row>
    <row r="218" spans="1:13" s="276" customFormat="1" ht="52.15" hidden="1" customHeight="1" outlineLevel="2">
      <c r="A218" s="76" t="s">
        <v>107</v>
      </c>
      <c r="B218" s="80" t="s">
        <v>1045</v>
      </c>
      <c r="C218" s="80" t="s">
        <v>1045</v>
      </c>
      <c r="D218" s="283" t="s">
        <v>128</v>
      </c>
      <c r="E218" s="283" t="s">
        <v>1046</v>
      </c>
      <c r="F218" s="80" t="s">
        <v>115</v>
      </c>
      <c r="G218" s="80" t="s">
        <v>119</v>
      </c>
      <c r="H218" s="80" t="s">
        <v>52</v>
      </c>
      <c r="I218" s="35">
        <v>40000</v>
      </c>
      <c r="J218" s="80" t="s">
        <v>1047</v>
      </c>
      <c r="K218" s="80" t="s">
        <v>1039</v>
      </c>
      <c r="L218" s="80" t="s">
        <v>239</v>
      </c>
      <c r="M218" s="75"/>
    </row>
    <row r="219" spans="1:13" s="276" customFormat="1" ht="118.15" hidden="1" customHeight="1" outlineLevel="2">
      <c r="A219" s="76" t="s">
        <v>107</v>
      </c>
      <c r="B219" s="80" t="s">
        <v>1048</v>
      </c>
      <c r="C219" s="80" t="s">
        <v>1049</v>
      </c>
      <c r="D219" s="283" t="s">
        <v>49</v>
      </c>
      <c r="E219" s="283" t="s">
        <v>1050</v>
      </c>
      <c r="F219" s="80" t="s">
        <v>1051</v>
      </c>
      <c r="G219" s="80" t="s">
        <v>119</v>
      </c>
      <c r="H219" s="80" t="s">
        <v>52</v>
      </c>
      <c r="I219" s="35">
        <v>18000</v>
      </c>
      <c r="J219" s="80" t="s">
        <v>1052</v>
      </c>
      <c r="K219" s="80" t="s">
        <v>1039</v>
      </c>
      <c r="L219" s="80" t="s">
        <v>1040</v>
      </c>
      <c r="M219" s="75"/>
    </row>
    <row r="220" spans="1:13" s="276" customFormat="1" ht="67.900000000000006" hidden="1" customHeight="1" outlineLevel="2">
      <c r="A220" s="76" t="s">
        <v>107</v>
      </c>
      <c r="B220" s="80" t="s">
        <v>1053</v>
      </c>
      <c r="C220" s="80" t="s">
        <v>1053</v>
      </c>
      <c r="D220" s="283" t="s">
        <v>49</v>
      </c>
      <c r="E220" s="283" t="s">
        <v>1054</v>
      </c>
      <c r="F220" s="80" t="s">
        <v>1051</v>
      </c>
      <c r="G220" s="80" t="s">
        <v>119</v>
      </c>
      <c r="H220" s="80" t="s">
        <v>52</v>
      </c>
      <c r="I220" s="35">
        <v>142000</v>
      </c>
      <c r="J220" s="80" t="s">
        <v>1055</v>
      </c>
      <c r="K220" s="80" t="s">
        <v>1039</v>
      </c>
      <c r="L220" s="80" t="s">
        <v>1040</v>
      </c>
      <c r="M220" s="75"/>
    </row>
    <row r="221" spans="1:13" s="276" customFormat="1" ht="100.15" hidden="1" customHeight="1" outlineLevel="2">
      <c r="A221" s="76" t="s">
        <v>107</v>
      </c>
      <c r="B221" s="80" t="s">
        <v>1056</v>
      </c>
      <c r="C221" s="80" t="s">
        <v>1056</v>
      </c>
      <c r="D221" s="283" t="s">
        <v>49</v>
      </c>
      <c r="E221" s="283" t="s">
        <v>1042</v>
      </c>
      <c r="F221" s="80" t="s">
        <v>1057</v>
      </c>
      <c r="G221" s="80" t="s">
        <v>119</v>
      </c>
      <c r="H221" s="80" t="s">
        <v>52</v>
      </c>
      <c r="I221" s="35">
        <v>124000</v>
      </c>
      <c r="J221" s="80" t="s">
        <v>1058</v>
      </c>
      <c r="K221" s="80" t="s">
        <v>1039</v>
      </c>
      <c r="L221" s="80" t="s">
        <v>1040</v>
      </c>
      <c r="M221" s="75"/>
    </row>
    <row r="222" spans="1:13" s="276" customFormat="1" ht="52.15" hidden="1" customHeight="1" outlineLevel="2">
      <c r="A222" s="76" t="s">
        <v>107</v>
      </c>
      <c r="B222" s="80" t="s">
        <v>1041</v>
      </c>
      <c r="C222" s="80" t="s">
        <v>1041</v>
      </c>
      <c r="D222" s="283" t="s">
        <v>49</v>
      </c>
      <c r="E222" s="283" t="s">
        <v>1059</v>
      </c>
      <c r="F222" s="80" t="s">
        <v>115</v>
      </c>
      <c r="G222" s="80" t="s">
        <v>119</v>
      </c>
      <c r="H222" s="80" t="s">
        <v>52</v>
      </c>
      <c r="I222" s="35">
        <v>900</v>
      </c>
      <c r="J222" s="80" t="s">
        <v>1044</v>
      </c>
      <c r="K222" s="80" t="s">
        <v>1039</v>
      </c>
      <c r="L222" s="80" t="s">
        <v>1060</v>
      </c>
      <c r="M222" s="75"/>
    </row>
    <row r="223" spans="1:13" s="276" customFormat="1" ht="52.15" hidden="1" customHeight="1" outlineLevel="2">
      <c r="A223" s="76" t="s">
        <v>107</v>
      </c>
      <c r="B223" s="80" t="s">
        <v>1061</v>
      </c>
      <c r="C223" s="80" t="s">
        <v>1061</v>
      </c>
      <c r="D223" s="283" t="s">
        <v>58</v>
      </c>
      <c r="E223" s="283" t="s">
        <v>686</v>
      </c>
      <c r="F223" s="80" t="s">
        <v>1062</v>
      </c>
      <c r="G223" s="80" t="s">
        <v>119</v>
      </c>
      <c r="H223" s="80" t="s">
        <v>52</v>
      </c>
      <c r="I223" s="35">
        <v>28000</v>
      </c>
      <c r="J223" s="80" t="s">
        <v>159</v>
      </c>
      <c r="K223" s="80" t="s">
        <v>1063</v>
      </c>
      <c r="L223" s="80" t="s">
        <v>164</v>
      </c>
      <c r="M223" s="75"/>
    </row>
    <row r="224" spans="1:13" s="276" customFormat="1" ht="67.900000000000006" hidden="1" customHeight="1" outlineLevel="2">
      <c r="A224" s="76" t="s">
        <v>107</v>
      </c>
      <c r="B224" s="80" t="s">
        <v>1064</v>
      </c>
      <c r="C224" s="80" t="s">
        <v>1064</v>
      </c>
      <c r="D224" s="283" t="s">
        <v>58</v>
      </c>
      <c r="E224" s="283" t="s">
        <v>1065</v>
      </c>
      <c r="F224" s="80" t="s">
        <v>266</v>
      </c>
      <c r="G224" s="80" t="s">
        <v>119</v>
      </c>
      <c r="H224" s="80" t="s">
        <v>52</v>
      </c>
      <c r="I224" s="35">
        <v>5000</v>
      </c>
      <c r="J224" s="80" t="s">
        <v>1066</v>
      </c>
      <c r="K224" s="80" t="s">
        <v>1067</v>
      </c>
      <c r="L224" s="80" t="s">
        <v>1068</v>
      </c>
      <c r="M224" s="75"/>
    </row>
    <row r="225" spans="1:13" s="276" customFormat="1" ht="68.45" hidden="1" customHeight="1" outlineLevel="2">
      <c r="A225" s="76" t="s">
        <v>107</v>
      </c>
      <c r="B225" s="80" t="s">
        <v>1069</v>
      </c>
      <c r="C225" s="80" t="s">
        <v>1070</v>
      </c>
      <c r="D225" s="283" t="s">
        <v>58</v>
      </c>
      <c r="E225" s="283" t="s">
        <v>1071</v>
      </c>
      <c r="F225" s="80" t="s">
        <v>1072</v>
      </c>
      <c r="G225" s="80" t="s">
        <v>119</v>
      </c>
      <c r="H225" s="80" t="s">
        <v>52</v>
      </c>
      <c r="I225" s="35">
        <v>28571</v>
      </c>
      <c r="J225" s="80" t="s">
        <v>116</v>
      </c>
      <c r="K225" s="80" t="s">
        <v>1073</v>
      </c>
      <c r="L225" s="80" t="s">
        <v>117</v>
      </c>
      <c r="M225" s="75"/>
    </row>
    <row r="226" spans="1:13" s="2" customFormat="1" ht="30" customHeight="1">
      <c r="A226" s="18" t="s">
        <v>34</v>
      </c>
      <c r="B226" s="18"/>
      <c r="C226" s="18"/>
      <c r="D226" s="18"/>
      <c r="E226" s="18"/>
      <c r="F226" s="102"/>
      <c r="G226" s="102"/>
      <c r="H226" s="18"/>
      <c r="I226" s="19">
        <f>I227</f>
        <v>102030</v>
      </c>
      <c r="J226" s="18"/>
      <c r="K226" s="18"/>
      <c r="L226" s="102"/>
      <c r="M226" s="102"/>
    </row>
    <row r="227" spans="1:13" s="3" customFormat="1" ht="25.15" customHeight="1" outlineLevel="1">
      <c r="A227" s="17" t="s">
        <v>172</v>
      </c>
      <c r="B227" s="17"/>
      <c r="C227" s="17"/>
      <c r="D227" s="17"/>
      <c r="E227" s="17"/>
      <c r="F227" s="17"/>
      <c r="G227" s="17"/>
      <c r="H227" s="107"/>
      <c r="I227" s="16">
        <f>SUM(I228:I229)</f>
        <v>102030</v>
      </c>
      <c r="J227" s="17"/>
      <c r="K227" s="17"/>
      <c r="L227" s="17"/>
      <c r="M227" s="17"/>
    </row>
    <row r="228" spans="1:13" s="237" customFormat="1" ht="88.5" customHeight="1" outlineLevel="2">
      <c r="A228" s="76" t="s">
        <v>139</v>
      </c>
      <c r="B228" s="150" t="s">
        <v>1074</v>
      </c>
      <c r="C228" s="150" t="s">
        <v>1075</v>
      </c>
      <c r="D228" s="150" t="s">
        <v>49</v>
      </c>
      <c r="E228" s="284" t="s">
        <v>431</v>
      </c>
      <c r="F228" s="150" t="s">
        <v>139</v>
      </c>
      <c r="G228" s="150" t="s">
        <v>1076</v>
      </c>
      <c r="H228" s="150" t="s">
        <v>1077</v>
      </c>
      <c r="I228" s="285">
        <v>4030</v>
      </c>
      <c r="J228" s="150" t="s">
        <v>140</v>
      </c>
      <c r="K228" s="150" t="s">
        <v>1078</v>
      </c>
      <c r="L228" s="150" t="s">
        <v>1079</v>
      </c>
      <c r="M228" s="150"/>
    </row>
    <row r="229" spans="1:13" s="237" customFormat="1" ht="124.5" customHeight="1" outlineLevel="2">
      <c r="A229" s="76" t="s">
        <v>139</v>
      </c>
      <c r="B229" s="150" t="s">
        <v>1080</v>
      </c>
      <c r="C229" s="284" t="s">
        <v>1081</v>
      </c>
      <c r="D229" s="150" t="s">
        <v>110</v>
      </c>
      <c r="E229" s="150" t="s">
        <v>1082</v>
      </c>
      <c r="F229" s="150" t="s">
        <v>139</v>
      </c>
      <c r="G229" s="150" t="s">
        <v>1076</v>
      </c>
      <c r="H229" s="150" t="s">
        <v>1077</v>
      </c>
      <c r="I229" s="286">
        <v>98000</v>
      </c>
      <c r="J229" s="150" t="s">
        <v>1083</v>
      </c>
      <c r="K229" s="150" t="s">
        <v>1084</v>
      </c>
      <c r="L229" s="150" t="s">
        <v>235</v>
      </c>
      <c r="M229" s="150"/>
    </row>
    <row r="230" spans="1:13" s="105" customFormat="1" ht="30" customHeight="1">
      <c r="A230" s="20" t="s">
        <v>30</v>
      </c>
      <c r="B230" s="20"/>
      <c r="C230" s="20"/>
      <c r="D230" s="20"/>
      <c r="E230" s="20"/>
      <c r="F230" s="104"/>
      <c r="G230" s="104"/>
      <c r="H230" s="104"/>
      <c r="I230" s="21">
        <f>I226+I6+I141</f>
        <v>14202858</v>
      </c>
      <c r="J230" s="20"/>
      <c r="K230" s="20"/>
      <c r="L230" s="104"/>
      <c r="M230" s="104"/>
    </row>
    <row r="231" spans="1:13" ht="19.5">
      <c r="A231" s="287" t="s">
        <v>13</v>
      </c>
      <c r="B231" s="287"/>
      <c r="C231" s="9"/>
      <c r="D231" s="9"/>
      <c r="E231" s="9"/>
      <c r="F231" s="9"/>
      <c r="G231" s="9"/>
      <c r="H231" s="9"/>
      <c r="I231" s="9"/>
      <c r="J231" s="9"/>
      <c r="K231" s="9"/>
      <c r="L231" s="9"/>
      <c r="M231" s="9"/>
    </row>
    <row r="232" spans="1:13" ht="21" customHeight="1">
      <c r="A232" s="288" t="s">
        <v>14</v>
      </c>
      <c r="B232" s="429" t="s">
        <v>15</v>
      </c>
      <c r="C232" s="429"/>
      <c r="D232" s="429"/>
      <c r="E232" s="429"/>
      <c r="F232" s="429"/>
      <c r="G232" s="429"/>
      <c r="H232" s="429"/>
      <c r="I232" s="429"/>
      <c r="J232" s="429"/>
      <c r="K232" s="429"/>
      <c r="L232" s="429"/>
      <c r="M232" s="429"/>
    </row>
    <row r="233" spans="1:13" ht="19.5">
      <c r="A233" s="288" t="s">
        <v>16</v>
      </c>
      <c r="B233" s="429" t="s">
        <v>31</v>
      </c>
      <c r="C233" s="429"/>
      <c r="D233" s="429"/>
      <c r="E233" s="429"/>
      <c r="F233" s="429"/>
      <c r="G233" s="429"/>
      <c r="H233" s="429"/>
      <c r="I233" s="429"/>
      <c r="J233" s="429"/>
      <c r="K233" s="429"/>
      <c r="L233" s="429"/>
      <c r="M233" s="429"/>
    </row>
    <row r="234" spans="1:13" ht="38.25" customHeight="1">
      <c r="A234" s="288" t="s">
        <v>17</v>
      </c>
      <c r="B234" s="429" t="s">
        <v>18</v>
      </c>
      <c r="C234" s="429"/>
      <c r="D234" s="429"/>
      <c r="E234" s="429"/>
      <c r="F234" s="429"/>
      <c r="G234" s="429"/>
      <c r="H234" s="429"/>
      <c r="I234" s="429"/>
      <c r="J234" s="429"/>
      <c r="K234" s="429"/>
      <c r="L234" s="429"/>
      <c r="M234" s="429"/>
    </row>
    <row r="235" spans="1:13" ht="19.5">
      <c r="A235" s="288" t="s">
        <v>19</v>
      </c>
      <c r="B235" s="430" t="s">
        <v>20</v>
      </c>
      <c r="C235" s="430"/>
      <c r="D235" s="430"/>
      <c r="E235" s="430"/>
      <c r="F235" s="430"/>
      <c r="G235" s="430"/>
      <c r="H235" s="430"/>
      <c r="I235" s="430"/>
      <c r="J235" s="430"/>
      <c r="K235" s="430"/>
      <c r="L235" s="430"/>
      <c r="M235" s="430"/>
    </row>
    <row r="236" spans="1:13" ht="19.5">
      <c r="A236" s="288" t="s">
        <v>21</v>
      </c>
      <c r="B236" s="9" t="s">
        <v>22</v>
      </c>
      <c r="D236" s="9"/>
      <c r="E236" s="289"/>
      <c r="F236" s="289"/>
      <c r="G236" s="289"/>
      <c r="H236" s="289"/>
      <c r="I236" s="289"/>
      <c r="J236" s="289"/>
      <c r="K236" s="289"/>
      <c r="L236" s="289"/>
      <c r="M236" s="289"/>
    </row>
    <row r="237" spans="1:13" ht="19.5">
      <c r="A237" s="288" t="s">
        <v>23</v>
      </c>
      <c r="B237" s="9" t="s">
        <v>24</v>
      </c>
      <c r="D237" s="9"/>
      <c r="E237" s="289"/>
      <c r="F237" s="289"/>
      <c r="G237" s="289"/>
      <c r="H237" s="289"/>
      <c r="I237" s="289"/>
      <c r="J237" s="289"/>
      <c r="K237" s="289"/>
      <c r="L237" s="289"/>
      <c r="M237" s="289"/>
    </row>
    <row r="238" spans="1:13" ht="38.25" customHeight="1">
      <c r="A238" s="288" t="s">
        <v>25</v>
      </c>
      <c r="B238" s="430" t="s">
        <v>26</v>
      </c>
      <c r="C238" s="430"/>
      <c r="D238" s="430"/>
      <c r="E238" s="430"/>
      <c r="F238" s="430"/>
      <c r="G238" s="430"/>
      <c r="H238" s="430"/>
      <c r="I238" s="430"/>
      <c r="J238" s="430"/>
      <c r="K238" s="430"/>
      <c r="L238" s="430"/>
      <c r="M238" s="430"/>
    </row>
    <row r="239" spans="1:13" ht="19.5">
      <c r="A239" s="288" t="s">
        <v>27</v>
      </c>
      <c r="B239" s="287" t="s">
        <v>28</v>
      </c>
      <c r="D239" s="9"/>
      <c r="E239" s="9"/>
      <c r="F239" s="9"/>
      <c r="G239" s="9"/>
      <c r="H239" s="9"/>
      <c r="I239" s="9"/>
      <c r="J239" s="9"/>
      <c r="K239" s="9"/>
      <c r="L239" s="9"/>
      <c r="M239" s="9"/>
    </row>
  </sheetData>
  <autoFilter ref="A5:AMK239" xr:uid="{8D933294-98CB-4AB6-B22E-9E075FE752E1}"/>
  <mergeCells count="21">
    <mergeCell ref="A1:M1"/>
    <mergeCell ref="A2:M2"/>
    <mergeCell ref="A3:M3"/>
    <mergeCell ref="G8:G13"/>
    <mergeCell ref="H8:H13"/>
    <mergeCell ref="M8:M13"/>
    <mergeCell ref="A84:A85"/>
    <mergeCell ref="B84:B85"/>
    <mergeCell ref="C84:C85"/>
    <mergeCell ref="F84:F85"/>
    <mergeCell ref="G84:G85"/>
    <mergeCell ref="B234:M234"/>
    <mergeCell ref="B235:M235"/>
    <mergeCell ref="B238:M238"/>
    <mergeCell ref="I84:I85"/>
    <mergeCell ref="J84:J85"/>
    <mergeCell ref="K84:K85"/>
    <mergeCell ref="M84:M85"/>
    <mergeCell ref="B232:M232"/>
    <mergeCell ref="B233:M233"/>
    <mergeCell ref="H84:H85"/>
  </mergeCells>
  <phoneticPr fontId="25" type="noConversion"/>
  <hyperlinks>
    <hyperlink ref="L17" r:id="rId1" display="Line@商業發展研究院南部院區官方帳號好友。" xr:uid="{A1762AA2-F819-407D-A1CA-352F16EE9857}"/>
  </hyperlinks>
  <printOptions horizontalCentered="1"/>
  <pageMargins left="0.31496062992125984" right="0.31496062992125984" top="0.47244094488188981" bottom="0.31496062992125984" header="0.47244094488188981" footer="0"/>
  <pageSetup paperSize="9" scale="65" fitToHeight="0" orientation="landscape" r:id="rId2"/>
  <headerFooter alignWithMargins="0">
    <oddFooter>&amp;C&amp;"標楷體,標準"&amp;P</oddFooter>
  </headerFooter>
  <rowBreaks count="1" manualBreakCount="1">
    <brk id="2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5</vt:i4>
      </vt:variant>
    </vt:vector>
  </HeadingPairs>
  <TitlesOfParts>
    <vt:vector size="8" baseType="lpstr">
      <vt:lpstr>請填此表~113S2</vt:lpstr>
      <vt:lpstr>請填此表~113統計表 </vt:lpstr>
      <vt:lpstr>113S1供參</vt:lpstr>
      <vt:lpstr>'113S1供參'!Print_Area</vt:lpstr>
      <vt:lpstr>'請填此表~113統計表 '!Print_Area</vt:lpstr>
      <vt:lpstr>'113S1供參'!Print_Titles</vt:lpstr>
      <vt:lpstr>'請填此表~113S2'!Print_Titles</vt:lpstr>
      <vt:lpstr>'請填此表~113統計表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公務預算處一般政務科柯亭劭</dc:creator>
  <cp:lastModifiedBy>陳 雅萍</cp:lastModifiedBy>
  <cp:lastPrinted>2023-10-30T08:09:02Z</cp:lastPrinted>
  <dcterms:created xsi:type="dcterms:W3CDTF">2020-11-02T02:13:46Z</dcterms:created>
  <dcterms:modified xsi:type="dcterms:W3CDTF">2024-07-09T03:28:51Z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