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10801\Desktop\"/>
    </mc:Choice>
  </mc:AlternateContent>
  <xr:revisionPtr revIDLastSave="0" documentId="13_ncr:1_{4FE653BE-C46B-4EF3-B25B-E937F4EBDEA8}" xr6:coauthVersionLast="47" xr6:coauthVersionMax="47" xr10:uidLastSave="{00000000-0000-0000-0000-000000000000}"/>
  <bookViews>
    <workbookView xWindow="-120" yWindow="-120" windowWidth="30960" windowHeight="16920" xr2:uid="{B3388440-D979-4712-9318-80A7FF452638}"/>
  </bookViews>
  <sheets>
    <sheet name="請填此表~114S1" sheetId="13" r:id="rId1"/>
    <sheet name="114統計-公告 " sheetId="22" r:id="rId2"/>
    <sheet name="113S4-供參" sheetId="21" r:id="rId3"/>
  </sheets>
  <externalReferences>
    <externalReference r:id="rId4"/>
    <externalReference r:id="rId5"/>
    <externalReference r:id="rId6"/>
  </externalReferences>
  <definedNames>
    <definedName name="_xlnm._FilterDatabase" localSheetId="2" hidden="1">'113S4-供參'!$A$5:$AMK$5</definedName>
    <definedName name="_xlnm._FilterDatabase" localSheetId="1" hidden="1">'114統計-公告 '!$A$5:$AT$68</definedName>
    <definedName name="_xlnm._FilterDatabase" localSheetId="0" hidden="1">'請填此表~114S1'!$A$5:$AMK$182</definedName>
    <definedName name="_xlnm.Print_Area" localSheetId="2">'113S4-供參'!$A$1:$M$1186</definedName>
    <definedName name="_xlnm.Print_Area" localSheetId="1">'114統計-公告 '!$A$1:$Q$64</definedName>
    <definedName name="_xlnm.Print_Titles" localSheetId="2">'113S4-供參'!$1:$5</definedName>
    <definedName name="_xlnm.Print_Titles" localSheetId="1">'114統計-公告 '!$1:$5</definedName>
    <definedName name="_xlnm.Print_Titles" localSheetId="0">'請填此表~114S1'!$1:$5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9" i="22" l="1"/>
  <c r="AG68" i="22"/>
  <c r="P68" i="22"/>
  <c r="AG67" i="22"/>
  <c r="P67" i="22"/>
  <c r="AK67" i="22" s="1"/>
  <c r="P66" i="22"/>
  <c r="P65" i="22"/>
  <c r="AQ64" i="22"/>
  <c r="AP64" i="22"/>
  <c r="X64" i="22"/>
  <c r="Q64" i="22"/>
  <c r="AP63" i="22"/>
  <c r="AQ63" i="22" s="1"/>
  <c r="X63" i="22"/>
  <c r="Q63" i="22"/>
  <c r="AQ62" i="22"/>
  <c r="AP62" i="22"/>
  <c r="X62" i="22"/>
  <c r="Q62" i="22"/>
  <c r="AQ61" i="22"/>
  <c r="AP61" i="22"/>
  <c r="X61" i="22"/>
  <c r="Q61" i="22"/>
  <c r="AP60" i="22"/>
  <c r="AQ60" i="22" s="1"/>
  <c r="X60" i="22"/>
  <c r="Q60" i="22"/>
  <c r="AQ59" i="22"/>
  <c r="AP59" i="22"/>
  <c r="AD59" i="22"/>
  <c r="X59" i="22"/>
  <c r="Q59" i="22"/>
  <c r="AQ58" i="22"/>
  <c r="AJ58" i="22"/>
  <c r="AI58" i="22"/>
  <c r="AD58" i="22"/>
  <c r="X58" i="22"/>
  <c r="Q58" i="22"/>
  <c r="X57" i="22"/>
  <c r="Q57" i="22"/>
  <c r="X56" i="22"/>
  <c r="Q56" i="22"/>
  <c r="X55" i="22"/>
  <c r="Q55" i="22"/>
  <c r="X54" i="22"/>
  <c r="Q54" i="22"/>
  <c r="X53" i="22"/>
  <c r="Q53" i="22"/>
  <c r="X52" i="22"/>
  <c r="Q52" i="22"/>
  <c r="AO51" i="22"/>
  <c r="AN51" i="22"/>
  <c r="AL51" i="22"/>
  <c r="AI51" i="22"/>
  <c r="AH51" i="22"/>
  <c r="AG51" i="22"/>
  <c r="AF51" i="22"/>
  <c r="AE51" i="22"/>
  <c r="AJ51" i="22" s="1"/>
  <c r="AD51" i="22"/>
  <c r="AC51" i="22"/>
  <c r="AB51" i="22"/>
  <c r="AA51" i="22"/>
  <c r="Z51" i="22"/>
  <c r="Y51" i="22"/>
  <c r="W51" i="22"/>
  <c r="V51" i="22"/>
  <c r="U51" i="22"/>
  <c r="T51" i="22"/>
  <c r="AM51" i="22" s="1"/>
  <c r="S51" i="22"/>
  <c r="X51" i="22" s="1"/>
  <c r="P51" i="22"/>
  <c r="O51" i="22"/>
  <c r="N51" i="22"/>
  <c r="L51" i="22"/>
  <c r="Q51" i="22" s="1"/>
  <c r="Q67" i="22" s="1"/>
  <c r="AO50" i="22"/>
  <c r="AN50" i="22"/>
  <c r="AM50" i="22"/>
  <c r="AL50" i="22"/>
  <c r="AQ50" i="22" s="1"/>
  <c r="AJ50" i="22"/>
  <c r="AD50" i="22"/>
  <c r="X50" i="22"/>
  <c r="Q50" i="22"/>
  <c r="AO49" i="22"/>
  <c r="AN49" i="22"/>
  <c r="AM49" i="22"/>
  <c r="AL49" i="22"/>
  <c r="AJ49" i="22"/>
  <c r="AD49" i="22"/>
  <c r="X49" i="22"/>
  <c r="Q49" i="22"/>
  <c r="AO48" i="22"/>
  <c r="AN48" i="22"/>
  <c r="AM48" i="22"/>
  <c r="AL48" i="22"/>
  <c r="AJ48" i="22"/>
  <c r="AD48" i="22"/>
  <c r="X48" i="22"/>
  <c r="Q48" i="22"/>
  <c r="AO47" i="22"/>
  <c r="AN47" i="22"/>
  <c r="AM47" i="22"/>
  <c r="AL47" i="22"/>
  <c r="AJ47" i="22"/>
  <c r="AD47" i="22"/>
  <c r="X47" i="22"/>
  <c r="Q47" i="22"/>
  <c r="AI46" i="22"/>
  <c r="AH46" i="22"/>
  <c r="AG46" i="22"/>
  <c r="AF46" i="22"/>
  <c r="AE46" i="22"/>
  <c r="Z46" i="22"/>
  <c r="Y46" i="22"/>
  <c r="AD46" i="22" s="1"/>
  <c r="T46" i="22"/>
  <c r="X46" i="22" s="1"/>
  <c r="M46" i="22"/>
  <c r="Q46" i="22" s="1"/>
  <c r="Q66" i="22" s="1"/>
  <c r="AK66" i="22" s="1"/>
  <c r="I46" i="22"/>
  <c r="B46" i="22"/>
  <c r="AO45" i="22"/>
  <c r="AN45" i="22"/>
  <c r="AM45" i="22"/>
  <c r="AL45" i="22"/>
  <c r="AQ45" i="22" s="1"/>
  <c r="AJ45" i="22"/>
  <c r="AD45" i="22"/>
  <c r="X45" i="22"/>
  <c r="Q45" i="22"/>
  <c r="B45" i="22"/>
  <c r="AO44" i="22"/>
  <c r="AN44" i="22"/>
  <c r="AM44" i="22"/>
  <c r="AL44" i="22"/>
  <c r="AJ44" i="22"/>
  <c r="AD44" i="22"/>
  <c r="X44" i="22"/>
  <c r="Q44" i="22"/>
  <c r="AO43" i="22"/>
  <c r="AN43" i="22"/>
  <c r="AM43" i="22"/>
  <c r="AL43" i="22"/>
  <c r="AJ43" i="22"/>
  <c r="AD43" i="22"/>
  <c r="X43" i="22"/>
  <c r="Q43" i="22"/>
  <c r="B43" i="22"/>
  <c r="AO42" i="22"/>
  <c r="AN42" i="22"/>
  <c r="AM42" i="22"/>
  <c r="AL42" i="22"/>
  <c r="AJ42" i="22"/>
  <c r="AD42" i="22"/>
  <c r="X42" i="22"/>
  <c r="Q42" i="22"/>
  <c r="B42" i="22"/>
  <c r="AO41" i="22"/>
  <c r="AN41" i="22"/>
  <c r="AM41" i="22"/>
  <c r="AL41" i="22"/>
  <c r="AQ41" i="22" s="1"/>
  <c r="AJ41" i="22"/>
  <c r="AD41" i="22"/>
  <c r="X41" i="22"/>
  <c r="Q41" i="22"/>
  <c r="B41" i="22"/>
  <c r="AN40" i="22"/>
  <c r="AM40" i="22"/>
  <c r="AJ40" i="22"/>
  <c r="AD40" i="22"/>
  <c r="X40" i="22"/>
  <c r="Q40" i="22"/>
  <c r="B40" i="22"/>
  <c r="AI39" i="22"/>
  <c r="AH39" i="22"/>
  <c r="AG39" i="22"/>
  <c r="AE39" i="22"/>
  <c r="AC39" i="22"/>
  <c r="AB39" i="22"/>
  <c r="Y39" i="22"/>
  <c r="W39" i="22"/>
  <c r="V39" i="22"/>
  <c r="U39" i="22"/>
  <c r="U34" i="22" s="1"/>
  <c r="S39" i="22"/>
  <c r="R39" i="22"/>
  <c r="P39" i="22"/>
  <c r="O39" i="22"/>
  <c r="N39" i="22"/>
  <c r="L39" i="22"/>
  <c r="I39" i="22"/>
  <c r="H39" i="22"/>
  <c r="G39" i="22"/>
  <c r="F39" i="22"/>
  <c r="E39" i="22"/>
  <c r="D39" i="22"/>
  <c r="AO38" i="22"/>
  <c r="AN38" i="22"/>
  <c r="AM38" i="22"/>
  <c r="AL38" i="22"/>
  <c r="AJ38" i="22"/>
  <c r="AD38" i="22"/>
  <c r="X38" i="22"/>
  <c r="B38" i="22"/>
  <c r="AO37" i="22"/>
  <c r="AN37" i="22"/>
  <c r="AM37" i="22"/>
  <c r="AL37" i="22"/>
  <c r="AJ37" i="22"/>
  <c r="X37" i="22"/>
  <c r="B37" i="22"/>
  <c r="AO36" i="22"/>
  <c r="AN36" i="22"/>
  <c r="AM36" i="22"/>
  <c r="AL36" i="22"/>
  <c r="AQ36" i="22" s="1"/>
  <c r="AJ36" i="22"/>
  <c r="X36" i="22"/>
  <c r="B36" i="22"/>
  <c r="B35" i="22" s="1"/>
  <c r="AI35" i="22"/>
  <c r="AH35" i="22"/>
  <c r="AG35" i="22"/>
  <c r="AF35" i="22"/>
  <c r="AF34" i="22" s="1"/>
  <c r="AE35" i="22"/>
  <c r="AD35" i="22"/>
  <c r="AC35" i="22"/>
  <c r="AB35" i="22"/>
  <c r="AA35" i="22"/>
  <c r="AA34" i="22" s="1"/>
  <c r="Z35" i="22"/>
  <c r="Z34" i="22" s="1"/>
  <c r="Y35" i="22"/>
  <c r="W35" i="22"/>
  <c r="V35" i="22"/>
  <c r="U35" i="22"/>
  <c r="S35" i="22"/>
  <c r="R35" i="22"/>
  <c r="Q35" i="22"/>
  <c r="P35" i="22"/>
  <c r="O35" i="22"/>
  <c r="N35" i="22"/>
  <c r="M35" i="22"/>
  <c r="M34" i="22" s="1"/>
  <c r="L35" i="22"/>
  <c r="L34" i="22" s="1"/>
  <c r="I35" i="22"/>
  <c r="I34" i="22" s="1"/>
  <c r="H35" i="22"/>
  <c r="G35" i="22"/>
  <c r="F35" i="22"/>
  <c r="F34" i="22" s="1"/>
  <c r="E35" i="22"/>
  <c r="D35" i="22"/>
  <c r="D34" i="22" s="1"/>
  <c r="T34" i="22"/>
  <c r="AQ33" i="22"/>
  <c r="AO33" i="22"/>
  <c r="AN33" i="22"/>
  <c r="AJ33" i="22"/>
  <c r="X33" i="22"/>
  <c r="Q33" i="22"/>
  <c r="B33" i="22"/>
  <c r="AO32" i="22"/>
  <c r="AN32" i="22"/>
  <c r="AJ32" i="22"/>
  <c r="AD32" i="22"/>
  <c r="X32" i="22"/>
  <c r="Q32" i="22"/>
  <c r="B32" i="22"/>
  <c r="AO31" i="22"/>
  <c r="AN31" i="22"/>
  <c r="AJ31" i="22"/>
  <c r="X31" i="22"/>
  <c r="Q31" i="22"/>
  <c r="Q29" i="22" s="1"/>
  <c r="Q28" i="22" s="1"/>
  <c r="B31" i="22"/>
  <c r="AO30" i="22"/>
  <c r="AN30" i="22"/>
  <c r="AJ30" i="22"/>
  <c r="X30" i="22"/>
  <c r="Q30" i="22"/>
  <c r="B30" i="22"/>
  <c r="AM29" i="22"/>
  <c r="AL29" i="22"/>
  <c r="AH29" i="22"/>
  <c r="AH28" i="22" s="1"/>
  <c r="AF29" i="22"/>
  <c r="AF28" i="22" s="1"/>
  <c r="AE29" i="22"/>
  <c r="AD29" i="22"/>
  <c r="AD28" i="22" s="1"/>
  <c r="AB29" i="22"/>
  <c r="AB28" i="22" s="1"/>
  <c r="AA29" i="22"/>
  <c r="AA28" i="22" s="1"/>
  <c r="Z29" i="22"/>
  <c r="Z28" i="22" s="1"/>
  <c r="Y29" i="22"/>
  <c r="Y28" i="22" s="1"/>
  <c r="V29" i="22"/>
  <c r="U29" i="22"/>
  <c r="U28" i="22" s="1"/>
  <c r="X28" i="22" s="1"/>
  <c r="T29" i="22"/>
  <c r="S29" i="22"/>
  <c r="O29" i="22"/>
  <c r="O28" i="22" s="1"/>
  <c r="M29" i="22"/>
  <c r="M28" i="22" s="1"/>
  <c r="L29" i="22"/>
  <c r="F29" i="22"/>
  <c r="E29" i="22"/>
  <c r="D29" i="22"/>
  <c r="B29" i="22"/>
  <c r="AI28" i="22"/>
  <c r="AG28" i="22"/>
  <c r="AC28" i="22"/>
  <c r="P28" i="22"/>
  <c r="N28" i="22"/>
  <c r="L28" i="22"/>
  <c r="K28" i="22"/>
  <c r="J28" i="22"/>
  <c r="H28" i="22"/>
  <c r="AO27" i="22"/>
  <c r="AN27" i="22"/>
  <c r="AQ27" i="22" s="1"/>
  <c r="AJ27" i="22"/>
  <c r="X27" i="22"/>
  <c r="Q27" i="22"/>
  <c r="AO26" i="22"/>
  <c r="AN26" i="22"/>
  <c r="AQ26" i="22" s="1"/>
  <c r="AJ26" i="22"/>
  <c r="AD26" i="22"/>
  <c r="AD24" i="22" s="1"/>
  <c r="X26" i="22"/>
  <c r="Q26" i="22"/>
  <c r="AO25" i="22"/>
  <c r="AN25" i="22"/>
  <c r="AJ25" i="22"/>
  <c r="X25" i="22"/>
  <c r="Q25" i="22"/>
  <c r="AP24" i="22"/>
  <c r="AM24" i="22"/>
  <c r="AL24" i="22"/>
  <c r="AK24" i="22"/>
  <c r="AI24" i="22"/>
  <c r="AH24" i="22"/>
  <c r="AG24" i="22"/>
  <c r="AF24" i="22"/>
  <c r="AE24" i="22"/>
  <c r="AC24" i="22"/>
  <c r="AB24" i="22"/>
  <c r="AA24" i="22"/>
  <c r="Z24" i="22"/>
  <c r="Y24" i="22"/>
  <c r="W24" i="22"/>
  <c r="V24" i="22"/>
  <c r="U24" i="22"/>
  <c r="T24" i="22"/>
  <c r="S24" i="22"/>
  <c r="R24" i="22"/>
  <c r="P24" i="22"/>
  <c r="O24" i="22"/>
  <c r="N24" i="22"/>
  <c r="M24" i="22"/>
  <c r="L24" i="22"/>
  <c r="K24" i="22"/>
  <c r="J24" i="22"/>
  <c r="I24" i="22"/>
  <c r="I7" i="22" s="1"/>
  <c r="H24" i="22"/>
  <c r="G24" i="22"/>
  <c r="G7" i="22" s="1"/>
  <c r="G6" i="22" s="1"/>
  <c r="F24" i="22"/>
  <c r="E24" i="22"/>
  <c r="D24" i="22"/>
  <c r="C24" i="22"/>
  <c r="B24" i="22"/>
  <c r="AO23" i="22"/>
  <c r="AN23" i="22"/>
  <c r="AM23" i="22"/>
  <c r="AL23" i="22"/>
  <c r="AQ23" i="22" s="1"/>
  <c r="AJ23" i="22"/>
  <c r="AD23" i="22"/>
  <c r="X23" i="22"/>
  <c r="Q23" i="22"/>
  <c r="C23" i="22"/>
  <c r="B23" i="22"/>
  <c r="AO22" i="22"/>
  <c r="AN22" i="22"/>
  <c r="AM22" i="22"/>
  <c r="AL22" i="22"/>
  <c r="AJ22" i="22"/>
  <c r="AD22" i="22"/>
  <c r="X22" i="22"/>
  <c r="Q22" i="22"/>
  <c r="C22" i="22"/>
  <c r="B22" i="22"/>
  <c r="AO21" i="22"/>
  <c r="AN21" i="22"/>
  <c r="AM21" i="22"/>
  <c r="AL21" i="22"/>
  <c r="AJ21" i="22"/>
  <c r="AD21" i="22"/>
  <c r="X21" i="22"/>
  <c r="Q21" i="22"/>
  <c r="C21" i="22"/>
  <c r="B21" i="22"/>
  <c r="AO20" i="22"/>
  <c r="AN20" i="22"/>
  <c r="AM20" i="22"/>
  <c r="AL20" i="22"/>
  <c r="AK20" i="22"/>
  <c r="AJ20" i="22"/>
  <c r="AD20" i="22"/>
  <c r="X20" i="22"/>
  <c r="Q20" i="22"/>
  <c r="C20" i="22"/>
  <c r="B20" i="22"/>
  <c r="AO19" i="22"/>
  <c r="AN19" i="22"/>
  <c r="AM19" i="22"/>
  <c r="AL19" i="22"/>
  <c r="AK19" i="22"/>
  <c r="AK8" i="22" s="1"/>
  <c r="AK7" i="22" s="1"/>
  <c r="AK6" i="22" s="1"/>
  <c r="AJ19" i="22"/>
  <c r="AD19" i="22"/>
  <c r="X19" i="22"/>
  <c r="Q19" i="22"/>
  <c r="C19" i="22"/>
  <c r="B19" i="22"/>
  <c r="AO18" i="22"/>
  <c r="AN18" i="22"/>
  <c r="AM18" i="22"/>
  <c r="AL18" i="22"/>
  <c r="AJ18" i="22"/>
  <c r="AD18" i="22"/>
  <c r="X18" i="22"/>
  <c r="Q18" i="22"/>
  <c r="C18" i="22"/>
  <c r="B18" i="22"/>
  <c r="AO17" i="22"/>
  <c r="AN17" i="22"/>
  <c r="AM17" i="22"/>
  <c r="AL17" i="22"/>
  <c r="AJ17" i="22"/>
  <c r="AD17" i="22"/>
  <c r="X17" i="22"/>
  <c r="Q17" i="22"/>
  <c r="C17" i="22"/>
  <c r="B17" i="22"/>
  <c r="AL16" i="22"/>
  <c r="AQ16" i="22" s="1"/>
  <c r="AJ16" i="22"/>
  <c r="AD16" i="22"/>
  <c r="X16" i="22"/>
  <c r="Q16" i="22"/>
  <c r="C16" i="22"/>
  <c r="B16" i="22"/>
  <c r="AO15" i="22"/>
  <c r="AN15" i="22"/>
  <c r="AM15" i="22"/>
  <c r="AL15" i="22"/>
  <c r="AJ15" i="22"/>
  <c r="AD15" i="22"/>
  <c r="X15" i="22"/>
  <c r="Q15" i="22"/>
  <c r="C15" i="22"/>
  <c r="B15" i="22"/>
  <c r="AO14" i="22"/>
  <c r="AN14" i="22"/>
  <c r="AM14" i="22"/>
  <c r="AL14" i="22"/>
  <c r="AJ14" i="22"/>
  <c r="AD14" i="22"/>
  <c r="X14" i="22"/>
  <c r="Q14" i="22"/>
  <c r="C14" i="22"/>
  <c r="B14" i="22"/>
  <c r="AO13" i="22"/>
  <c r="AN13" i="22"/>
  <c r="AM13" i="22"/>
  <c r="AL13" i="22"/>
  <c r="AJ13" i="22"/>
  <c r="AD13" i="22"/>
  <c r="X13" i="22"/>
  <c r="Q13" i="22"/>
  <c r="C13" i="22"/>
  <c r="B13" i="22"/>
  <c r="AO12" i="22"/>
  <c r="AN12" i="22"/>
  <c r="AM12" i="22"/>
  <c r="AL12" i="22"/>
  <c r="AJ12" i="22"/>
  <c r="AD12" i="22"/>
  <c r="X12" i="22"/>
  <c r="Q12" i="22"/>
  <c r="C12" i="22"/>
  <c r="B12" i="22"/>
  <c r="AO11" i="22"/>
  <c r="AN11" i="22"/>
  <c r="AM11" i="22"/>
  <c r="AL11" i="22"/>
  <c r="AJ11" i="22"/>
  <c r="AD11" i="22"/>
  <c r="X11" i="22"/>
  <c r="Q11" i="22"/>
  <c r="C11" i="22"/>
  <c r="B11" i="22"/>
  <c r="AO10" i="22"/>
  <c r="AN10" i="22"/>
  <c r="AM10" i="22"/>
  <c r="AL10" i="22"/>
  <c r="AJ10" i="22"/>
  <c r="AD10" i="22"/>
  <c r="X10" i="22"/>
  <c r="Q10" i="22"/>
  <c r="C10" i="22"/>
  <c r="B10" i="22"/>
  <c r="AP9" i="22"/>
  <c r="AP8" i="22" s="1"/>
  <c r="AK9" i="22"/>
  <c r="AI9" i="22"/>
  <c r="AI8" i="22" s="1"/>
  <c r="AH9" i="22"/>
  <c r="AH8" i="22" s="1"/>
  <c r="AG9" i="22"/>
  <c r="AG8" i="22" s="1"/>
  <c r="AF9" i="22"/>
  <c r="AF8" i="22" s="1"/>
  <c r="AC9" i="22"/>
  <c r="AC8" i="22" s="1"/>
  <c r="AC7" i="22" s="1"/>
  <c r="AC6" i="22" s="1"/>
  <c r="AB9" i="22"/>
  <c r="AB8" i="22" s="1"/>
  <c r="AA9" i="22"/>
  <c r="AA8" i="22" s="1"/>
  <c r="AA7" i="22" s="1"/>
  <c r="W9" i="22"/>
  <c r="W8" i="22" s="1"/>
  <c r="V9" i="22"/>
  <c r="V8" i="22" s="1"/>
  <c r="V7" i="22" s="1"/>
  <c r="U9" i="22"/>
  <c r="U8" i="22" s="1"/>
  <c r="T9" i="22"/>
  <c r="T8" i="22" s="1"/>
  <c r="R9" i="22"/>
  <c r="R8" i="22" s="1"/>
  <c r="P9" i="22"/>
  <c r="P8" i="22" s="1"/>
  <c r="O9" i="22"/>
  <c r="O8" i="22" s="1"/>
  <c r="N9" i="22"/>
  <c r="N8" i="22" s="1"/>
  <c r="M9" i="22"/>
  <c r="M8" i="22" s="1"/>
  <c r="C9" i="22"/>
  <c r="AE8" i="22"/>
  <c r="Z8" i="22"/>
  <c r="Y8" i="22"/>
  <c r="S8" i="22"/>
  <c r="S7" i="22" s="1"/>
  <c r="L8" i="22"/>
  <c r="K8" i="22"/>
  <c r="F8" i="22"/>
  <c r="E8" i="22"/>
  <c r="D8" i="22"/>
  <c r="J7" i="22" l="1"/>
  <c r="J6" i="22" s="1"/>
  <c r="AN9" i="22"/>
  <c r="AN8" i="22" s="1"/>
  <c r="O34" i="22"/>
  <c r="K7" i="22"/>
  <c r="K6" i="22" s="1"/>
  <c r="AL46" i="22"/>
  <c r="AQ44" i="22"/>
  <c r="AJ46" i="22"/>
  <c r="L7" i="22"/>
  <c r="L6" i="22" s="1"/>
  <c r="AQ18" i="22"/>
  <c r="AQ22" i="22"/>
  <c r="AA6" i="22"/>
  <c r="AB7" i="22"/>
  <c r="AB6" i="22" s="1"/>
  <c r="AM46" i="22"/>
  <c r="Y34" i="22"/>
  <c r="AH34" i="22"/>
  <c r="AG7" i="22"/>
  <c r="AG6" i="22" s="1"/>
  <c r="Q24" i="22"/>
  <c r="AH7" i="22"/>
  <c r="X39" i="22"/>
  <c r="AI7" i="22"/>
  <c r="AM9" i="22"/>
  <c r="AM8" i="22" s="1"/>
  <c r="AM7" i="22" s="1"/>
  <c r="AJ24" i="22"/>
  <c r="AP28" i="22"/>
  <c r="AG34" i="22"/>
  <c r="AB34" i="22"/>
  <c r="AO24" i="22"/>
  <c r="AJ29" i="22"/>
  <c r="AJ28" i="22" s="1"/>
  <c r="AQ28" i="22" s="1"/>
  <c r="Q9" i="22"/>
  <c r="Q8" i="22" s="1"/>
  <c r="AQ32" i="22"/>
  <c r="N7" i="22"/>
  <c r="B28" i="22"/>
  <c r="E34" i="22"/>
  <c r="AM35" i="22"/>
  <c r="AM34" i="22" s="1"/>
  <c r="P7" i="22"/>
  <c r="P6" i="22" s="1"/>
  <c r="AQ20" i="22"/>
  <c r="H7" i="22"/>
  <c r="H6" i="22" s="1"/>
  <c r="S34" i="22"/>
  <c r="S6" i="22" s="1"/>
  <c r="AN35" i="22"/>
  <c r="R7" i="22"/>
  <c r="R6" i="22" s="1"/>
  <c r="AL9" i="22"/>
  <c r="AL8" i="22" s="1"/>
  <c r="AL7" i="22" s="1"/>
  <c r="AQ14" i="22"/>
  <c r="D7" i="22"/>
  <c r="AQ42" i="22"/>
  <c r="E7" i="22"/>
  <c r="AO28" i="22"/>
  <c r="AO29" i="22"/>
  <c r="AM39" i="22"/>
  <c r="F7" i="22"/>
  <c r="X29" i="22"/>
  <c r="F6" i="22"/>
  <c r="T7" i="22"/>
  <c r="T6" i="22" s="1"/>
  <c r="AQ31" i="22"/>
  <c r="AQ38" i="22"/>
  <c r="AQ46" i="22"/>
  <c r="X9" i="22"/>
  <c r="X8" i="22" s="1"/>
  <c r="AD9" i="22"/>
  <c r="AD8" i="22" s="1"/>
  <c r="AD7" i="22" s="1"/>
  <c r="N34" i="22"/>
  <c r="N6" i="22" s="1"/>
  <c r="Q39" i="22"/>
  <c r="AE34" i="22"/>
  <c r="U7" i="22"/>
  <c r="U6" i="22" s="1"/>
  <c r="Q34" i="22"/>
  <c r="W7" i="22"/>
  <c r="W6" i="22" s="1"/>
  <c r="I6" i="22"/>
  <c r="AE28" i="22"/>
  <c r="AE7" i="22" s="1"/>
  <c r="B39" i="22"/>
  <c r="B34" i="22" s="1"/>
  <c r="Z7" i="22"/>
  <c r="Z6" i="22" s="1"/>
  <c r="B9" i="22"/>
  <c r="B8" i="22" s="1"/>
  <c r="AO35" i="22"/>
  <c r="X35" i="22"/>
  <c r="AQ48" i="22"/>
  <c r="AN28" i="22"/>
  <c r="AJ35" i="22"/>
  <c r="Y7" i="22"/>
  <c r="Y6" i="22" s="1"/>
  <c r="AN24" i="22"/>
  <c r="E6" i="22"/>
  <c r="AQ10" i="22"/>
  <c r="AN39" i="22"/>
  <c r="AN34" i="22" s="1"/>
  <c r="V34" i="22"/>
  <c r="AD39" i="22"/>
  <c r="AD34" i="22" s="1"/>
  <c r="AJ9" i="22"/>
  <c r="AJ8" i="22" s="1"/>
  <c r="AQ37" i="22"/>
  <c r="AF7" i="22"/>
  <c r="AF6" i="22" s="1"/>
  <c r="AQ19" i="22"/>
  <c r="AQ40" i="22"/>
  <c r="AQ17" i="22"/>
  <c r="AQ13" i="22"/>
  <c r="AQ15" i="22"/>
  <c r="AQ49" i="22"/>
  <c r="C8" i="22"/>
  <c r="AP7" i="22"/>
  <c r="AP6" i="22" s="1"/>
  <c r="M7" i="22"/>
  <c r="M6" i="22" s="1"/>
  <c r="AQ11" i="22"/>
  <c r="AQ21" i="22"/>
  <c r="X24" i="22"/>
  <c r="AQ30" i="22"/>
  <c r="AQ43" i="22"/>
  <c r="AQ47" i="22"/>
  <c r="O7" i="22"/>
  <c r="O6" i="22" s="1"/>
  <c r="AQ51" i="22"/>
  <c r="AJ39" i="22"/>
  <c r="AP51" i="22"/>
  <c r="D6" i="22"/>
  <c r="AQ12" i="22"/>
  <c r="AQ25" i="22"/>
  <c r="AQ24" i="22" s="1"/>
  <c r="AN29" i="22"/>
  <c r="AQ29" i="22" s="1"/>
  <c r="AL39" i="22"/>
  <c r="AO9" i="22"/>
  <c r="AO8" i="22" s="1"/>
  <c r="AO7" i="22" s="1"/>
  <c r="AL35" i="22"/>
  <c r="AO39" i="22"/>
  <c r="AN7" i="22" l="1"/>
  <c r="AN6" i="22" s="1"/>
  <c r="X7" i="22"/>
  <c r="AM6" i="22"/>
  <c r="Q7" i="22"/>
  <c r="Q6" i="22" s="1"/>
  <c r="Q68" i="22" s="1"/>
  <c r="AK68" i="22" s="1"/>
  <c r="B7" i="22"/>
  <c r="B6" i="22" s="1"/>
  <c r="AE6" i="22"/>
  <c r="AO34" i="22"/>
  <c r="AO6" i="22" s="1"/>
  <c r="C6" i="22"/>
  <c r="AJ34" i="22"/>
  <c r="AJ7" i="22"/>
  <c r="AJ6" i="22" s="1"/>
  <c r="AD6" i="22"/>
  <c r="C7" i="22"/>
  <c r="X34" i="22"/>
  <c r="Q65" i="22"/>
  <c r="AK65" i="22" s="1"/>
  <c r="AQ9" i="22"/>
  <c r="AQ8" i="22" s="1"/>
  <c r="AQ7" i="22" s="1"/>
  <c r="AH6" i="22"/>
  <c r="V6" i="22"/>
  <c r="AQ35" i="22"/>
  <c r="AL34" i="22"/>
  <c r="AL6" i="22" s="1"/>
  <c r="AQ39" i="22"/>
  <c r="X6" i="22" l="1"/>
  <c r="AQ34" i="22"/>
  <c r="AQ6" i="22" s="1"/>
  <c r="N6" i="21" l="1"/>
  <c r="I7" i="21"/>
  <c r="I28" i="21"/>
  <c r="I79" i="21"/>
  <c r="I61" i="21" s="1"/>
  <c r="I83" i="21"/>
  <c r="I86" i="21"/>
  <c r="I108" i="21"/>
  <c r="I120" i="21"/>
  <c r="I121" i="21"/>
  <c r="I368" i="21"/>
  <c r="I377" i="21"/>
  <c r="I384" i="21"/>
  <c r="I547" i="21"/>
  <c r="I704" i="21"/>
  <c r="I578" i="21" s="1"/>
  <c r="I840" i="21"/>
  <c r="I868" i="21"/>
  <c r="I858" i="21" s="1"/>
  <c r="I874" i="21"/>
  <c r="I875" i="21"/>
  <c r="I972" i="21"/>
  <c r="I1134" i="21"/>
  <c r="I1139" i="21"/>
  <c r="I1171" i="21"/>
  <c r="I1177" i="21" l="1"/>
  <c r="I6" i="21"/>
  <c r="O6" i="21" s="1"/>
  <c r="I1170" i="21"/>
  <c r="I136" i="13"/>
  <c r="I58" i="13"/>
  <c r="I61" i="13"/>
  <c r="I64" i="13"/>
  <c r="I80" i="13"/>
  <c r="I171" i="13"/>
  <c r="I170" i="13" s="1"/>
  <c r="I161" i="13"/>
  <c r="I157" i="13"/>
  <c r="I123" i="13"/>
  <c r="I113" i="13"/>
  <c r="I94" i="13"/>
  <c r="I50" i="13"/>
  <c r="I12" i="13"/>
  <c r="I7" i="13"/>
  <c r="I122" i="13" l="1"/>
  <c r="I34" i="13"/>
  <c r="I6" i="13"/>
  <c r="I17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chwang3</author>
  </authors>
  <commentList>
    <comment ref="I39" authorId="0" shapeId="0" xr:uid="{EB160245-930E-4A2A-BB53-6171AD6C7A11}">
      <text>
        <r>
          <rPr>
            <b/>
            <sz val="9"/>
            <color indexed="81"/>
            <rFont val="Tahoma"/>
            <family val="2"/>
          </rPr>
          <t>chwang3:</t>
        </r>
        <r>
          <rPr>
            <sz val="9"/>
            <color indexed="81"/>
            <rFont val="Tahoma"/>
            <family val="2"/>
          </rPr>
          <t xml:space="preserve">
Google</t>
        </r>
        <r>
          <rPr>
            <sz val="9"/>
            <color indexed="81"/>
            <rFont val="細明體"/>
            <family val="3"/>
            <charset val="136"/>
          </rPr>
          <t>多媒體廣告聯播網20,000元+111人力銀行10,000元</t>
        </r>
      </text>
    </comment>
    <comment ref="I41" authorId="0" shapeId="0" xr:uid="{3E85A078-972F-4959-9EA1-3D0AF7D8CED9}">
      <text>
        <r>
          <rPr>
            <b/>
            <sz val="9"/>
            <color indexed="81"/>
            <rFont val="Tahoma"/>
            <family val="2"/>
          </rPr>
          <t>chwang3:</t>
        </r>
        <r>
          <rPr>
            <sz val="9"/>
            <color indexed="81"/>
            <rFont val="Tahoma"/>
            <family val="2"/>
          </rPr>
          <t xml:space="preserve">
</t>
        </r>
        <r>
          <rPr>
            <sz val="9"/>
            <color indexed="81"/>
            <rFont val="細明體"/>
            <family val="3"/>
            <charset val="136"/>
          </rPr>
          <t>日刊工業新聞</t>
        </r>
        <r>
          <rPr>
            <sz val="9"/>
            <color indexed="81"/>
            <rFont val="Tahoma"/>
            <family val="2"/>
          </rPr>
          <t xml:space="preserve"> 73,205</t>
        </r>
        <r>
          <rPr>
            <sz val="9"/>
            <color indexed="81"/>
            <rFont val="細明體"/>
            <family val="3"/>
            <charset val="136"/>
          </rPr>
          <t>元+ニュースイッチ
(NEWSWITCH)73,205元+電子デバイス產業新聞117,128元</t>
        </r>
      </text>
    </comment>
    <comment ref="I42" authorId="0" shapeId="0" xr:uid="{44620965-73FA-468E-BB2B-947B43A6D4C8}">
      <text>
        <r>
          <rPr>
            <b/>
            <sz val="9"/>
            <color indexed="81"/>
            <rFont val="Tahoma"/>
            <family val="2"/>
          </rPr>
          <t xml:space="preserve">chwang3:
</t>
        </r>
        <r>
          <rPr>
            <sz val="9"/>
            <color indexed="81"/>
            <rFont val="細明體"/>
            <family val="3"/>
            <charset val="136"/>
          </rPr>
          <t>台中市紙器商業同業公會會訊5,000元+高雄市印刷商業同業公會會刊8,000元+台南市印刷商業同業公會大會手冊8,000元+台北市印刷商業同業公會惠訊10,000元。</t>
        </r>
      </text>
    </comment>
    <comment ref="I48" authorId="0" shapeId="0" xr:uid="{DCB0E12B-1F03-467C-A200-D253AED78E80}">
      <text>
        <r>
          <rPr>
            <b/>
            <sz val="9"/>
            <color indexed="81"/>
            <rFont val="Tahoma"/>
            <family val="2"/>
          </rPr>
          <t>chwang3:</t>
        </r>
        <r>
          <rPr>
            <sz val="9"/>
            <color indexed="81"/>
            <rFont val="Tahoma"/>
            <family val="2"/>
          </rPr>
          <t xml:space="preserve">
</t>
        </r>
        <r>
          <rPr>
            <sz val="9"/>
            <color indexed="81"/>
            <rFont val="細明體"/>
            <family val="3"/>
            <charset val="136"/>
          </rPr>
          <t>刊登期間8/1-8/31共15,000元+9/1-9/30共15,000元。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王藝瑄</author>
    <author>楊鈺珊</author>
  </authors>
  <commentList>
    <comment ref="M567" authorId="0" shapeId="0" xr:uid="{9C48DE2B-97A8-43A6-A7B5-1D23F85D7431}">
      <text>
        <r>
          <rPr>
            <b/>
            <sz val="9"/>
            <color indexed="81"/>
            <rFont val="細明體"/>
            <family val="3"/>
            <charset val="136"/>
          </rPr>
          <t>王藝瑄</t>
        </r>
        <r>
          <rPr>
            <b/>
            <sz val="9"/>
            <color indexed="81"/>
            <rFont val="Tahoma"/>
            <family val="2"/>
          </rPr>
          <t>:</t>
        </r>
        <r>
          <rPr>
            <sz val="9"/>
            <color indexed="81"/>
            <rFont val="Tahoma"/>
            <family val="2"/>
          </rPr>
          <t xml:space="preserve">
</t>
        </r>
        <r>
          <rPr>
            <sz val="9"/>
            <color indexed="81"/>
            <rFont val="細明體"/>
            <family val="3"/>
            <charset val="136"/>
          </rPr>
          <t>大部分於</t>
        </r>
        <r>
          <rPr>
            <sz val="9"/>
            <color indexed="81"/>
            <rFont val="Tahoma"/>
            <family val="2"/>
          </rPr>
          <t>7/15</t>
        </r>
        <r>
          <rPr>
            <sz val="9"/>
            <color indexed="81"/>
            <rFont val="細明體"/>
            <family val="3"/>
            <charset val="136"/>
          </rPr>
          <t>報支，活動大型看板</t>
        </r>
        <r>
          <rPr>
            <sz val="9"/>
            <color indexed="81"/>
            <rFont val="Tahoma"/>
            <family val="2"/>
          </rPr>
          <t>7/26</t>
        </r>
        <r>
          <rPr>
            <sz val="9"/>
            <color indexed="81"/>
            <rFont val="細明體"/>
            <family val="3"/>
            <charset val="136"/>
          </rPr>
          <t>報支</t>
        </r>
        <r>
          <rPr>
            <sz val="9"/>
            <color indexed="81"/>
            <rFont val="Tahoma"/>
            <family val="2"/>
          </rPr>
          <t>(</t>
        </r>
        <r>
          <rPr>
            <sz val="9"/>
            <color indexed="81"/>
            <rFont val="細明體"/>
            <family val="3"/>
            <charset val="136"/>
          </rPr>
          <t>本項漏列</t>
        </r>
        <r>
          <rPr>
            <sz val="9"/>
            <color indexed="81"/>
            <rFont val="Tahoma"/>
            <family val="2"/>
          </rPr>
          <t>)</t>
        </r>
      </text>
    </comment>
    <comment ref="M568" authorId="0" shapeId="0" xr:uid="{B932E6E0-FB87-46DE-8340-1D0CB271D254}">
      <text>
        <r>
          <rPr>
            <b/>
            <sz val="9"/>
            <color indexed="81"/>
            <rFont val="細明體"/>
            <family val="3"/>
            <charset val="136"/>
          </rPr>
          <t>王藝瑄</t>
        </r>
        <r>
          <rPr>
            <b/>
            <sz val="9"/>
            <color indexed="81"/>
            <rFont val="Tahoma"/>
            <family val="2"/>
          </rPr>
          <t>:</t>
        </r>
        <r>
          <rPr>
            <sz val="9"/>
            <color indexed="81"/>
            <rFont val="Tahoma"/>
            <family val="2"/>
          </rPr>
          <t xml:space="preserve">
7/12</t>
        </r>
        <r>
          <rPr>
            <sz val="9"/>
            <color indexed="81"/>
            <rFont val="細明體"/>
            <family val="3"/>
            <charset val="136"/>
          </rPr>
          <t>報支</t>
        </r>
        <r>
          <rPr>
            <sz val="9"/>
            <color indexed="81"/>
            <rFont val="Tahoma"/>
            <family val="2"/>
          </rPr>
          <t>(</t>
        </r>
        <r>
          <rPr>
            <sz val="9"/>
            <color indexed="81"/>
            <rFont val="細明體"/>
            <family val="3"/>
            <charset val="136"/>
          </rPr>
          <t>本項漏列</t>
        </r>
        <r>
          <rPr>
            <sz val="9"/>
            <color indexed="81"/>
            <rFont val="Tahoma"/>
            <family val="2"/>
          </rPr>
          <t>)</t>
        </r>
      </text>
    </comment>
    <comment ref="C1037" authorId="1" shapeId="0" xr:uid="{462C6C56-CDD3-45FB-BB47-756C5A6C569B}">
      <text>
        <r>
          <rPr>
            <b/>
            <sz val="9"/>
            <color indexed="81"/>
            <rFont val="細明體"/>
            <family val="3"/>
            <charset val="136"/>
          </rPr>
          <t>楊鈺珊</t>
        </r>
        <r>
          <rPr>
            <b/>
            <sz val="9"/>
            <color indexed="81"/>
            <rFont val="Tahoma"/>
            <family val="2"/>
          </rPr>
          <t>:</t>
        </r>
        <r>
          <rPr>
            <sz val="9"/>
            <color indexed="81"/>
            <rFont val="Tahoma"/>
            <family val="2"/>
          </rPr>
          <t xml:space="preserve">
</t>
        </r>
        <r>
          <rPr>
            <sz val="9"/>
            <color indexed="81"/>
            <rFont val="細明體"/>
            <family val="3"/>
            <charset val="136"/>
          </rPr>
          <t>本標案為跨年度執行，於</t>
        </r>
        <r>
          <rPr>
            <sz val="9"/>
            <color indexed="81"/>
            <rFont val="Tahoma"/>
            <family val="2"/>
          </rPr>
          <t>112</t>
        </r>
        <r>
          <rPr>
            <sz val="9"/>
            <color indexed="81"/>
            <rFont val="細明體"/>
            <family val="3"/>
            <charset val="136"/>
          </rPr>
          <t>年至</t>
        </r>
        <r>
          <rPr>
            <sz val="9"/>
            <color indexed="81"/>
            <rFont val="Tahoma"/>
            <family val="2"/>
          </rPr>
          <t>114</t>
        </r>
        <r>
          <rPr>
            <sz val="9"/>
            <color indexed="81"/>
            <rFont val="細明體"/>
            <family val="3"/>
            <charset val="136"/>
          </rPr>
          <t>年（共五期）</t>
        </r>
      </text>
    </comment>
  </commentList>
</comments>
</file>

<file path=xl/sharedStrings.xml><?xml version="1.0" encoding="utf-8"?>
<sst xmlns="http://schemas.openxmlformats.org/spreadsheetml/2006/main" count="13209" uniqueCount="4236">
  <si>
    <t>媒體政策及業務宣導執行情形表</t>
  </si>
  <si>
    <t>單位：元</t>
  </si>
  <si>
    <t>機關名稱</t>
  </si>
  <si>
    <t>宣導項目、標題及內容</t>
  </si>
  <si>
    <t>媒體類型</t>
  </si>
  <si>
    <t>宣導期程</t>
  </si>
  <si>
    <t>執行單位</t>
  </si>
  <si>
    <t>預算來源</t>
  </si>
  <si>
    <t>預算科目</t>
  </si>
  <si>
    <t>執行金額</t>
  </si>
  <si>
    <t>受委託廠商名稱</t>
  </si>
  <si>
    <t>刊登或託播對象</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</si>
  <si>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</si>
  <si>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</si>
  <si>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</si>
  <si>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</si>
  <si>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</si>
  <si>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</si>
  <si>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</si>
  <si>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</si>
  <si>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「宣導期程」請依委託製播宣導之涵蓋期程，並針對季內刊登(播出)時間或次數填列，如109.10.1-109.12.31(涵蓋期程)；109.10.1、109.12.1(播出時間)或2次(刊登次數)。</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</si>
  <si>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</si>
  <si>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</si>
  <si>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</si>
  <si>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</si>
  <si>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</si>
  <si>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</si>
  <si>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</si>
  <si>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</si>
  <si>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經濟部</t>
    <phoneticPr fontId="29" type="noConversion"/>
  </si>
  <si>
    <t>合計</t>
    <phoneticPr fontId="29" type="noConversion"/>
  </si>
  <si>
    <t>「機關名稱」應包含國營事業、基金、財團法人，所稱之財團法人，係指政府捐助基金50％以上成立之財團法人。</t>
  </si>
  <si>
    <t>標案/契約
名稱</t>
    <phoneticPr fontId="29" type="noConversion"/>
  </si>
  <si>
    <t>預期效益</t>
    <phoneticPr fontId="29" type="noConversion"/>
  </si>
  <si>
    <t>參、經濟部主管政府捐助基金50%以上之財團法人</t>
    <phoneticPr fontId="35" type="noConversion"/>
  </si>
  <si>
    <t>秘書室</t>
    <phoneticPr fontId="29" type="noConversion"/>
  </si>
  <si>
    <t>壹、行政機關(含非營業特種基金)</t>
    <phoneticPr fontId="35" type="noConversion"/>
  </si>
  <si>
    <t>一、經濟部</t>
    <phoneticPr fontId="35" type="noConversion"/>
  </si>
  <si>
    <t>前瞻基礎建設計畫特別預算</t>
  </si>
  <si>
    <t>十、經濟部(核能發電後端營運基金)</t>
    <phoneticPr fontId="35" type="noConversion"/>
  </si>
  <si>
    <t>貳、國營事業機構</t>
    <phoneticPr fontId="35" type="noConversion"/>
  </si>
  <si>
    <t>一、台灣中油股份有限公司</t>
    <phoneticPr fontId="35" type="noConversion"/>
  </si>
  <si>
    <t>經濟部主管</t>
    <phoneticPr fontId="29" type="noConversion"/>
  </si>
  <si>
    <t>網路媒體</t>
    <phoneticPr fontId="29" type="noConversion"/>
  </si>
  <si>
    <t>免費廣告。</t>
    <phoneticPr fontId="29" type="noConversion"/>
  </si>
  <si>
    <t>公益託播。</t>
    <phoneticPr fontId="29" type="noConversion"/>
  </si>
  <si>
    <t>經濟部</t>
  </si>
  <si>
    <t>士奇傳播整合行銷股份有限公司</t>
    <phoneticPr fontId="29" type="noConversion"/>
  </si>
  <si>
    <t>網路媒體</t>
  </si>
  <si>
    <t>秘書室</t>
  </si>
  <si>
    <t>業務費用</t>
  </si>
  <si>
    <t>產業創新人才加值推動計畫</t>
    <phoneticPr fontId="29" type="noConversion"/>
  </si>
  <si>
    <t>產業政策組</t>
    <phoneticPr fontId="29" type="noConversion"/>
  </si>
  <si>
    <t>公務預算</t>
    <phoneticPr fontId="29" type="noConversion"/>
  </si>
  <si>
    <t>工業技術升級輔導</t>
    <phoneticPr fontId="29" type="noConversion"/>
  </si>
  <si>
    <t>財團法人工業技術研究院</t>
    <phoneticPr fontId="29" type="noConversion"/>
  </si>
  <si>
    <t>平面媒體</t>
  </si>
  <si>
    <t>公務預算</t>
  </si>
  <si>
    <t>平面媒體</t>
    <phoneticPr fontId="29" type="noConversion"/>
  </si>
  <si>
    <t>財團法人精密機械研究發展中心</t>
    <phoneticPr fontId="29" type="noConversion"/>
  </si>
  <si>
    <t>發展組</t>
    <phoneticPr fontId="29" type="noConversion"/>
  </si>
  <si>
    <t>財團法人中華民國對外貿易發展協會</t>
    <phoneticPr fontId="29" type="noConversion"/>
  </si>
  <si>
    <t>Google關鍵字廣告</t>
    <phoneticPr fontId="29" type="noConversion"/>
  </si>
  <si>
    <t>財團法人商業發展研究院</t>
    <phoneticPr fontId="29" type="noConversion"/>
  </si>
  <si>
    <t>YouTube</t>
    <phoneticPr fontId="29" type="noConversion"/>
  </si>
  <si>
    <t>LINE</t>
    <phoneticPr fontId="29" type="noConversion"/>
  </si>
  <si>
    <t>推廣商品安全業務。</t>
    <phoneticPr fontId="29" type="noConversion"/>
  </si>
  <si>
    <t>綜合企劃組</t>
  </si>
  <si>
    <t>防汛抗旱業務宣導</t>
    <phoneticPr fontId="35" type="noConversion"/>
  </si>
  <si>
    <t>網路媒體</t>
    <phoneticPr fontId="35" type="noConversion"/>
  </si>
  <si>
    <t>以防汛抗旱知識圖卡方式，配合每月發布向Facebook民眾宣導水利防災。</t>
    <phoneticPr fontId="29" type="noConversion"/>
  </si>
  <si>
    <t>FaceBook</t>
    <phoneticPr fontId="29" type="noConversion"/>
  </si>
  <si>
    <t>綜合企劃組</t>
    <phoneticPr fontId="29" type="noConversion"/>
  </si>
  <si>
    <t>公務預算</t>
    <phoneticPr fontId="35" type="noConversion"/>
  </si>
  <si>
    <t>自立晚報電子報</t>
    <phoneticPr fontId="29" type="noConversion"/>
  </si>
  <si>
    <t>廣播媒體</t>
    <phoneticPr fontId="35" type="noConversion"/>
  </si>
  <si>
    <t>前瞻基礎建設計畫特別預算</t>
    <phoneticPr fontId="29" type="noConversion"/>
  </si>
  <si>
    <t>沙崙智慧綠能科學城委託專案服務案</t>
    <phoneticPr fontId="29" type="noConversion"/>
  </si>
  <si>
    <t>能源科技計畫</t>
    <phoneticPr fontId="29" type="noConversion"/>
  </si>
  <si>
    <t>能源議題推廣研析及因應策略規劃</t>
    <phoneticPr fontId="29" type="noConversion"/>
  </si>
  <si>
    <t>非營業特種基金預算(能源研究發展基金)</t>
    <phoneticPr fontId="29" type="noConversion"/>
  </si>
  <si>
    <t>能源研究發展工作計畫</t>
    <phoneticPr fontId="29" type="noConversion"/>
  </si>
  <si>
    <t>集思創意顧問股份有限公司</t>
    <phoneticPr fontId="29" type="noConversion"/>
  </si>
  <si>
    <t>Facebook</t>
    <phoneticPr fontId="29" type="noConversion"/>
  </si>
  <si>
    <t>微電腦瓦斯表推廣計畫</t>
    <phoneticPr fontId="29" type="noConversion"/>
  </si>
  <si>
    <t>油氣組</t>
    <phoneticPr fontId="29" type="noConversion"/>
  </si>
  <si>
    <t>非營業特種基金預算(石油基金)</t>
    <phoneticPr fontId="29" type="noConversion"/>
  </si>
  <si>
    <t>政府儲油、石油開發及技術研究計畫</t>
    <phoneticPr fontId="29" type="noConversion"/>
  </si>
  <si>
    <t>針對提供一般民眾查詢之「合格電器承裝檢驗維護業資料查詢系統」，進行關鍵字廣告刊登</t>
    <phoneticPr fontId="29" type="noConversion"/>
  </si>
  <si>
    <t>電力工程行業管理制度及資訊系統研析計畫</t>
    <phoneticPr fontId="29" type="noConversion"/>
  </si>
  <si>
    <t>電力組</t>
  </si>
  <si>
    <t>Google</t>
    <phoneticPr fontId="29" type="noConversion"/>
  </si>
  <si>
    <t>能源管理專業人才培訓推廣計畫</t>
    <phoneticPr fontId="29" type="noConversion"/>
  </si>
  <si>
    <t>節能組</t>
    <phoneticPr fontId="29" type="noConversion"/>
  </si>
  <si>
    <t>財團法人中衛發展中心</t>
    <phoneticPr fontId="29" type="noConversion"/>
  </si>
  <si>
    <t>節能環境營造與社會溝通策略研究計畫</t>
    <phoneticPr fontId="29" type="noConversion"/>
  </si>
  <si>
    <t>電視媒體</t>
  </si>
  <si>
    <t>使用能源設備及器具效率管理政策推動與決策支援研究</t>
    <phoneticPr fontId="29" type="noConversion"/>
  </si>
  <si>
    <t>Facebook</t>
  </si>
  <si>
    <t>再生能源發展政策研究與整合推廣計畫</t>
    <phoneticPr fontId="29" type="noConversion"/>
  </si>
  <si>
    <t>經濟日報</t>
    <phoneticPr fontId="29" type="noConversion"/>
  </si>
  <si>
    <t>電力組</t>
    <phoneticPr fontId="29" type="noConversion"/>
  </si>
  <si>
    <t>財團法人台灣經濟研究院</t>
    <phoneticPr fontId="29" type="noConversion"/>
  </si>
  <si>
    <t>輔導中小學推動能源教育計畫</t>
    <phoneticPr fontId="29" type="noConversion"/>
  </si>
  <si>
    <t>廣播媒體</t>
    <phoneticPr fontId="29" type="noConversion"/>
  </si>
  <si>
    <t>業界能專計畫推廣與資訊服務計畫</t>
    <phoneticPr fontId="29" type="noConversion"/>
  </si>
  <si>
    <t>核後端基金業務組</t>
  </si>
  <si>
    <t>於本季辦理經費核銷。</t>
    <phoneticPr fontId="29" type="noConversion"/>
  </si>
  <si>
    <t>經濟部</t>
    <phoneticPr fontId="35" type="noConversion"/>
  </si>
  <si>
    <t>平面媒體、網路媒體</t>
    <phoneticPr fontId="29" type="noConversion"/>
  </si>
  <si>
    <t>於本季辦理經費核銷。</t>
  </si>
  <si>
    <t>提升企業形象。</t>
    <phoneticPr fontId="29" type="noConversion"/>
  </si>
  <si>
    <t>電視媒體</t>
    <phoneticPr fontId="35" type="noConversion"/>
  </si>
  <si>
    <t>銷貨成本</t>
    <phoneticPr fontId="35" type="noConversion"/>
  </si>
  <si>
    <t>平面媒體</t>
    <phoneticPr fontId="35" type="noConversion"/>
  </si>
  <si>
    <t>公眾服務處</t>
  </si>
  <si>
    <t>業務費用</t>
    <phoneticPr fontId="29" type="noConversion"/>
  </si>
  <si>
    <t>提升公司企業形象。</t>
  </si>
  <si>
    <t>東森電視事業股份有限公司</t>
    <phoneticPr fontId="29" type="noConversion"/>
  </si>
  <si>
    <t>Youtube</t>
    <phoneticPr fontId="29" type="noConversion"/>
  </si>
  <si>
    <t>鑫報報業有限公司</t>
  </si>
  <si>
    <t>台灣新生報業股份有限公司</t>
    <phoneticPr fontId="29" type="noConversion"/>
  </si>
  <si>
    <t>總管理處行政處</t>
  </si>
  <si>
    <t>第七區管理處總務室</t>
  </si>
  <si>
    <t>台灣新生報業股份有限公司</t>
  </si>
  <si>
    <t>台灣新生報</t>
  </si>
  <si>
    <t>財團法人預算</t>
  </si>
  <si>
    <t>財團法人商業發展研究院</t>
  </si>
  <si>
    <t>財團法人中國生產力中心</t>
    <phoneticPr fontId="29" type="noConversion"/>
  </si>
  <si>
    <t>經濟部LINE官方帳號網路平台推廣維運</t>
    <phoneticPr fontId="29" type="noConversion"/>
  </si>
  <si>
    <t>經新聞名家論</t>
    <phoneticPr fontId="29" type="noConversion"/>
  </si>
  <si>
    <t>邀請專家學者針對經濟發展趨勢就其專業領域觀點撰寫文稿並授權刊登分享。</t>
    <phoneticPr fontId="29" type="noConversion"/>
  </si>
  <si>
    <t>經新聞網站</t>
    <phoneticPr fontId="29" type="noConversion"/>
  </si>
  <si>
    <t>財團法人中國生產力中心</t>
  </si>
  <si>
    <t>中華民國全國商業總會</t>
  </si>
  <si>
    <t>促進投資</t>
    <phoneticPr fontId="29" type="noConversion"/>
  </si>
  <si>
    <t>國營事業預算</t>
    <phoneticPr fontId="29" type="noConversion"/>
  </si>
  <si>
    <t>真晨報業有限公司</t>
  </si>
  <si>
    <t>臺新傳媒有限公司</t>
  </si>
  <si>
    <t>臺灣時報社股份有限公司</t>
  </si>
  <si>
    <t>工商財經數位股份有限公司</t>
  </si>
  <si>
    <t>112年民眾日報業務宣導案</t>
  </si>
  <si>
    <t>總公司
公共關係處</t>
  </si>
  <si>
    <t>行銷費用</t>
  </si>
  <si>
    <t>國風傳媒有限公司</t>
    <phoneticPr fontId="35" type="noConversion"/>
  </si>
  <si>
    <t>電視媒體</t>
    <phoneticPr fontId="29" type="noConversion"/>
  </si>
  <si>
    <t>名城事業股份有限公司</t>
  </si>
  <si>
    <t>聯合報股份有限公司</t>
    <phoneticPr fontId="29" type="noConversion"/>
  </si>
  <si>
    <t>廣播媒體</t>
  </si>
  <si>
    <t>管理費用</t>
  </si>
  <si>
    <t>YouTube</t>
  </si>
  <si>
    <t>於本季辦理經費核銷。</t>
    <phoneticPr fontId="35" type="noConversion"/>
  </si>
  <si>
    <t>內政部警政署警察廣播電臺宜蘭分臺</t>
    <phoneticPr fontId="29" type="noConversion"/>
  </si>
  <si>
    <t>疫後強化經濟與社會韌性及全民共享經濟成果特別預算</t>
    <phoneticPr fontId="29" type="noConversion"/>
  </si>
  <si>
    <t>低放選址公投宣導</t>
  </si>
  <si>
    <t>非營業特種基金預算(核能發電後端營運基金)</t>
  </si>
  <si>
    <t>低放射性廢棄物最終處置計畫</t>
  </si>
  <si>
    <t>核後端基金業務組</t>
    <phoneticPr fontId="35" type="noConversion"/>
  </si>
  <si>
    <t>非營業特種基金預算(核能發電後端營運基金)</t>
    <phoneticPr fontId="35" type="noConversion"/>
  </si>
  <si>
    <t>低放射性廢棄物最終處置計畫</t>
    <phoneticPr fontId="35" type="noConversion"/>
  </si>
  <si>
    <t>聯合報</t>
    <phoneticPr fontId="29" type="noConversion"/>
  </si>
  <si>
    <t>產業競爭力整合服務平台計畫</t>
    <phoneticPr fontId="29" type="noConversion"/>
  </si>
  <si>
    <t>設計驅動跨域整合創新計畫</t>
    <phoneticPr fontId="29" type="noConversion"/>
  </si>
  <si>
    <t>財團法人台灣設計研究院</t>
    <phoneticPr fontId="29" type="noConversion"/>
  </si>
  <si>
    <t>推動產業及中小企業升級轉型</t>
    <phoneticPr fontId="29" type="noConversion"/>
  </si>
  <si>
    <t>財團法人金屬工業研究發展中心</t>
    <phoneticPr fontId="29" type="noConversion"/>
  </si>
  <si>
    <t>財團法人中華民國對外貿易發展協會</t>
  </si>
  <si>
    <t>非營業特種基金預算(推廣貿易基金)</t>
  </si>
  <si>
    <t>貿易推廣工作計畫</t>
  </si>
  <si>
    <t>台北市進出口商業同業公會</t>
  </si>
  <si>
    <t>Google關鍵字廣告</t>
  </si>
  <si>
    <t>經濟部標準檢驗局</t>
    <phoneticPr fontId="35" type="noConversion"/>
  </si>
  <si>
    <t>建立度量衡及標準檢測驗證</t>
    <phoneticPr fontId="35" type="noConversion"/>
  </si>
  <si>
    <t>標準檢驗及度政管理</t>
  </si>
  <si>
    <t>經濟部智慧財產局</t>
    <phoneticPr fontId="29" type="noConversion"/>
  </si>
  <si>
    <t>經濟部水利署</t>
    <phoneticPr fontId="29" type="noConversion"/>
  </si>
  <si>
    <t>河川海岸環境營造及工程建設成效宣導</t>
    <phoneticPr fontId="35" type="noConversion"/>
  </si>
  <si>
    <t>北台灣新聞網</t>
    <phoneticPr fontId="35" type="noConversion"/>
  </si>
  <si>
    <t>民視文化事業股份有限公司</t>
    <phoneticPr fontId="29" type="noConversion"/>
  </si>
  <si>
    <t>經濟部水利署</t>
  </si>
  <si>
    <t>地下水保育及地層下陷防治</t>
  </si>
  <si>
    <t>防汛防颱宣導</t>
    <phoneticPr fontId="29" type="noConversion"/>
  </si>
  <si>
    <t>汛期防汛及防颱宣導</t>
    <phoneticPr fontId="29" type="noConversion"/>
  </si>
  <si>
    <t>內政部警政署警察廣播電臺臺南分臺</t>
    <phoneticPr fontId="35" type="noConversion"/>
  </si>
  <si>
    <t>內政部警政署警察廣播電臺新竹分臺</t>
  </si>
  <si>
    <t>冠岳廣告有限公司</t>
  </si>
  <si>
    <t>水患自主防災社區及防汛護水志工</t>
    <phoneticPr fontId="29" type="noConversion"/>
  </si>
  <si>
    <t>國立臺灣大學</t>
    <phoneticPr fontId="35" type="noConversion"/>
  </si>
  <si>
    <t>財團法人商業發展研究院</t>
    <phoneticPr fontId="35" type="noConversion"/>
  </si>
  <si>
    <t>Facebook設立愛戀濁水粉絲專頁</t>
  </si>
  <si>
    <t>聯合報股份有限公司</t>
  </si>
  <si>
    <t>民眾傳播事業有限公司</t>
  </si>
  <si>
    <t>臺灣中華日報社股份有限公司</t>
  </si>
  <si>
    <t>社團法人中華民國全國中小企業總會</t>
  </si>
  <si>
    <t>台北市電腦商業同業公會</t>
  </si>
  <si>
    <t>自立晚報電子報</t>
  </si>
  <si>
    <t>社團法人中華民國全國創新創業總會</t>
  </si>
  <si>
    <t>非營業特種基金預算(中小企業發展基金)</t>
  </si>
  <si>
    <t>中小企業發展計畫</t>
  </si>
  <si>
    <t>多媒體廣告聯播網(GDN)</t>
  </si>
  <si>
    <t>財團法人資訊工業策進會</t>
  </si>
  <si>
    <t>財團法人台灣經濟研究院</t>
  </si>
  <si>
    <t>今周刊</t>
  </si>
  <si>
    <t>疫後強化經濟與社會韌性及全民共享經濟成果特別預算</t>
  </si>
  <si>
    <t>推動產業及中小企業升級轉型</t>
  </si>
  <si>
    <t>一般行政</t>
  </si>
  <si>
    <t>鑫報電子報</t>
  </si>
  <si>
    <t>屏東時報電子報</t>
  </si>
  <si>
    <t>非營業特種基金預算(科技產業園區作業基金)</t>
    <phoneticPr fontId="29" type="noConversion"/>
  </si>
  <si>
    <t>勞務成本</t>
  </si>
  <si>
    <t>經濟日報</t>
  </si>
  <si>
    <t>民眾日報</t>
  </si>
  <si>
    <t>能源研究發展工作計畫</t>
  </si>
  <si>
    <t>財團法人工業技術研究院</t>
  </si>
  <si>
    <t>馬達動力機械效率管理政策執行與基準訂定研究</t>
    <phoneticPr fontId="29" type="noConversion"/>
  </si>
  <si>
    <t>工商時報</t>
    <phoneticPr fontId="29" type="noConversion"/>
  </si>
  <si>
    <t>主動式節能技術與示範應用計畫</t>
    <phoneticPr fontId="29" type="noConversion"/>
  </si>
  <si>
    <t>財團法人台灣綜合研究院</t>
    <phoneticPr fontId="29" type="noConversion"/>
  </si>
  <si>
    <t>冰水機組實施強制性能源效率分級標示-節能再升級</t>
    <phoneticPr fontId="29" type="noConversion"/>
  </si>
  <si>
    <t>冰水主機能源效率基準管理與推動</t>
    <phoneticPr fontId="29" type="noConversion"/>
  </si>
  <si>
    <t>冷凍空調&amp;能源科技雙月刊</t>
    <phoneticPr fontId="29" type="noConversion"/>
  </si>
  <si>
    <t>於六家無線電視台託播宣導短片，期能提升民眾節能意識與落實度。</t>
    <phoneticPr fontId="29" type="noConversion"/>
  </si>
  <si>
    <t>能源議題推廣研析及因應策略規劃</t>
  </si>
  <si>
    <t>關鍵評論網</t>
    <phoneticPr fontId="29" type="noConversion"/>
  </si>
  <si>
    <t>為持續強化民眾對微電腦瓦斯表的認知度，提升民眾對微電腦瓦斯表印象，以電視廣告方式於全國性電台進行廣播廣告託播。</t>
    <phoneticPr fontId="29" type="noConversion"/>
  </si>
  <si>
    <t>一、中小企業信用保證基金</t>
    <phoneticPr fontId="35" type="noConversion"/>
  </si>
  <si>
    <r>
      <rPr>
        <b/>
        <sz val="14"/>
        <rFont val="標楷體"/>
        <family val="4"/>
        <charset val="136"/>
      </rPr>
      <t>二、台灣電力股份有限公司</t>
    </r>
    <phoneticPr fontId="35" type="noConversion"/>
  </si>
  <si>
    <r>
      <rPr>
        <b/>
        <sz val="14"/>
        <rFont val="標楷體"/>
        <family val="4"/>
        <charset val="136"/>
      </rPr>
      <t>三、台灣糖業股份有限公司</t>
    </r>
    <phoneticPr fontId="35" type="noConversion"/>
  </si>
  <si>
    <r>
      <rPr>
        <b/>
        <sz val="14"/>
        <rFont val="標楷體"/>
        <family val="4"/>
        <charset val="136"/>
      </rPr>
      <t>四、台灣自來水股份有限公司</t>
    </r>
    <phoneticPr fontId="35" type="noConversion"/>
  </si>
  <si>
    <t>五、經濟部標準檢驗局</t>
    <phoneticPr fontId="35" type="noConversion"/>
  </si>
  <si>
    <t>六、經濟部智慧財產局</t>
    <phoneticPr fontId="35" type="noConversion"/>
  </si>
  <si>
    <t>七、經濟部水利署</t>
    <phoneticPr fontId="35" type="noConversion"/>
  </si>
  <si>
    <t>合計</t>
    <phoneticPr fontId="35" type="noConversion"/>
  </si>
  <si>
    <t>中國時報文化事業股份有限公司</t>
    <phoneticPr fontId="29" type="noConversion"/>
  </si>
  <si>
    <t>經濟日報</t>
    <phoneticPr fontId="35" type="noConversion"/>
  </si>
  <si>
    <t>廣播媒體、網路媒體</t>
    <phoneticPr fontId="29" type="noConversion"/>
  </si>
  <si>
    <t>理財周刊股份有限公司</t>
  </si>
  <si>
    <t>提升企業形象。</t>
  </si>
  <si>
    <t>天然氣事業部</t>
  </si>
  <si>
    <t>財團法人欣然氣體燃料事業研究服務社</t>
  </si>
  <si>
    <t>工商財經數位股份有限公司</t>
    <phoneticPr fontId="29" type="noConversion"/>
  </si>
  <si>
    <t xml:space="preserve">公眾服務處 </t>
  </si>
  <si>
    <t>臺灣時報</t>
  </si>
  <si>
    <t>臺新傳媒有限公司</t>
    <phoneticPr fontId="29" type="noConversion"/>
  </si>
  <si>
    <t>今周刊</t>
    <phoneticPr fontId="29" type="noConversion"/>
  </si>
  <si>
    <t>正聲廣播電台</t>
  </si>
  <si>
    <t>微電腦瓦斯表宣導</t>
    <phoneticPr fontId="29" type="noConversion"/>
  </si>
  <si>
    <t>工業技術升級輔導</t>
  </si>
  <si>
    <t>發展組</t>
  </si>
  <si>
    <t>社團法人中華民國管理科學學會</t>
  </si>
  <si>
    <t>財團法人中華民國紡織業拓展會</t>
  </si>
  <si>
    <t>檢驗技術組</t>
    <phoneticPr fontId="35" type="noConversion"/>
  </si>
  <si>
    <t>前瞻基礎建設計畫特別預算</t>
    <phoneticPr fontId="45" type="noConversion"/>
  </si>
  <si>
    <t>全國水環境改善計畫推動親水環境</t>
  </si>
  <si>
    <t>透過特定目標將相關內容、目標對象和時間軸等設為廣告放送條件，鎖定特定具高參與潛在族群，提高論壇網站觸及，並達成宣傳目的。</t>
    <phoneticPr fontId="29" type="noConversion"/>
  </si>
  <si>
    <t>Google多媒體廣告聯播網(Google Ads)、天下雜誌</t>
    <phoneticPr fontId="29" type="noConversion"/>
  </si>
  <si>
    <t>新新聞報</t>
  </si>
  <si>
    <t>經營輔導組</t>
  </si>
  <si>
    <t>前瞻組</t>
    <phoneticPr fontId="29" type="noConversion"/>
  </si>
  <si>
    <t>去碳能源科技策略建構暨法制協進計畫</t>
    <phoneticPr fontId="45" type="noConversion"/>
  </si>
  <si>
    <t>綠能建設</t>
    <phoneticPr fontId="29" type="noConversion"/>
  </si>
  <si>
    <t>財團法人資訊工業策進會</t>
    <phoneticPr fontId="45" type="noConversion"/>
  </si>
  <si>
    <t>國立臺灣師範大學</t>
  </si>
  <si>
    <t>能源相關知識介紹</t>
    <phoneticPr fontId="29" type="noConversion"/>
  </si>
  <si>
    <t>自由時報</t>
    <phoneticPr fontId="29" type="noConversion"/>
  </si>
  <si>
    <t>財團法人金屬工業研究發展中心</t>
  </si>
  <si>
    <t>財團法人紡織產業綜合研究所</t>
  </si>
  <si>
    <t>財團法人台灣綠色生產力基金會</t>
  </si>
  <si>
    <t>財團法人中衛發展中心</t>
  </si>
  <si>
    <t>太陽光電設置環境建構與整合資源計畫</t>
    <phoneticPr fontId="29" type="noConversion"/>
  </si>
  <si>
    <t>推廣組</t>
    <phoneticPr fontId="29" type="noConversion"/>
  </si>
  <si>
    <t>凱睿行銷創意有限公司</t>
  </si>
  <si>
    <t>北區工程處</t>
  </si>
  <si>
    <t>正聲廣播公司</t>
  </si>
  <si>
    <t>第十區管理處總務室</t>
  </si>
  <si>
    <t>第九區管理處總務室</t>
  </si>
  <si>
    <t>隆豪多媒體企業社</t>
  </si>
  <si>
    <t>第八區管理處總務室</t>
  </si>
  <si>
    <t>卓越全球傳媒股份有限公司</t>
  </si>
  <si>
    <t>天下雜誌股份有限公司</t>
  </si>
  <si>
    <t>中國時報</t>
    <phoneticPr fontId="29" type="noConversion"/>
  </si>
  <si>
    <t>中部中時廣告有限公司</t>
  </si>
  <si>
    <t>遠見天下文化出版股份有限公司</t>
  </si>
  <si>
    <t>臺灣導報社</t>
  </si>
  <si>
    <t>提升台水公司企業形象。</t>
    <phoneticPr fontId="29" type="noConversion"/>
  </si>
  <si>
    <t>立麒數位文創有限公司</t>
  </si>
  <si>
    <t>工商時報</t>
  </si>
  <si>
    <t>火力發電費用</t>
  </si>
  <si>
    <t>大林發電廠</t>
  </si>
  <si>
    <t>金門區營業處</t>
  </si>
  <si>
    <t>太武之春廣播電台股份有限公司</t>
  </si>
  <si>
    <t>台東區營業處</t>
  </si>
  <si>
    <t>宜蘭區營業處</t>
  </si>
  <si>
    <t>高雄區營業處</t>
  </si>
  <si>
    <t>新營區營業處</t>
  </si>
  <si>
    <t>台南區營業處</t>
  </si>
  <si>
    <t>雲林區營業處</t>
  </si>
  <si>
    <t>彰化區營業處</t>
  </si>
  <si>
    <t>台中區營業處</t>
  </si>
  <si>
    <t>苗栗區營業處</t>
  </si>
  <si>
    <t>桃園區營業處</t>
  </si>
  <si>
    <t>基隆區營業處</t>
  </si>
  <si>
    <t>燃料處</t>
  </si>
  <si>
    <t>人力資源處</t>
  </si>
  <si>
    <t>業務處</t>
  </si>
  <si>
    <t>奇異旅行社有限公司</t>
  </si>
  <si>
    <t>能源轉型、生態保育、電網強韌</t>
  </si>
  <si>
    <t>萬花筒劇團</t>
  </si>
  <si>
    <t>節能減碳</t>
  </si>
  <si>
    <t>再生能源、節能</t>
  </si>
  <si>
    <t>和泰新有限公司</t>
  </si>
  <si>
    <t>Youtube</t>
  </si>
  <si>
    <t>中華民國產業科技發展協進會</t>
  </si>
  <si>
    <t>Facebook、Instagram、網路廣告、競賽活動網站等</t>
    <phoneticPr fontId="29" type="noConversion"/>
  </si>
  <si>
    <t>太乙廣告行銷股份有限公司</t>
  </si>
  <si>
    <t>電力凈零、再生能源、生活用電等</t>
  </si>
  <si>
    <t>南投區營業處</t>
  </si>
  <si>
    <t>屏東區營業處</t>
  </si>
  <si>
    <t>鳳山區營業處</t>
  </si>
  <si>
    <t>新竹區營業處</t>
  </si>
  <si>
    <t>興達發電廠</t>
  </si>
  <si>
    <t>馬祖區營業處</t>
  </si>
  <si>
    <t>澎湖區營業處</t>
  </si>
  <si>
    <t>花蓮區營業處</t>
  </si>
  <si>
    <t>焦點時報官網</t>
    <phoneticPr fontId="29" type="noConversion"/>
  </si>
  <si>
    <t>嘉義區營業處</t>
  </si>
  <si>
    <t>台北西區營業處</t>
  </si>
  <si>
    <t>台北市區營業處</t>
  </si>
  <si>
    <t>台北北區營業處</t>
  </si>
  <si>
    <t>會計處</t>
  </si>
  <si>
    <t>石化事業部
公共關係組</t>
  </si>
  <si>
    <t>113.01.01-113.12.31</t>
    <phoneticPr fontId="35" type="noConversion"/>
  </si>
  <si>
    <t>新高度傳媒有限公司</t>
  </si>
  <si>
    <t>鳳信有線電視股份有限公司</t>
  </si>
  <si>
    <t>焦點科技資訊</t>
  </si>
  <si>
    <t>台灣好報社</t>
  </si>
  <si>
    <t>瓦斯雙月刊</t>
  </si>
  <si>
    <t>華視主頻</t>
  </si>
  <si>
    <t>中華電視股份有限公司</t>
  </si>
  <si>
    <t>影片：慢飛天使</t>
  </si>
  <si>
    <t>臺灣電視事業股份有限公司</t>
  </si>
  <si>
    <t>財團法人公共電視文化事業基金會</t>
  </si>
  <si>
    <t>網路媒體、電視媒體</t>
    <phoneticPr fontId="29" type="noConversion"/>
  </si>
  <si>
    <t>風傳媒網站</t>
  </si>
  <si>
    <t>國風傳媒有限公司</t>
  </si>
  <si>
    <t>兔樂娛樂有限公司</t>
  </si>
  <si>
    <t>中華日報</t>
  </si>
  <si>
    <t>毓華傳播股份有限公司</t>
  </si>
  <si>
    <t>數位分類線上股份有限公司</t>
  </si>
  <si>
    <t>中國時報文化事業股份有限公司</t>
  </si>
  <si>
    <t>緯來電視網股份有限公司</t>
  </si>
  <si>
    <t>三立電視股份有限公司</t>
  </si>
  <si>
    <t>東森電視事業股份有限公司</t>
  </si>
  <si>
    <t>財團法人中央通訊社</t>
  </si>
  <si>
    <t>國防部青年日報社</t>
  </si>
  <si>
    <t>非常新聞網</t>
  </si>
  <si>
    <t>非常新聞通訊社</t>
  </si>
  <si>
    <t>銷貨成本</t>
  </si>
  <si>
    <t>今日傳媒股份有限公司</t>
  </si>
  <si>
    <t>臺灣導報</t>
  </si>
  <si>
    <t>瓦斯季刊</t>
  </si>
  <si>
    <t>111-113年瓦斯季刊廣告</t>
  </si>
  <si>
    <t>台灣中油業務簡介影片更新</t>
  </si>
  <si>
    <t>億達影音多媒體科技有限公司</t>
  </si>
  <si>
    <t>啟示廣告有限公司</t>
  </si>
  <si>
    <t>今傳媒電子報</t>
  </si>
  <si>
    <t>今傳媒報社</t>
  </si>
  <si>
    <t>台灣新新聞報</t>
  </si>
  <si>
    <t>聯合報</t>
  </si>
  <si>
    <t>聯合新聞網</t>
  </si>
  <si>
    <t>理財周刊網站</t>
  </si>
  <si>
    <t>少年牛頓雜誌10月號</t>
  </si>
  <si>
    <t>雅廷有限公司</t>
  </si>
  <si>
    <t>給核廢一個家Instagram</t>
    <phoneticPr fontId="35" type="noConversion"/>
  </si>
  <si>
    <t>大寶桑廣播電台</t>
    <phoneticPr fontId="35" type="noConversion"/>
  </si>
  <si>
    <t>大寶桑廣播電台股份有限公司</t>
  </si>
  <si>
    <t>台東之聲廣播電台</t>
    <phoneticPr fontId="35" type="noConversion"/>
  </si>
  <si>
    <t>台東之聲廣播電台股份有限公司</t>
  </si>
  <si>
    <t>東民廣播電台</t>
    <phoneticPr fontId="35" type="noConversion"/>
  </si>
  <si>
    <t>十一、經濟部(核能發電後端營運基金)</t>
    <phoneticPr fontId="35" type="noConversion"/>
  </si>
  <si>
    <t>政府儲油、石油開發及技術研究計畫</t>
  </si>
  <si>
    <t>太陽光電發電設備高值化推廣服務計畫</t>
    <phoneticPr fontId="29" type="noConversion"/>
  </si>
  <si>
    <t>財團法人車輛研究測試中心</t>
  </si>
  <si>
    <t>重型車輛能源效率提升研究與輔導推廣計畫</t>
    <phoneticPr fontId="29" type="noConversion"/>
  </si>
  <si>
    <t>冷氣適溫運動FB推廣</t>
  </si>
  <si>
    <t>國家原子能科技研究院</t>
  </si>
  <si>
    <t>展示計畫執行成果並宣導計畫執行成效，建立國內中高溫製程能耗優良案例，期能推動國內金屬高耗能業者節能，促進產業符合世界減碳趨勢。</t>
    <phoneticPr fontId="29" type="noConversion"/>
  </si>
  <si>
    <t>透過財經專業雜誌，分享節約能源標竿獎金獎獲獎單位成功案例，期以提升節能資訊擴散效果。</t>
    <phoneticPr fontId="29" type="noConversion"/>
  </si>
  <si>
    <t>節能標竿獎金獎單位節能成功案例分享，透過財經專業報紙分享，提供產業節能資訊，期能帶動產業界落實節能進而打造永續淨零環境。</t>
    <phoneticPr fontId="29" type="noConversion"/>
  </si>
  <si>
    <t>WindTAIWAN雜誌</t>
    <phoneticPr fontId="29" type="noConversion"/>
  </si>
  <si>
    <t>去碳能源系列推廣活動</t>
    <phoneticPr fontId="45" type="noConversion"/>
  </si>
  <si>
    <t>綠能系統技術布局與推動發展計畫</t>
    <phoneticPr fontId="29" type="noConversion"/>
  </si>
  <si>
    <t>財團法人台灣產業服務基金會</t>
    <phoneticPr fontId="29" type="noConversion"/>
  </si>
  <si>
    <t>加油(氣)站查核與輔導</t>
    <phoneticPr fontId="29" type="noConversion"/>
  </si>
  <si>
    <t>財團法人台灣建築中心</t>
  </si>
  <si>
    <t>近零耗能建築示範應用計畫</t>
    <phoneticPr fontId="29" type="noConversion"/>
  </si>
  <si>
    <t>為讓中小學生關注能源議題並實踐節能減碳，藉由辦理小劇場創作競賽邀請學生發揮創意，發想新世代節電手法，另於週邊設置能源互動遊戲攤位，讓民眾了解能源政策及生活能源知識，以期深耕能源教育。</t>
    <phoneticPr fontId="29" type="noConversion"/>
  </si>
  <si>
    <t>中國時報</t>
  </si>
  <si>
    <t>穩定電力供應策略研擬及管理</t>
    <phoneticPr fontId="29" type="noConversion"/>
  </si>
  <si>
    <t>天下雜誌官網</t>
    <phoneticPr fontId="29" type="noConversion"/>
  </si>
  <si>
    <t>高雄海洋科技專區軟硬體建置及營運委託專業服務案</t>
    <phoneticPr fontId="29" type="noConversion"/>
  </si>
  <si>
    <t>園區產業升級</t>
    <phoneticPr fontId="29" type="noConversion"/>
  </si>
  <si>
    <t>數位時代</t>
  </si>
  <si>
    <t>人才培育促進就業建設</t>
  </si>
  <si>
    <t>園區數位轉型躍升計畫</t>
  </si>
  <si>
    <t>焦點時報社</t>
  </si>
  <si>
    <t>快樂電台</t>
  </si>
  <si>
    <t>快樂廣播事業股份有限公司</t>
  </si>
  <si>
    <t>港都廣播電台</t>
  </si>
  <si>
    <t>秘書室(公關)</t>
  </si>
  <si>
    <t>工商時報電子報</t>
  </si>
  <si>
    <t>竣宥多媒體企業社</t>
  </si>
  <si>
    <t>網路媒體、
平面媒體</t>
    <phoneticPr fontId="29" type="noConversion"/>
  </si>
  <si>
    <t>安侯永續發展顧問股份有限公司</t>
  </si>
  <si>
    <t>工商時報、經濟日報、網路新聞、Facebook</t>
  </si>
  <si>
    <t>Facebook、Instagram</t>
  </si>
  <si>
    <t>雜誌總發行量：每期 60,000 冊，粉絲專頁每月不重複總觸及40萬人。</t>
    <phoneticPr fontId="29" type="noConversion"/>
  </si>
  <si>
    <t>多圓廣告行銷有限公司</t>
    <phoneticPr fontId="29" type="noConversion"/>
  </si>
  <si>
    <t>非營業特種基金預算(水資源作業基金)</t>
  </si>
  <si>
    <t>113.01.05-113.12.31</t>
    <phoneticPr fontId="29" type="noConversion"/>
  </si>
  <si>
    <t>穩定南部供水、提升供水韌性業務宣導</t>
    <phoneticPr fontId="29" type="noConversion"/>
  </si>
  <si>
    <t>自由時報企業股份有限公司</t>
    <phoneticPr fontId="29" type="noConversion"/>
  </si>
  <si>
    <t>珍惜水資源</t>
    <phoneticPr fontId="35" type="noConversion"/>
  </si>
  <si>
    <t>推動保護智慧財產權</t>
  </si>
  <si>
    <t>專利行政企劃組</t>
  </si>
  <si>
    <t>飛力思國際股份有限公司</t>
  </si>
  <si>
    <t>著作權組</t>
  </si>
  <si>
    <t>耀登科技股份有限公司</t>
    <phoneticPr fontId="35" type="noConversion"/>
  </si>
  <si>
    <t>奇艾股份有限公司</t>
  </si>
  <si>
    <t>話鹿學人有限公司</t>
  </si>
  <si>
    <t>多邊組</t>
  </si>
  <si>
    <t>經濟部產業發展署</t>
    <phoneticPr fontId="29" type="noConversion"/>
  </si>
  <si>
    <t>貿易雜誌</t>
  </si>
  <si>
    <t>Instagram</t>
  </si>
  <si>
    <t>Facebook、Instagram</t>
    <phoneticPr fontId="29" type="noConversion"/>
  </si>
  <si>
    <t>自立晚報電子報首頁</t>
  </si>
  <si>
    <t>宣傳經貿透視雙周刊業務</t>
  </si>
  <si>
    <t>財團法人ICLEI東亞地區高雄環境永續發展能力訓練中心基金會</t>
  </si>
  <si>
    <t>智慧顯示跨域合作與系統方案整合計畫</t>
    <phoneticPr fontId="29" type="noConversion"/>
  </si>
  <si>
    <t>納管工廠輔導臉書粉專廣宣</t>
    <phoneticPr fontId="29" type="noConversion"/>
  </si>
  <si>
    <t>藉由人才培訓、產業輔導及經費補助等三管齊下，讓企業提升碳管理能力，因應未來CBAM及各種衝擊。</t>
    <phoneticPr fontId="29" type="noConversion"/>
  </si>
  <si>
    <t>知識經濟產業組</t>
    <phoneticPr fontId="29" type="noConversion"/>
  </si>
  <si>
    <t>每日發行量逾35萬份，預期閱讀率可達120萬人次，專題網路版同步刊登，效益可遞延2週。</t>
    <phoneticPr fontId="29" type="noConversion"/>
  </si>
  <si>
    <t>提升計畫整體曝光度。</t>
    <phoneticPr fontId="29" type="noConversion"/>
  </si>
  <si>
    <t>永續發展組</t>
    <phoneticPr fontId="29" type="noConversion"/>
  </si>
  <si>
    <t>亞洲生產力組織執行計畫</t>
    <phoneticPr fontId="29" type="noConversion"/>
  </si>
  <si>
    <t>APO智慧製造技術服務團成果廣宣</t>
    <phoneticPr fontId="29" type="noConversion"/>
  </si>
  <si>
    <t>金屬機電產業組</t>
    <phoneticPr fontId="29" type="noConversion"/>
  </si>
  <si>
    <t>推動產業及中小企業升級轉型</t>
    <phoneticPr fontId="35" type="noConversion"/>
  </si>
  <si>
    <t>受委託廠商
名稱</t>
    <phoneticPr fontId="29" type="noConversion"/>
  </si>
  <si>
    <t>宣導項目、
標題及內容</t>
    <phoneticPr fontId="29" type="noConversion"/>
  </si>
  <si>
    <t>二、經濟部商業發展署</t>
    <phoneticPr fontId="35" type="noConversion"/>
  </si>
  <si>
    <t>三、經濟部產業發展署</t>
    <phoneticPr fontId="35" type="noConversion"/>
  </si>
  <si>
    <t>四、經濟部國際貿易署</t>
    <phoneticPr fontId="35" type="noConversion"/>
  </si>
  <si>
    <t>八、經濟部中小及新創企業署</t>
    <phoneticPr fontId="35" type="noConversion"/>
  </si>
  <si>
    <t>九、經濟部能源署</t>
    <phoneticPr fontId="35" type="noConversion"/>
  </si>
  <si>
    <t>113年經濟部整體政策宣導行銷案</t>
    <phoneticPr fontId="29" type="noConversion"/>
  </si>
  <si>
    <t>綜規司</t>
    <phoneticPr fontId="29" type="noConversion"/>
  </si>
  <si>
    <t>113年經濟部整體政策宣導行銷案</t>
  </si>
  <si>
    <t>士奇傳播整合行銷股份有限公司</t>
  </si>
  <si>
    <t>商業發展署</t>
    <phoneticPr fontId="29" type="noConversion"/>
  </si>
  <si>
    <t>經濟部商業發展署</t>
    <phoneticPr fontId="29" type="noConversion"/>
  </si>
  <si>
    <t>113年度「南部商業服務業經營精進計畫」</t>
    <phoneticPr fontId="29" type="noConversion"/>
  </si>
  <si>
    <t>服務發展組</t>
    <phoneticPr fontId="29" type="noConversion"/>
  </si>
  <si>
    <t>Line@商業發展研究院南部院區官方帳號好友</t>
    <phoneticPr fontId="29" type="noConversion"/>
  </si>
  <si>
    <t>將於後續月份撥付。</t>
    <phoneticPr fontId="29" type="noConversion"/>
  </si>
  <si>
    <t>推動餐飲服務業優質成長暨國際推廣計畫</t>
    <phoneticPr fontId="29" type="noConversion"/>
  </si>
  <si>
    <t>促進商業科技發展</t>
    <phoneticPr fontId="35" type="noConversion"/>
  </si>
  <si>
    <t>經濟部國際貿易署</t>
    <phoneticPr fontId="29" type="noConversion"/>
  </si>
  <si>
    <t>113年度貿易政策溝通推廣計畫</t>
  </si>
  <si>
    <t>群策公關顧問有限公司</t>
  </si>
  <si>
    <t>113年推動臺灣會展產業發展計畫</t>
  </si>
  <si>
    <t>113年度「紡織品整合行銷與商機開發計畫」</t>
  </si>
  <si>
    <t>113年委託辦理「補助公司或商號參加海外國際展覽業務計畫」</t>
  </si>
  <si>
    <t>運用Feversocial 發燒互動平台舉辦小安心臉書粉絲團活動，推廣商品安全等業務</t>
    <phoneticPr fontId="35" type="noConversion"/>
  </si>
  <si>
    <t>Feversocial 發燒互動平台續約年費</t>
    <phoneticPr fontId="35" type="noConversion"/>
  </si>
  <si>
    <t>113.01.01-113.12.31</t>
    <phoneticPr fontId="29" type="noConversion"/>
  </si>
  <si>
    <t>臺南分局市場監督科</t>
    <phoneticPr fontId="29" type="noConversion"/>
  </si>
  <si>
    <t>標準檢驗及度政管理</t>
    <phoneticPr fontId="29" type="noConversion"/>
  </si>
  <si>
    <t>一起資訊有限公司</t>
    <phoneticPr fontId="29" type="noConversion"/>
  </si>
  <si>
    <t>推廣商品安全及廉政等業務，並維持粉絲互動數及粉絲人數。</t>
    <phoneticPr fontId="29" type="noConversion"/>
  </si>
  <si>
    <t>Feversocial 發燒互動平台</t>
    <phoneticPr fontId="29" type="noConversion"/>
  </si>
  <si>
    <t>社群網站著作權宣導內容企劃維運、宣導短片製作、網路宣傳行銷</t>
  </si>
  <si>
    <t>113年度著作權推廣暨宣導短影片製作案</t>
  </si>
  <si>
    <t>113.03.27-113.12.16</t>
  </si>
  <si>
    <t>透過淺顯易懂的圖文、影片，向大眾宣導著作權知識，同時透過KOL等網路媒體加強行銷，增加宣導文宣曝光度，有效推廣正確法制觀念，避免民眾誤觸法網。</t>
  </si>
  <si>
    <t>水利防災組</t>
    <phoneticPr fontId="29" type="noConversion"/>
  </si>
  <si>
    <t>中央管流域整體改善與調適計畫之推動及成效宣導</t>
  </si>
  <si>
    <t>第十河川分署秘書室</t>
  </si>
  <si>
    <t>經濟部水利署</t>
    <phoneticPr fontId="35" type="noConversion"/>
  </si>
  <si>
    <t>113年水利防災知識深耕與增能培訓計畫</t>
    <phoneticPr fontId="29" type="noConversion"/>
  </si>
  <si>
    <t>113.02.24-113.12.20</t>
    <phoneticPr fontId="29" type="noConversion"/>
  </si>
  <si>
    <t>國立成功大學</t>
    <phoneticPr fontId="29" type="noConversion"/>
  </si>
  <si>
    <t xml:space="preserve">南區水資源分署工務科
</t>
    <phoneticPr fontId="29" type="noConversion"/>
  </si>
  <si>
    <t>水利職人</t>
  </si>
  <si>
    <t>第4屆「全國水利工班職人大賞影片製作與協助活動執行」</t>
    <phoneticPr fontId="35" type="noConversion"/>
  </si>
  <si>
    <t>113.03.27-113.12.31</t>
    <phoneticPr fontId="35" type="noConversion"/>
  </si>
  <si>
    <t>工程事務組</t>
    <phoneticPr fontId="35" type="noConversion"/>
  </si>
  <si>
    <t>以拍攝宣傳影片、三部職人影片及成果影片，配合競賽活動向民眾宣傳工班職人之精神，以榮耀共享的方式，讓工班師傅們獲得應有的尊敬。</t>
  </si>
  <si>
    <t>節約用水</t>
    <phoneticPr fontId="35" type="noConversion"/>
  </si>
  <si>
    <t>秘書室</t>
    <phoneticPr fontId="35" type="noConversion"/>
  </si>
  <si>
    <t>113年度水利施政推動整合服務計畫</t>
    <phoneticPr fontId="35" type="noConversion"/>
  </si>
  <si>
    <t>民視文化事業股份有限公司</t>
    <phoneticPr fontId="35" type="noConversion"/>
  </si>
  <si>
    <t>中央管流域整體改善與調適計畫之推動及成效宣導</t>
    <phoneticPr fontId="35" type="noConversion"/>
  </si>
  <si>
    <t>各項業務推動及河川治理等成效宣導</t>
    <phoneticPr fontId="35" type="noConversion"/>
  </si>
  <si>
    <t>113.03.01-113.12.31</t>
    <phoneticPr fontId="35" type="noConversion"/>
  </si>
  <si>
    <t>第一河川分署秘書室</t>
    <phoneticPr fontId="35" type="noConversion"/>
  </si>
  <si>
    <t>藉由增加官網觸及率讓民眾更加了解一河分署業務及活動成果，以爭取民眾對政策的認同與支持。</t>
    <phoneticPr fontId="35" type="noConversion"/>
  </si>
  <si>
    <t>經濟部中小及新創企業署</t>
  </si>
  <si>
    <t>經濟部能源署</t>
    <phoneticPr fontId="29" type="noConversion"/>
  </si>
  <si>
    <t>針對提供一般民眾查詢之「合格電器承裝檢驗維護業資料查詢系統」，進行關鍵字廣告刊登。</t>
    <phoneticPr fontId="29" type="noConversion"/>
  </si>
  <si>
    <t>資拓宏宇國際股份有限公司</t>
    <phoneticPr fontId="29" type="noConversion"/>
  </si>
  <si>
    <t>提高查詢系統曝光率，俾民眾透過系統洽詢合格電器承裝業者，有助於確保用戶用電設備工程之施工品質。</t>
    <phoneticPr fontId="29" type="noConversion"/>
  </si>
  <si>
    <t>集思創意顧問股份有限公司</t>
  </si>
  <si>
    <t>臺南市政府經濟發展局</t>
    <phoneticPr fontId="29" type="noConversion"/>
  </si>
  <si>
    <t>工商時報網</t>
    <phoneticPr fontId="29" type="noConversion"/>
  </si>
  <si>
    <t>經濟日報網</t>
    <phoneticPr fontId="29" type="noConversion"/>
  </si>
  <si>
    <t>經濟部能源署</t>
  </si>
  <si>
    <t>能源管理專業人才培訓推廣</t>
    <phoneticPr fontId="29" type="noConversion"/>
  </si>
  <si>
    <t>持續營運太陽光電單一服務窗口網站，不定期更新政府公告、補助案、活動等資訊，俾利政策內容傳達，提升大眾對太陽光電的正面印象與支持，以幻燈片輪播導引，方便民眾及廠商即時瀏覽。</t>
    <phoneticPr fontId="29" type="noConversion"/>
  </si>
  <si>
    <t>電力政策發展規劃與電業管理</t>
    <phoneticPr fontId="29" type="noConversion"/>
  </si>
  <si>
    <t>透過平面媒體刊登計畫推廣說明會資訊，吸引150家業者參與業界能專計畫推廣說明會。</t>
    <phoneticPr fontId="29" type="noConversion"/>
  </si>
  <si>
    <t>透過辦理光鐸獎，擴散國內優良系統設置經驗，促進系統發展，並鼓勵各界觀摩學習。</t>
    <phoneticPr fontId="29" type="noConversion"/>
  </si>
  <si>
    <t>太陽光電單一窗口網站</t>
    <phoneticPr fontId="29" type="noConversion"/>
  </si>
  <si>
    <t>112.09.01-113.03.31</t>
    <phoneticPr fontId="29" type="noConversion"/>
  </si>
  <si>
    <t>非營業特種基金預算(再生能源發展基金)</t>
    <phoneticPr fontId="29" type="noConversion"/>
  </si>
  <si>
    <t>再生能源推廣計畫</t>
    <phoneticPr fontId="29" type="noConversion"/>
  </si>
  <si>
    <t>九浩股份有限公司</t>
    <phoneticPr fontId="29" type="noConversion"/>
  </si>
  <si>
    <t>透過影片拍攝及在網路上播放，讓社區民眾瞭解公民電廠理念及潛力案場盤點結果，增進其對設置再生能源電廠的想像，提升民眾對案場設置的認知及投資信心，影片成果亦將轉貼給有意願投資者進行資訊揭露。</t>
    <phoneticPr fontId="29" type="noConversion"/>
  </si>
  <si>
    <t>庫地窯公民電廠股份有限公司</t>
    <phoneticPr fontId="29" type="noConversion"/>
  </si>
  <si>
    <t>給核廢一個家Facebook及Instagram</t>
    <phoneticPr fontId="35" type="noConversion"/>
  </si>
  <si>
    <t>碩輝設計印刷有限公司</t>
  </si>
  <si>
    <t>給核廢一個家Facebook及Instagram</t>
    <phoneticPr fontId="29" type="noConversion"/>
  </si>
  <si>
    <t>天然氣事業部
行銷室</t>
  </si>
  <si>
    <t>民間全民電視股份有限公司</t>
  </si>
  <si>
    <t>評論新聞報</t>
  </si>
  <si>
    <t>評論新聞報刊登廣告</t>
  </si>
  <si>
    <t>快通新聞</t>
  </si>
  <si>
    <t>113年印刻文學生活誌廣告案</t>
  </si>
  <si>
    <t>印刻文學生活雜誌出版股份有限公司</t>
  </si>
  <si>
    <t>印刻文學生活誌</t>
  </si>
  <si>
    <t>聯利媒體股份有限公司</t>
  </si>
  <si>
    <t>華夏新聞報社</t>
  </si>
  <si>
    <t>大成行銷事業股份有限公司</t>
  </si>
  <si>
    <t>新新聞報</t>
    <phoneticPr fontId="35" type="noConversion"/>
  </si>
  <si>
    <t>台電基隆區處廣播採購案</t>
  </si>
  <si>
    <t>北部調頻廣播股份有限公司</t>
  </si>
  <si>
    <t>台電APP、電子帳單、用電安全</t>
  </si>
  <si>
    <t>委播宣導主題「節能減碳及用電安全」廣播</t>
  </si>
  <si>
    <t>大苗栗廣播股份有限公司</t>
  </si>
  <si>
    <t>宣導台電APP、電子帳單、用電安全。</t>
  </si>
  <si>
    <t>台南知音廣播電台節能減碳委播宣導</t>
  </si>
  <si>
    <t>台南知音廣播股份有限公司</t>
  </si>
  <si>
    <t>節能減碳及提升公司企業形象。</t>
  </si>
  <si>
    <t>節電、用電安全</t>
  </si>
  <si>
    <t>有線電視託播案</t>
  </si>
  <si>
    <t>增進民眾節電及用電安全知能。</t>
  </si>
  <si>
    <t>鳳信有線電視台</t>
  </si>
  <si>
    <t>台電APP、節電、電子帳單</t>
  </si>
  <si>
    <t>宣導台電APP、節能減碳。</t>
  </si>
  <si>
    <t>台灣電力APP、節約用電、電子帳單</t>
  </si>
  <si>
    <t>台灣電力APP、節約用電、電子帳單宣導。</t>
  </si>
  <si>
    <t>太武之春廣播電台、金馬之聲廣播電台</t>
  </si>
  <si>
    <t>名城有線電視台</t>
  </si>
  <si>
    <t>瓩設計獎 kW Design Award─第 24 屆創意競賽</t>
  </si>
  <si>
    <t>企業形象</t>
  </si>
  <si>
    <t>徽摩立科技股份有限公司</t>
  </si>
  <si>
    <t>Hit Fm聯播網</t>
  </si>
  <si>
    <t>東方廣播公司</t>
  </si>
  <si>
    <t>東方廣播電台</t>
  </si>
  <si>
    <t>冬山河廣播公司</t>
  </si>
  <si>
    <t>冬山河廣播電台</t>
  </si>
  <si>
    <t>好事聯播網</t>
  </si>
  <si>
    <t>節約用電</t>
  </si>
  <si>
    <t>生態電廠</t>
  </si>
  <si>
    <t>刊登電力建設宣導廣告</t>
  </si>
  <si>
    <t>優力美科技實業股份有限公司</t>
  </si>
  <si>
    <t>Steelnet華文專業鋼鐵網</t>
  </si>
  <si>
    <t>大林蒲運動公園綠美化</t>
  </si>
  <si>
    <t>思想力群創股份有限公司</t>
  </si>
  <si>
    <t>台水公司臉書粉專</t>
  </si>
  <si>
    <t>山海屯青少年之聲廣播股份有限公司</t>
  </si>
  <si>
    <t>全國廣播股份有限公司</t>
  </si>
  <si>
    <t>中國廣播公司</t>
  </si>
  <si>
    <t>113.03.21-113.12.31</t>
  </si>
  <si>
    <t>第二區管理處總務室</t>
  </si>
  <si>
    <t>更生日報社股份有限公司</t>
  </si>
  <si>
    <t>更生日報</t>
  </si>
  <si>
    <t>各項信用保證措施及相關訊息等業務推廣</t>
  </si>
  <si>
    <t>業務費用</t>
    <phoneticPr fontId="35" type="noConversion"/>
  </si>
  <si>
    <t>綜規司</t>
  </si>
  <si>
    <t>公務預算
(經濟部)
公務預算
(經濟部)
公務預算
(產業發展署)
公務預算
(中小及新創企業署)
非營業特種基金預算(推廣貿易基金)
非營業特種基金預算(能源研究發展基金)</t>
    <phoneticPr fontId="29" type="noConversion"/>
  </si>
  <si>
    <t>一般行政
科技專案
工業技術升級輔導
中小企業科技應用
貿易推廣工作計畫
能源研究發展工作計畫</t>
    <phoneticPr fontId="29" type="noConversion"/>
  </si>
  <si>
    <t>113.05.01-113.05.31</t>
    <phoneticPr fontId="29" type="noConversion"/>
  </si>
  <si>
    <t>經濟部LINE官方帳號好友</t>
  </si>
  <si>
    <t>經濟部網路平台推廣-經新聞網站維運資安防護及網路經營分析</t>
    <phoneticPr fontId="29" type="noConversion"/>
  </si>
  <si>
    <t>經濟部自媒體網站平台維運、備份、中長期資安防護及每週網路社群經營數據分析、廣宣會議，以利政策推動。</t>
    <phoneticPr fontId="29" type="noConversion"/>
  </si>
  <si>
    <t>中華民國產業科技發展協進會</t>
    <phoneticPr fontId="29" type="noConversion"/>
  </si>
  <si>
    <t>113.06.01-113.06.30</t>
  </si>
  <si>
    <t>113.06.13-113.06.30</t>
    <phoneticPr fontId="29" type="noConversion"/>
  </si>
  <si>
    <t>商業發展署</t>
  </si>
  <si>
    <t>累計好友數達3,049位，觸及達363,563人次，吸引80人報名參與此活動分享會。</t>
    <phoneticPr fontId="29" type="noConversion"/>
  </si>
  <si>
    <t>經濟部商業發展署 113年度【特色盒餐徵選活動】</t>
  </si>
  <si>
    <t>推動餐飲服務業優質成長暨國際推廣計畫</t>
  </si>
  <si>
    <t>服務發展組</t>
  </si>
  <si>
    <t>促進商業科技發展</t>
  </si>
  <si>
    <t>廣告貼文共吸引12,164次互動次數，曝光達123,914次數。</t>
  </si>
  <si>
    <t>經濟部商業發展署 113年度【智慧應用典範/品牌優化輔導】</t>
  </si>
  <si>
    <t>廣告貼文共吸引3,816次互動次數，曝光達47,558次數。</t>
  </si>
  <si>
    <t>經濟部商業發展署 113年度【產品開發/通路拓展/餐飲體系輔導】</t>
  </si>
  <si>
    <t>廣告貼文共吸引3,520次互動次數，曝光達55,565次數。</t>
  </si>
  <si>
    <t>113年度「老店新力創生計畫」</t>
    <phoneticPr fontId="29" type="noConversion"/>
  </si>
  <si>
    <t>服務業創新研發計畫</t>
    <phoneticPr fontId="29" type="noConversion"/>
  </si>
  <si>
    <t>預期廣告貼文吸引8,400次互動次數，曝光達2,000次數。</t>
  </si>
  <si>
    <t>民生化工產業組</t>
    <phoneticPr fontId="29" type="noConversion"/>
  </si>
  <si>
    <t>產業人才政策規劃與推動平台計畫</t>
    <phoneticPr fontId="29" type="noConversion"/>
  </si>
  <si>
    <t>宣傳設計館系列活動。</t>
    <phoneticPr fontId="29" type="noConversion"/>
  </si>
  <si>
    <t>產業政策廣宣服務</t>
    <phoneticPr fontId="29" type="noConversion"/>
  </si>
  <si>
    <t>113.05.28-113.06.27</t>
    <phoneticPr fontId="29" type="noConversion"/>
  </si>
  <si>
    <t>經濟部國際貿易署</t>
  </si>
  <si>
    <t>秘書室對外溝通小組</t>
  </si>
  <si>
    <t>臺灣時報股份有限公司</t>
  </si>
  <si>
    <t>貿易政策及措施</t>
  </si>
  <si>
    <t>113年度我國對外經貿連結溝通計畫</t>
  </si>
  <si>
    <t>經濟部113年度推廣貿易工作計畫委辦合約</t>
  </si>
  <si>
    <t>2024年泰國臺灣形象展</t>
  </si>
  <si>
    <t>為擴大宣傳經貿透視雙周刊開發潛在訂戶，於能力雜誌刊登廣告，觸及中國生產力中心會員及財經企管相關興趣之讀者群，計每月曝光60,000次廠商讀者。</t>
    <phoneticPr fontId="29" type="noConversion"/>
  </si>
  <si>
    <t>113年新南向市場創新行銷計畫</t>
  </si>
  <si>
    <t>能力雜誌</t>
  </si>
  <si>
    <t>貿易署Facebook</t>
  </si>
  <si>
    <t>113年MEET TAIWAN社群平臺營運執行</t>
  </si>
  <si>
    <t>宣傳「MEET TAIWAN 打開會展地圖」年度形象</t>
  </si>
  <si>
    <t>提升臺灣產業國際形象計畫</t>
  </si>
  <si>
    <t>平面媒體、電視媒體、網路媒體</t>
    <phoneticPr fontId="29" type="noConversion"/>
  </si>
  <si>
    <t>宣傳台灣精品-美國</t>
  </si>
  <si>
    <t>Facebook
Instagram</t>
  </si>
  <si>
    <t>宣傳台灣精品-歐盟</t>
  </si>
  <si>
    <t>Facebook
Instagram</t>
    <phoneticPr fontId="29" type="noConversion"/>
  </si>
  <si>
    <t>宣傳台灣精品-日本</t>
  </si>
  <si>
    <t>Facebook
Instagram
X
YouTube</t>
  </si>
  <si>
    <t>宣傳台灣精品-印度</t>
  </si>
  <si>
    <t>宣傳台灣精品-印尼</t>
  </si>
  <si>
    <t>Facebook
Instagram
YouTube</t>
  </si>
  <si>
    <t>宣傳台灣精品-越南</t>
  </si>
  <si>
    <t>宣傳台灣精品-泰國</t>
  </si>
  <si>
    <t>宣傳台灣精品-馬來西亞</t>
  </si>
  <si>
    <t>LinkedIn</t>
  </si>
  <si>
    <t>經濟部國際貿易署113年度「智慧機械海外推廣計畫」</t>
  </si>
  <si>
    <t>財團法人精密機械研究發展中心</t>
  </si>
  <si>
    <t>智慧機械海外推廣計畫-宣傳智慧機械海外推廣計畫官網與活動</t>
  </si>
  <si>
    <t>經濟部國際貿易署113年度「運用數位新貿易模式計畫」</t>
  </si>
  <si>
    <t>數位貿易</t>
  </si>
  <si>
    <t>「著作權x原創我挺你」FB粉絲專頁、本案KOL之IG等社群平台、智慧財產局Youtube、Yahoo聯播網及網路新聞平台</t>
    <phoneticPr fontId="29" type="noConversion"/>
  </si>
  <si>
    <t>113年「國家發明創作獎」甄選廣宣</t>
    <phoneticPr fontId="29" type="noConversion"/>
  </si>
  <si>
    <t>113年國家發明創作獎甄選案</t>
    <phoneticPr fontId="29" type="noConversion"/>
  </si>
  <si>
    <t>周知民眾智慧財產局辦理113年國家發明創作獎甄選活動訊息，歡迎民眾踴躍參加。</t>
    <phoneticPr fontId="29" type="noConversion"/>
  </si>
  <si>
    <t>113.05.08-113.06.12</t>
    <phoneticPr fontId="29" type="noConversion"/>
  </si>
  <si>
    <t>113年度社群共學文案編輯及圖片設計勞務服務</t>
    <phoneticPr fontId="35" type="noConversion"/>
  </si>
  <si>
    <t>英宇工程顧問有限公司</t>
    <phoneticPr fontId="35" type="noConversion"/>
  </si>
  <si>
    <t>於Facebook露出，將十河分署業務及活動成果融入民眾關切之相關話題內容予以刊載，爭取民眾對政策的認同與支持。</t>
  </si>
  <si>
    <t>防汛及水利業務宣導</t>
    <phoneticPr fontId="29" type="noConversion"/>
  </si>
  <si>
    <t>汛期防災廣播電台託播及水利業務專訪宣導</t>
    <phoneticPr fontId="35" type="noConversion"/>
  </si>
  <si>
    <t>113.05.06-113.12.31</t>
    <phoneticPr fontId="29" type="noConversion"/>
  </si>
  <si>
    <t>第十河川分署秘書室</t>
    <phoneticPr fontId="29" type="noConversion"/>
  </si>
  <si>
    <t>藉由廣播電台插播汛期防汛宣導及網路媒體播放水利業務專訪，適時加強宣導防災準備隨時關注水情以掌握防災資訊，並加強溝通了解河川治理政策。</t>
    <phoneticPr fontId="35" type="noConversion"/>
  </si>
  <si>
    <t>正聲廣播股份有限公司臺北廣播電台及podcast網路平台</t>
    <phoneticPr fontId="35" type="noConversion"/>
  </si>
  <si>
    <t>行遍天下雜誌、行遍天下FaceBook、行遍天下官方網站</t>
    <phoneticPr fontId="29" type="noConversion"/>
  </si>
  <si>
    <t>伍聚攝影創意文化有限公司</t>
  </si>
  <si>
    <t>企業ESG</t>
    <phoneticPr fontId="35" type="noConversion"/>
  </si>
  <si>
    <t>113年產業效率用水提升輔導計畫</t>
    <phoneticPr fontId="35" type="noConversion"/>
  </si>
  <si>
    <t>保育事業組</t>
    <phoneticPr fontId="35" type="noConversion"/>
  </si>
  <si>
    <t>財團法人環境與發展基金會</t>
    <phoneticPr fontId="35" type="noConversion"/>
  </si>
  <si>
    <t>藉由廣播媒體放送Podcast節目，營造水資源永續投資ESG環境，推廣綠色金融，協助企業轉型。</t>
    <phoneticPr fontId="35" type="noConversion"/>
  </si>
  <si>
    <t>第七河川分署管理科</t>
    <phoneticPr fontId="35" type="noConversion"/>
  </si>
  <si>
    <t>節水宣導廣告</t>
  </si>
  <si>
    <t>南部地區報紙節水宣導廣告採購</t>
  </si>
  <si>
    <t>工商財經數位股份有限公司</t>
    <phoneticPr fontId="35" type="noConversion"/>
  </si>
  <si>
    <t>地區報紙發行量約12萬份。</t>
    <phoneticPr fontId="35" type="noConversion"/>
  </si>
  <si>
    <t>地區報紙發行量約9萬份。</t>
    <phoneticPr fontId="35" type="noConversion"/>
  </si>
  <si>
    <t>中時中部廣告有限公司</t>
    <phoneticPr fontId="35" type="noConversion"/>
  </si>
  <si>
    <t>地區報紙發行量約4萬份。</t>
    <phoneticPr fontId="35" type="noConversion"/>
  </si>
  <si>
    <t>民眾傳播事業有限公司</t>
    <phoneticPr fontId="35" type="noConversion"/>
  </si>
  <si>
    <t>臺灣中華日報社股份有限公司</t>
    <phoneticPr fontId="35" type="noConversion"/>
  </si>
  <si>
    <t>地區報紙發行量約5萬份。</t>
    <phoneticPr fontId="35" type="noConversion"/>
  </si>
  <si>
    <t>自由文化事業股份有限公司</t>
    <phoneticPr fontId="35" type="noConversion"/>
  </si>
  <si>
    <t>自由時報</t>
  </si>
  <si>
    <t>臺灣時報社股份有限公司</t>
    <phoneticPr fontId="35" type="noConversion"/>
  </si>
  <si>
    <t>地區報紙發行量約2萬份。</t>
    <phoneticPr fontId="35" type="noConversion"/>
  </si>
  <si>
    <t>臺灣導報社</t>
    <phoneticPr fontId="35" type="noConversion"/>
  </si>
  <si>
    <t>113.05.14-113.09.30</t>
    <phoneticPr fontId="29" type="noConversion"/>
  </si>
  <si>
    <t>第一河川分署秘書室</t>
    <phoneticPr fontId="29" type="noConversion"/>
  </si>
  <si>
    <t>共294檔次，藉由廣播媒體於汛期期間插播防汛及防災宣導廣告，強化民眾防災意識。</t>
    <phoneticPr fontId="29" type="noConversion"/>
  </si>
  <si>
    <t>113.05.16-113.09.15</t>
    <phoneticPr fontId="29" type="noConversion"/>
  </si>
  <si>
    <t>共246檔次，藉由廣播媒體於汛期期間插播防汛及防災宣導廣告，強化民眾防災意識。</t>
    <phoneticPr fontId="29" type="noConversion"/>
  </si>
  <si>
    <t>主計月報社</t>
  </si>
  <si>
    <t>主計月刊</t>
  </si>
  <si>
    <t>防汛抗旱業務宣導</t>
  </si>
  <si>
    <t>113年度第二河川分署宣導</t>
  </si>
  <si>
    <t>113.04.08-113.12.25</t>
    <phoneticPr fontId="35" type="noConversion"/>
  </si>
  <si>
    <t>第二河川分署秘書室</t>
  </si>
  <si>
    <t>新竹振道有線電視股份有限公司</t>
    <phoneticPr fontId="35" type="noConversion"/>
  </si>
  <si>
    <t>配合流域整體規劃，採取治理與管理並重，生態工程與環境共融，期能保有「生態河川」、「永續海岸」，達人水相依之境界。</t>
    <phoneticPr fontId="29" type="noConversion"/>
  </si>
  <si>
    <t>113.04.23-113.11.19</t>
    <phoneticPr fontId="35" type="noConversion"/>
  </si>
  <si>
    <t>第二河川分署秘書室</t>
    <phoneticPr fontId="29" type="noConversion"/>
  </si>
  <si>
    <t>第七河川分署秘書室</t>
    <phoneticPr fontId="35" type="noConversion"/>
  </si>
  <si>
    <t>冠岳廣告有限公司</t>
    <phoneticPr fontId="35" type="noConversion"/>
  </si>
  <si>
    <t>第六河川分署水利業務之推動及成效宣導</t>
  </si>
  <si>
    <t>經濟部水利署第六河川分署臉書粉絲專頁之文字貼圖設計後製</t>
    <phoneticPr fontId="35" type="noConversion"/>
  </si>
  <si>
    <t>113.04.11-113.12.15</t>
  </si>
  <si>
    <t>第六河川分署秘書室</t>
  </si>
  <si>
    <t>橙石策略整合行銷有限公司</t>
    <phoneticPr fontId="35" type="noConversion"/>
  </si>
  <si>
    <t>防汛護水志工</t>
    <phoneticPr fontId="29" type="noConversion"/>
  </si>
  <si>
    <t>113 至114 年第四河川分署防汛護水志工服務實施計畫(1/2)</t>
    <phoneticPr fontId="29" type="noConversion"/>
  </si>
  <si>
    <t>113.03.07-113.12.15</t>
  </si>
  <si>
    <t>第四河川分署規劃科</t>
    <phoneticPr fontId="35" type="noConversion"/>
  </si>
  <si>
    <t>國立雲林科技大學</t>
    <phoneticPr fontId="29" type="noConversion"/>
  </si>
  <si>
    <t>發布志工運作成果、即時性之防災訊息相關資訊，預計觸及人數5,000人次。</t>
  </si>
  <si>
    <t>FaceBook粉絲團</t>
    <phoneticPr fontId="29" type="noConversion"/>
  </si>
  <si>
    <t>水利業務及防汛相關宣導</t>
  </si>
  <si>
    <t>媒體政策及業務宣導</t>
    <phoneticPr fontId="29" type="noConversion"/>
  </si>
  <si>
    <t>113.05.19-113.12.31</t>
    <phoneticPr fontId="29" type="noConversion"/>
  </si>
  <si>
    <r>
      <t>113年度水利施政推動整合服務計畫</t>
    </r>
    <r>
      <rPr>
        <sz val="12"/>
        <rFont val="BiauKai"/>
        <family val="1"/>
        <charset val="136"/>
      </rPr>
      <t/>
    </r>
    <phoneticPr fontId="29" type="noConversion"/>
  </si>
  <si>
    <t>113年度水利施政推動整合服務計畫</t>
  </si>
  <si>
    <t>民視文化事業股份有限公司</t>
  </si>
  <si>
    <t>防汛宣導廣告</t>
  </si>
  <si>
    <t>南部地區報紙節水宣導廣告採購</t>
    <phoneticPr fontId="35" type="noConversion"/>
  </si>
  <si>
    <t>正發傳播社</t>
    <phoneticPr fontId="29" type="noConversion"/>
  </si>
  <si>
    <t>地區報紙發行量約5萬份。</t>
    <phoneticPr fontId="29" type="noConversion"/>
  </si>
  <si>
    <t>第九河川分署秘書室</t>
    <phoneticPr fontId="35" type="noConversion"/>
  </si>
  <si>
    <t>汛期安全提醒及防洪防災防汛整備</t>
    <phoneticPr fontId="35" type="noConversion"/>
  </si>
  <si>
    <t>汛期防災宣導廣播電台託播</t>
    <phoneticPr fontId="35" type="noConversion"/>
  </si>
  <si>
    <t>汛期防災宣導</t>
    <phoneticPr fontId="29" type="noConversion"/>
  </si>
  <si>
    <t>113.05.21-113.08.29</t>
    <phoneticPr fontId="29" type="noConversion"/>
  </si>
  <si>
    <t xml:space="preserve">第五河川分署秘書室
</t>
    <phoneticPr fontId="29" type="noConversion"/>
  </si>
  <si>
    <t>52檔次，藉由廣播媒體於汛期期間插播防災宣導廣告，發揮即時、適時宣導效果，強化民眾防災意識。</t>
    <phoneticPr fontId="35" type="noConversion"/>
  </si>
  <si>
    <t>正聲廣播股份有限公司嘉義廣播電台</t>
    <phoneticPr fontId="35" type="noConversion"/>
  </si>
  <si>
    <t>正港廣播電台股份有限公司</t>
    <phoneticPr fontId="35" type="noConversion"/>
  </si>
  <si>
    <t>正港廣播電台</t>
    <phoneticPr fontId="35" type="noConversion"/>
  </si>
  <si>
    <t>汛期防災宣導廣播電台託播素材製作</t>
    <phoneticPr fontId="35" type="noConversion"/>
  </si>
  <si>
    <t>113.05.21-113.10.31</t>
    <phoneticPr fontId="29" type="noConversion"/>
  </si>
  <si>
    <t>偉昇實業有限公司</t>
    <phoneticPr fontId="35" type="noConversion"/>
  </si>
  <si>
    <t>藉由廣播媒體於汛期期間插播防災宣導廣告，發揮即時、適時宣導效果，強化民眾防災意識。</t>
    <phoneticPr fontId="35" type="noConversion"/>
  </si>
  <si>
    <t>委託偉昇實業有限公司製作廣播素材</t>
    <phoneticPr fontId="35" type="noConversion"/>
  </si>
  <si>
    <t>2024年台灣國際水週-國際論壇</t>
    <phoneticPr fontId="29" type="noConversion"/>
  </si>
  <si>
    <t>113年水利國際論壇及交流推動計畫</t>
    <phoneticPr fontId="29" type="noConversion"/>
  </si>
  <si>
    <t>防汛、節水、鳥嘴潭人工湖、工程素材、節水平面廣告素材製作及宣導</t>
    <phoneticPr fontId="35" type="noConversion"/>
  </si>
  <si>
    <t>113年度宣導素材製作</t>
    <phoneticPr fontId="35" type="noConversion"/>
  </si>
  <si>
    <t>太乙媒體事業有限公司</t>
    <phoneticPr fontId="35" type="noConversion"/>
  </si>
  <si>
    <t>藉影片製作使民眾了解水利署重大工程作為、呼籲民眾節水及防汛，以爭取民眾支持。預計超過20萬人次觀看。</t>
    <phoneticPr fontId="35" type="noConversion"/>
  </si>
  <si>
    <t>穩定供水宣導</t>
    <phoneticPr fontId="29" type="noConversion"/>
  </si>
  <si>
    <t>113.06.03</t>
    <phoneticPr fontId="29" type="noConversion"/>
  </si>
  <si>
    <t>提升民眾對於穩定供水建設成果認知。</t>
    <phoneticPr fontId="35" type="noConversion"/>
  </si>
  <si>
    <t>LINE TODAY</t>
  </si>
  <si>
    <t>第三河川分署秘書室</t>
    <phoneticPr fontId="35" type="noConversion"/>
  </si>
  <si>
    <t>民眾日報</t>
    <phoneticPr fontId="35" type="noConversion"/>
  </si>
  <si>
    <t>新創育成組</t>
  </si>
  <si>
    <t>113年度中小企業法規調適及推廣服務計畫</t>
  </si>
  <si>
    <t>綠色科技新創競賽</t>
  </si>
  <si>
    <t>113年度亞灣新創鏈結發展計畫</t>
  </si>
  <si>
    <t>113年度強化中小企業財務能力計畫</t>
  </si>
  <si>
    <t>財務發展組</t>
  </si>
  <si>
    <t>APEC中小企業數位創新低碳轉型工作坊</t>
  </si>
  <si>
    <t>113年度優化我國中小企業經營戰略及促進全球布局躍升計畫</t>
  </si>
  <si>
    <t>第八屆G Camp 國際創新創業訓練營徵件</t>
  </si>
  <si>
    <t>113 年度「促進創育機構價值鏈提升計畫」</t>
  </si>
  <si>
    <t>113.04.25-113.05.31</t>
    <phoneticPr fontId="29" type="noConversion"/>
  </si>
  <si>
    <t>藉由社群平臺宣傳，以提高G Camp徵件訊息的觸及人數和曝光次數。</t>
    <phoneticPr fontId="29" type="noConversion"/>
  </si>
  <si>
    <t>透過創業媒體發送電子報，以瞄準目標對象，提升徵件數量。</t>
  </si>
  <si>
    <t>Meet 創業小聚</t>
  </si>
  <si>
    <t>經濟部產業園區管理局</t>
  </si>
  <si>
    <t>能源政策成果宣傳資訊</t>
    <phoneticPr fontId="29" type="noConversion"/>
  </si>
  <si>
    <t>113.04.22</t>
    <phoneticPr fontId="29" type="noConversion"/>
  </si>
  <si>
    <t>前置作業費用。</t>
    <phoneticPr fontId="29" type="noConversion"/>
  </si>
  <si>
    <t>台視、中視、華視、民視、東森新聞、三立都會台</t>
    <phoneticPr fontId="29" type="noConversion"/>
  </si>
  <si>
    <t>介紹「目前亞太地區規模最大的離岸風場」位於彰化外海，讓民眾瞭解臺灣離岸風電能源設施設置資訊。</t>
    <phoneticPr fontId="29" type="noConversion"/>
  </si>
  <si>
    <t>Taiwan YOU &amp; I 綠能大未來
113年臺灣再生能源短影音創作競賽</t>
    <phoneticPr fontId="29" type="noConversion"/>
  </si>
  <si>
    <t>113.04.11-113.07.17</t>
    <phoneticPr fontId="29" type="noConversion"/>
  </si>
  <si>
    <t>辦理再生能源短影音製作教育競賽活動，期透過競賽宣傳及參賽者作品之展出，深化再生能源教育意涵及增進大眾對於再生能源之認知。</t>
    <phoneticPr fontId="29" type="noConversion"/>
  </si>
  <si>
    <t>113.04.01-113.12.31</t>
    <phoneticPr fontId="29" type="noConversion"/>
  </si>
  <si>
    <t>113.03.01-113.12.31</t>
    <phoneticPr fontId="29" type="noConversion"/>
  </si>
  <si>
    <t>中央通訊社</t>
    <phoneticPr fontId="29" type="noConversion"/>
  </si>
  <si>
    <t>113.05.30</t>
    <phoneticPr fontId="29" type="noConversion"/>
  </si>
  <si>
    <t>去碳能源科技策略建構暨法制協進計畫</t>
    <phoneticPr fontId="29" type="noConversion"/>
  </si>
  <si>
    <t>財團法人資訊工業策進會</t>
    <phoneticPr fontId="29" type="noConversion"/>
  </si>
  <si>
    <t>去碳能源系列推廣活動</t>
    <phoneticPr fontId="29" type="noConversion"/>
  </si>
  <si>
    <t>透過能源效率分級宣導，使產品設計廠商端及使用單位優先選購高效率產品，期落實節能減碳與永續地球之目標。</t>
    <phoneticPr fontId="29" type="noConversion"/>
  </si>
  <si>
    <t>於全台198個廣播電台</t>
    <phoneticPr fontId="29" type="noConversion"/>
  </si>
  <si>
    <t>facebook</t>
    <phoneticPr fontId="29" type="noConversion"/>
  </si>
  <si>
    <t>為持續強化民眾對微電腦瓦斯表的認知度，提升民眾對微電腦瓦斯表印象，以廣播廣告方式於全國性電台進行廣播廣告託播。</t>
    <phoneticPr fontId="29" type="noConversion"/>
  </si>
  <si>
    <t>飛碟聯播網、好事聯播網、城市聯播網、寶島聯播網</t>
    <phoneticPr fontId="29" type="noConversion"/>
  </si>
  <si>
    <t>沙崙智慧綠能科學城主題館圓滿落幕 展現臺南綠色創新與無限商機</t>
    <phoneticPr fontId="29" type="noConversion"/>
  </si>
  <si>
    <t>113.06.01</t>
    <phoneticPr fontId="29" type="noConversion"/>
  </si>
  <si>
    <t>透過經濟日報網路媒體宣傳沙崙科學城參與2024臺南國際綠色產業展，民眾能進一步了解整個展覽重點與成果展現，已達成廣宣目的。</t>
    <phoneticPr fontId="29" type="noConversion"/>
  </si>
  <si>
    <t>113.06.22</t>
    <phoneticPr fontId="29" type="noConversion"/>
  </si>
  <si>
    <t>藉由電視台報導此次綠電市集，讓民眾了解其實綠電離我們很近，可以成為我們生活中的一部分，更展示了科學城內廠商的優良技術已達國家政策推廣之目的。</t>
    <phoneticPr fontId="29" type="noConversion"/>
  </si>
  <si>
    <t>非凡新聞</t>
    <phoneticPr fontId="29" type="noConversion"/>
  </si>
  <si>
    <t>113.07.01-113.09.30</t>
    <phoneticPr fontId="29" type="noConversion"/>
  </si>
  <si>
    <t>113.07.01-113.08.31</t>
    <phoneticPr fontId="29" type="noConversion"/>
  </si>
  <si>
    <t>透過廣播向民眾宣導各式節電手法，期能鼓勵民眾落實節電行動。</t>
  </si>
  <si>
    <t>於全台198個廣播電台</t>
  </si>
  <si>
    <t>113.05.01-113.10.31</t>
  </si>
  <si>
    <t>持續透過fb粉絲團推廣，以宣傳節電議題，期鼓勵民眾落實生活節電手法，強化節電議題擴散。</t>
    <phoneticPr fontId="29" type="noConversion"/>
  </si>
  <si>
    <t>Yahoo</t>
    <phoneticPr fontId="29" type="noConversion"/>
  </si>
  <si>
    <t>113.01.01-113.11.15</t>
    <phoneticPr fontId="35" type="noConversion"/>
  </si>
  <si>
    <t>方成事股份有限公司</t>
    <phoneticPr fontId="35" type="noConversion"/>
  </si>
  <si>
    <t>台灣中油股份有限公司</t>
  </si>
  <si>
    <t>飛凡傳播股份有限公司</t>
  </si>
  <si>
    <t>113年石油石化專業刊物廣告案</t>
  </si>
  <si>
    <t>石油季刊</t>
  </si>
  <si>
    <t>平面稿：
宣導用戶使用氣體燃料之安全</t>
  </si>
  <si>
    <t>113年瓦斯雙月刊刊登廣告</t>
  </si>
  <si>
    <t>今傳媒網</t>
  </si>
  <si>
    <t>台銘新聞社</t>
  </si>
  <si>
    <t>113年網媒形象廣告案</t>
  </si>
  <si>
    <t>新高度傳媒網</t>
  </si>
  <si>
    <t>評論新聞報網</t>
  </si>
  <si>
    <t>文青農實業有限公司</t>
  </si>
  <si>
    <t>113年聯合報數位廣告案</t>
  </si>
  <si>
    <t>113年工商時報廣告案</t>
  </si>
  <si>
    <t>113年台灣新生報業務宣導案</t>
  </si>
  <si>
    <t>台灣新生報股份有限公司</t>
  </si>
  <si>
    <t>113年中華日報業務宣導案</t>
  </si>
  <si>
    <t>113年理財周刊業務宣導案</t>
  </si>
  <si>
    <t>愛諦兒廣告社</t>
  </si>
  <si>
    <t>桃園電子報</t>
  </si>
  <si>
    <t>桃園煉油廠</t>
  </si>
  <si>
    <t>潭子報社</t>
  </si>
  <si>
    <t>大林煉油廠
行政組公關課</t>
  </si>
  <si>
    <t>今傳媒報社刊登廣告</t>
  </si>
  <si>
    <t>大成行銷事業股份有限公司(勁報)刊登廣告</t>
  </si>
  <si>
    <t>勁報網</t>
  </si>
  <si>
    <t>快通新聞網</t>
  </si>
  <si>
    <t>113年全國版平面報紙廣告案</t>
  </si>
  <si>
    <t>113年平面業宣案</t>
  </si>
  <si>
    <t xml:space="preserve">民眾傳播事業有限公司 </t>
  </si>
  <si>
    <t>113年平面形象宣導案</t>
  </si>
  <si>
    <t>113年風傳媒業務宣導案</t>
  </si>
  <si>
    <t>煉製事業部</t>
  </si>
  <si>
    <t>113年CTWANT業務宣導案</t>
  </si>
  <si>
    <t>王道旺台媒體股份有限公司</t>
  </si>
  <si>
    <t>CTWANT網站</t>
  </si>
  <si>
    <t>台灣中華日報社刊登廣告</t>
  </si>
  <si>
    <t>台灣中華日報社</t>
  </si>
  <si>
    <t>台灣中華日報</t>
  </si>
  <si>
    <t>113年網媒業宣案</t>
  </si>
  <si>
    <t>113年電子媒體廣告刊登案</t>
  </si>
  <si>
    <t>台灣電力股份有限公司</t>
  </si>
  <si>
    <t>113.05.01-114.04.30</t>
  </si>
  <si>
    <t>國營事業預算</t>
  </si>
  <si>
    <t>電力知識、電力議題及企業形象</t>
  </si>
  <si>
    <t>宣導電力議題及提升公司企業形象。</t>
  </si>
  <si>
    <t>委託廣播電台播放各項節約用電及用電安全等採購案</t>
  </si>
  <si>
    <t>興達電廠燃氣機組更新改建</t>
  </si>
  <si>
    <t>評論新聞報網站</t>
  </si>
  <si>
    <t>113.02.01-113.12.31</t>
  </si>
  <si>
    <t>評論新聞報社廣告採購案</t>
  </si>
  <si>
    <t>提升公司重視地方發展及宣傳綠色環保形象。</t>
  </si>
  <si>
    <t>再生能源</t>
  </si>
  <si>
    <t>大家健康雜誌</t>
  </si>
  <si>
    <t>自立多媒體股份有限公司</t>
  </si>
  <si>
    <t>有助於推動本公司業務。</t>
  </si>
  <si>
    <t>節電宣導</t>
  </si>
  <si>
    <t>中國鑛冶工程學會會刊</t>
  </si>
  <si>
    <t>推廣節電，提升企業形象。</t>
  </si>
  <si>
    <t>亞洲廣播電台</t>
  </si>
  <si>
    <t>馬祖在地媒體託播案</t>
  </si>
  <si>
    <t>祥通事業股份有限公司</t>
  </si>
  <si>
    <t>將節電觀念深植於馬祖四鄉五島地區民眾，預估至少可推播3000戶民眾。</t>
  </si>
  <si>
    <t>第35頻道（連江縣地方頻道）</t>
  </si>
  <si>
    <t>媒體政策及業務宣導託播</t>
  </si>
  <si>
    <t>深植節電意識及台灣電力APP相關便民服務。</t>
  </si>
  <si>
    <t>台灣電力APP</t>
  </si>
  <si>
    <t>有效推動本公司重要業務及用電宣導，並提升能見度。</t>
  </si>
  <si>
    <t>節電託播宣導</t>
  </si>
  <si>
    <t>內政部警政署警察廣播電台</t>
  </si>
  <si>
    <t>113.05.10-113.06.10</t>
  </si>
  <si>
    <t>台灣自來水股份有限公司</t>
  </si>
  <si>
    <t>儲藏飾有限公司</t>
  </si>
  <si>
    <t>大俠數位媒體股份有限公司</t>
  </si>
  <si>
    <t>113.06.28</t>
    <phoneticPr fontId="29" type="noConversion"/>
  </si>
  <si>
    <t>財團法人中小企業信用保證基金</t>
  </si>
  <si>
    <t>經緯廣告科技股份有限公司</t>
  </si>
  <si>
    <t>LINE Taiwan_台灣連線股份有限公司</t>
  </si>
  <si>
    <t>「信保50系列活動及官網專區建置」採購案</t>
  </si>
  <si>
    <t>非凡新聞網</t>
    <phoneticPr fontId="29" type="noConversion"/>
  </si>
  <si>
    <t>廣宣信保50周年系列活動，共同響應捐血公益及現場設攤諮詢，讓企業與民眾更知道信保，並提升信保基金公益形象。</t>
  </si>
  <si>
    <t>中華民國113年第4季</t>
    <phoneticPr fontId="29" type="noConversion"/>
  </si>
  <si>
    <t>左列3項宣導項目係屬「113年經濟部整體政策宣導行銷案契約」之執行項目，該採購案預算來源如列示。</t>
    <phoneticPr fontId="29" type="noConversion"/>
  </si>
  <si>
    <t>投資促進司</t>
    <phoneticPr fontId="29" type="noConversion"/>
  </si>
  <si>
    <t>2024花蓮好物展活動廣告宣傳</t>
    <phoneticPr fontId="29" type="noConversion"/>
  </si>
  <si>
    <t>疫後街區店家升級轉型計畫</t>
    <phoneticPr fontId="29" type="noConversion"/>
  </si>
  <si>
    <t>113.07.07-113.07.13</t>
    <phoneticPr fontId="35" type="noConversion"/>
  </si>
  <si>
    <t>本項特別預算編列於經濟部項下，經濟部商業發展署將於後續月份撥付。</t>
    <phoneticPr fontId="29" type="noConversion"/>
  </si>
  <si>
    <t xml:space="preserve">花蓮好物來北車，一起集點享優惠活動預告
就在明天「2024花蓮好物展活動即將開跑
</t>
    <phoneticPr fontId="29" type="noConversion"/>
  </si>
  <si>
    <t>113.07.09-113.07.14</t>
    <phoneticPr fontId="29" type="noConversion"/>
  </si>
  <si>
    <t>累計好友數達3,058位，觸及達367,701人次，共吸引逾10萬人次蒞臨。</t>
    <phoneticPr fontId="29" type="noConversion"/>
  </si>
  <si>
    <t>推動商業服務業轉型成長</t>
    <phoneticPr fontId="29" type="noConversion"/>
  </si>
  <si>
    <t>經濟部商業發展署 113年度【台灣美食展_臺灣好食館】</t>
  </si>
  <si>
    <t>113.07.19-
113.07.31</t>
    <phoneticPr fontId="29" type="noConversion"/>
  </si>
  <si>
    <t>廣告貼文吸引3,313次互動次數，曝光達47,230次數，觸及達32,365人次。</t>
  </si>
  <si>
    <t>臺灣美食FB</t>
    <phoneticPr fontId="29" type="noConversion"/>
  </si>
  <si>
    <t>113.07.24-
113.08.02</t>
    <phoneticPr fontId="29" type="noConversion"/>
  </si>
  <si>
    <t>廣告貼文吸引14,397次互動次數，曝光達91,113次數，觸及達51,343人次。</t>
    <phoneticPr fontId="29" type="noConversion"/>
  </si>
  <si>
    <t>9/25經營實學講堂嘉義場熱烈招生中</t>
  </si>
  <si>
    <t>113.08.23-
113.09.25</t>
    <phoneticPr fontId="29" type="noConversion"/>
  </si>
  <si>
    <t>累計好友數達3,071位，觸及達380,091人次。</t>
    <phoneticPr fontId="29" type="noConversion"/>
  </si>
  <si>
    <t>特色盒餐徵選</t>
    <phoneticPr fontId="29" type="noConversion"/>
  </si>
  <si>
    <t>113.08.10-
113.08.24</t>
    <phoneticPr fontId="29" type="noConversion"/>
  </si>
  <si>
    <t>廣告貼文吸引9,524次互動次數，曝光達48,413次數，觸及達28,911人次。</t>
    <phoneticPr fontId="29" type="noConversion"/>
  </si>
  <si>
    <t>113.08.23</t>
    <phoneticPr fontId="29" type="noConversion"/>
  </si>
  <si>
    <t>1.電視媒體露出1則。
2.網路媒體露出58則。
3.吸引6.6萬人次參觀，帶動營業額達新台幣94.8萬元。</t>
    <phoneticPr fontId="29" type="noConversion"/>
  </si>
  <si>
    <t>台灣美食展_臺灣好食館</t>
    <phoneticPr fontId="29" type="noConversion"/>
  </si>
  <si>
    <t>113.08.02-
113.08.03</t>
    <phoneticPr fontId="29" type="noConversion"/>
  </si>
  <si>
    <t>促進商業科技發展</t>
    <phoneticPr fontId="29" type="noConversion"/>
  </si>
  <si>
    <t>1.電視媒體露出3則。
2.網路媒體露出78則。
3.吸引10萬人次參觀，帶動營業額達新台幣405萬元。</t>
    <phoneticPr fontId="29" type="noConversion"/>
  </si>
  <si>
    <t>名廚交流</t>
    <phoneticPr fontId="29" type="noConversion"/>
  </si>
  <si>
    <t>113.08.25</t>
    <phoneticPr fontId="29" type="noConversion"/>
  </si>
  <si>
    <t xml:space="preserve">網路媒體露出58則，吸引66位餐飲業者參與。
</t>
    <phoneticPr fontId="29" type="noConversion"/>
  </si>
  <si>
    <t>經濟日報網、光商時報、民生電子報、經商新聞等</t>
    <phoneticPr fontId="29" type="noConversion"/>
  </si>
  <si>
    <t>國際創意設計工作坊</t>
    <phoneticPr fontId="29" type="noConversion"/>
  </si>
  <si>
    <t>113年度「強化廣告設計服務能量計畫」</t>
    <phoneticPr fontId="29" type="noConversion"/>
  </si>
  <si>
    <t>113.07.19-
113.07.20</t>
    <phoneticPr fontId="29" type="noConversion"/>
  </si>
  <si>
    <t xml:space="preserve">網路媒體露出41則。
</t>
    <phoneticPr fontId="29" type="noConversion"/>
  </si>
  <si>
    <t>經濟日報網、工商時報網、風傳媒等</t>
    <phoneticPr fontId="29" type="noConversion"/>
  </si>
  <si>
    <t>9/12探索小琉球低碳生活節活動開跑宣傳
9/18經營實學講堂嘉義場活動倒數公告</t>
  </si>
  <si>
    <t>113.09.12-
113.10.31</t>
    <phoneticPr fontId="29" type="noConversion"/>
  </si>
  <si>
    <t>經濟部產業人才發展資訊網</t>
    <phoneticPr fontId="29" type="noConversion"/>
  </si>
  <si>
    <t>提升產業了解最新政府人才政策，進而運用政府資源培育人才。</t>
    <phoneticPr fontId="29" type="noConversion"/>
  </si>
  <si>
    <t>金屬產業智慧化及低碳化升級轉型輔導ICON</t>
    <phoneticPr fontId="29" type="noConversion"/>
  </si>
  <si>
    <t>點碳成金淨零計畫</t>
    <phoneticPr fontId="29" type="noConversion"/>
  </si>
  <si>
    <t>113.07.01-113.12.31</t>
    <phoneticPr fontId="29" type="noConversion"/>
  </si>
  <si>
    <t>印刷科技整合應用發展計畫</t>
    <phoneticPr fontId="29" type="noConversion"/>
  </si>
  <si>
    <t>財團法人印刷創新科技研究發展中心</t>
    <phoneticPr fontId="29" type="noConversion"/>
  </si>
  <si>
    <t>5G系統整合加值推動計畫</t>
    <phoneticPr fontId="29" type="noConversion"/>
  </si>
  <si>
    <t>電子資訊產業組</t>
    <phoneticPr fontId="29" type="noConversion"/>
  </si>
  <si>
    <t>Taiwan Semiconductor Job and Study Fair</t>
    <phoneticPr fontId="29" type="noConversion"/>
  </si>
  <si>
    <t>結合國際媒體，與國際院校宣傳攬才活動，推廣臺灣半導體產業優勢與就業福利環境，促成國際人才投入臺灣半導體產業。</t>
    <phoneticPr fontId="29" type="noConversion"/>
  </si>
  <si>
    <t>113.08.30</t>
    <phoneticPr fontId="29" type="noConversion"/>
  </si>
  <si>
    <t>Facebook、Google關鍵字廣告、Google多媒體廣告聯播網</t>
    <phoneticPr fontId="29" type="noConversion"/>
  </si>
  <si>
    <t>113.09.01-113.09.30</t>
    <phoneticPr fontId="29" type="noConversion"/>
  </si>
  <si>
    <t>臺灣設計全球媒體推廣，提升臺灣國際設計影響力。</t>
    <phoneticPr fontId="29" type="noConversion"/>
  </si>
  <si>
    <t>113.09.20</t>
    <phoneticPr fontId="29" type="noConversion"/>
  </si>
  <si>
    <t>113.07.01-113.09.30</t>
  </si>
  <si>
    <t>113年度加強提升我國展覽國際競爭力方案</t>
  </si>
  <si>
    <t>臺灣國際專業展整合式數位行銷案</t>
  </si>
  <si>
    <t>Google、Meta、LinkedIn及The Trade Desk廣告平台</t>
  </si>
  <si>
    <t>平面媒體、網路媒體</t>
  </si>
  <si>
    <t>113.08.16</t>
  </si>
  <si>
    <t>113.08.14</t>
  </si>
  <si>
    <t>經濟日報/報紙</t>
  </si>
  <si>
    <t>工商時報/報紙</t>
  </si>
  <si>
    <t>銀行家月刊/內頁</t>
  </si>
  <si>
    <t>工商財經網/網站Banner
工商時報/報紙刊頭</t>
  </si>
  <si>
    <t>活動平台雜誌/內頁</t>
  </si>
  <si>
    <t>113.06.01-113.06.17</t>
  </si>
  <si>
    <t>Display Banner Ad/Banner橫幅廣告</t>
  </si>
  <si>
    <t>推廣「紡織品整合行銷與商機開發計畫」</t>
  </si>
  <si>
    <t>113.07.01-113.08.31</t>
  </si>
  <si>
    <t>美國Textile World/雜誌</t>
  </si>
  <si>
    <t>日本繊維NEWS/報紙</t>
  </si>
  <si>
    <t>歐洲專業媒體AMI網站</t>
  </si>
  <si>
    <t>Line
Facebook
Instagram</t>
  </si>
  <si>
    <t>113.09.01-113.09.30</t>
  </si>
  <si>
    <t>Facebook
Instagram
Twitter
Linkedin</t>
  </si>
  <si>
    <t>宣傳台灣精品-菲律賓</t>
  </si>
  <si>
    <t>114年「補助業界開發國際市場計畫」說明會</t>
  </si>
  <si>
    <t>經濟部113年度委託辦理「補助業界開發國際市場計畫」</t>
  </si>
  <si>
    <t>113.06.11-
113.08.30</t>
  </si>
  <si>
    <t>智慧機械海外推廣計畫-宣傳全球機械採購大會</t>
  </si>
  <si>
    <t>經濟部113年度「國際經貿青年培力計畫」委辦案</t>
  </si>
  <si>
    <t>113年「國家發明創作獎」品牌宣導計畫</t>
    <phoneticPr fontId="29" type="noConversion"/>
  </si>
  <si>
    <t>113.07.18-113.08.04</t>
    <phoneticPr fontId="29" type="noConversion"/>
  </si>
  <si>
    <t>智慧財產權科技發展</t>
    <phoneticPr fontId="29" type="noConversion"/>
  </si>
  <si>
    <t>周知民眾本次品牌LOGO建立宗旨，間接認識智慧財產局、專利權及國家發明創作獎，今周刊雜誌發行冊數14萬本。</t>
    <phoneticPr fontId="29" type="noConversion"/>
  </si>
  <si>
    <t>今周刊雜誌、今周刊社群FB、今周刊官網Banner及廣告</t>
    <phoneticPr fontId="29" type="noConversion"/>
  </si>
  <si>
    <t>將於後續月份撥付。</t>
    <phoneticPr fontId="35" type="noConversion"/>
  </si>
  <si>
    <t>「臺灣專利超級站」活動</t>
    <phoneticPr fontId="29" type="noConversion"/>
  </si>
  <si>
    <t>113.04.01-113.10.19</t>
    <phoneticPr fontId="29" type="noConversion"/>
  </si>
  <si>
    <t>專利行政企劃組</t>
    <phoneticPr fontId="29" type="noConversion"/>
  </si>
  <si>
    <t>透過推廣專利專館品牌，增加優良專利作品曝光度，促成專利商品化。</t>
    <phoneticPr fontId="29" type="noConversion"/>
  </si>
  <si>
    <t>113年度水利產業國內外展覽推動計畫</t>
    <phoneticPr fontId="35" type="noConversion"/>
  </si>
  <si>
    <t>水文技術組</t>
    <phoneticPr fontId="35" type="noConversion"/>
  </si>
  <si>
    <t>天下雜誌股份有限公司</t>
    <phoneticPr fontId="35" type="noConversion"/>
  </si>
  <si>
    <t>113.08.01-113.10.15</t>
    <phoneticPr fontId="35" type="noConversion"/>
  </si>
  <si>
    <t>水環境亮點結合觀光旅遊宣傳</t>
    <phoneticPr fontId="35" type="noConversion"/>
  </si>
  <si>
    <t>邁向前瞻-水環境培力工作坊計畫</t>
    <phoneticPr fontId="35" type="noConversion"/>
  </si>
  <si>
    <t>113.09.09、113.09.13、113.09.20</t>
    <phoneticPr fontId="35" type="noConversion"/>
  </si>
  <si>
    <t>河川海岸組</t>
    <phoneticPr fontId="35" type="noConversion"/>
  </si>
  <si>
    <t>中華民國景觀學會</t>
    <phoneticPr fontId="35" type="noConversion"/>
  </si>
  <si>
    <t>精選水環境執行亮點成果，與周邊觀光景點結合規劃休閒遊憩遊程，提升民眾對於水環境建設之認同與共識。</t>
    <phoneticPr fontId="35" type="noConversion"/>
  </si>
  <si>
    <t>前瞻水環境建設</t>
    <phoneticPr fontId="35" type="noConversion"/>
  </si>
  <si>
    <t>前瞻水環境建設宣導</t>
    <phoneticPr fontId="35" type="noConversion"/>
  </si>
  <si>
    <t>前瞻基礎建設計畫特別預算</t>
    <phoneticPr fontId="35" type="noConversion"/>
  </si>
  <si>
    <t>防汛宣導</t>
    <phoneticPr fontId="35" type="noConversion"/>
  </si>
  <si>
    <t>今周刊</t>
    <phoneticPr fontId="35" type="noConversion"/>
  </si>
  <si>
    <t>汛期防災宣導</t>
    <phoneticPr fontId="35" type="noConversion"/>
  </si>
  <si>
    <t>藉由深入地方之在地化媒體刊登文宣廣告，以貼近讀者、實際、生活，具有很強的可讀性、服務性、實用性等優勢，可讓水利署行銷宣導產生莫大的滲透力，發揮即時、適時、機動之宣導效果，並化成良好的觀念，強化民眾溝通效益。</t>
    <phoneticPr fontId="35" type="noConversion"/>
  </si>
  <si>
    <t>防汛安全宣導</t>
  </si>
  <si>
    <t>113.09.12</t>
  </si>
  <si>
    <t>汛期間宣導注意防汛安全，讓球迷們也可以一起下載水情APP。</t>
    <phoneticPr fontId="35" type="noConversion"/>
  </si>
  <si>
    <t>味全龍Facebook</t>
  </si>
  <si>
    <t>113.09.14、113.09.21</t>
    <phoneticPr fontId="35" type="noConversion"/>
  </si>
  <si>
    <t>聯合報股份有限公司</t>
    <phoneticPr fontId="35" type="noConversion"/>
  </si>
  <si>
    <t>113.09.19-113.12.31</t>
    <phoneticPr fontId="35" type="noConversion"/>
  </si>
  <si>
    <t>非營業特種基金預算(水資源作業基金)</t>
    <phoneticPr fontId="35" type="noConversion"/>
  </si>
  <si>
    <t>極端氣候下的治水之道，平衡防洪與永續發展</t>
    <phoneticPr fontId="35" type="noConversion"/>
  </si>
  <si>
    <t>113.10.14</t>
    <phoneticPr fontId="35" type="noConversion"/>
  </si>
  <si>
    <t>宣導極端氣候下水利署永續發展政策，促使民眾了解在地滯洪及工程減碳等作為與成果。</t>
    <phoneticPr fontId="35" type="noConversion"/>
  </si>
  <si>
    <t>商周Bar Podcast</t>
    <phoneticPr fontId="35" type="noConversion"/>
  </si>
  <si>
    <t>地區報紙發行量約30萬份。</t>
    <phoneticPr fontId="35" type="noConversion"/>
  </si>
  <si>
    <t>113.08.29</t>
  </si>
  <si>
    <t>南區水資源分署養護科</t>
    <phoneticPr fontId="35" type="noConversion"/>
  </si>
  <si>
    <t>113.08.30</t>
  </si>
  <si>
    <t>地區報紙約2萬份。</t>
    <phoneticPr fontId="35" type="noConversion"/>
  </si>
  <si>
    <t>113.09.03</t>
  </si>
  <si>
    <t>中時中部廣告有限公司</t>
  </si>
  <si>
    <t>113.09.04</t>
  </si>
  <si>
    <t>地區報紙約12萬份。</t>
    <phoneticPr fontId="35" type="noConversion"/>
  </si>
  <si>
    <t>113.09.06、113.09.13</t>
  </si>
  <si>
    <t>地區版報紙約9萬份。</t>
    <phoneticPr fontId="35" type="noConversion"/>
  </si>
  <si>
    <t>113.09.07</t>
  </si>
  <si>
    <t>地區報紙約30萬份。</t>
    <phoneticPr fontId="35" type="noConversion"/>
  </si>
  <si>
    <t>113.09.10</t>
  </si>
  <si>
    <t>113.09.16-113.10.31</t>
    <phoneticPr fontId="29" type="noConversion"/>
  </si>
  <si>
    <t>正聲廣播股份有限公司宜蘭廣播電台</t>
  </si>
  <si>
    <t>共92檔次，藉由廣播媒體於汛期期間插播防汛及防災宣導廣告，強化民眾防災意識。</t>
    <phoneticPr fontId="29" type="noConversion"/>
  </si>
  <si>
    <t>113.07.24-113.10.31</t>
    <phoneticPr fontId="29" type="noConversion"/>
  </si>
  <si>
    <t xml:space="preserve">第三河川分署秘書室
</t>
    <phoneticPr fontId="29" type="noConversion"/>
  </si>
  <si>
    <t>正聲廣播股份有限公司臺中廣播電臺</t>
    <phoneticPr fontId="35" type="noConversion"/>
  </si>
  <si>
    <t>藉由廣播及網路媒體於汛期期間插播防汛及防災宣導廣告，發揮即時、適時宣導效果強化民眾防災意識。</t>
    <phoneticPr fontId="35" type="noConversion"/>
  </si>
  <si>
    <t>正聲廣播股份有限公司臺中廣播電臺、正聲臺中台FaceBook粉絲團</t>
    <phoneticPr fontId="35" type="noConversion"/>
  </si>
  <si>
    <t>200檔次，藉由廣播媒體於汛期期間插播防災宣導廣告，發揮即時、適時宣導效果，強化民眾防災意識。</t>
    <phoneticPr fontId="35" type="noConversion"/>
  </si>
  <si>
    <t>124檔次，藉由廣播媒體於汛期期間插播防災宣導廣告，發揮即時、適時宣導效果，強化民眾防災意識。</t>
    <phoneticPr fontId="35" type="noConversion"/>
  </si>
  <si>
    <t>建立與民眾溝通管道，讓民眾了解六河分署發布的一些時事及流域相關事宜，使民眾關心水利業務議題、爭取民眾認同感與支持感，且不定期發布消息，進而活絡粉絲專頁。</t>
  </si>
  <si>
    <t>經濟部水利署第六河川分署Youtube頻道廣告托播案</t>
    <phoneticPr fontId="35" type="noConversion"/>
  </si>
  <si>
    <t>113.09.09-113.12.06</t>
    <phoneticPr fontId="35" type="noConversion"/>
  </si>
  <si>
    <t>大千廣播電台股份有限公司</t>
    <phoneticPr fontId="35" type="noConversion"/>
  </si>
  <si>
    <t>配合六河分署業務科室欲宣傳之亮點主題，每周更換跑馬快訊、影音圖檔等廣告，定期傳遞相關訊息，使民眾注意。</t>
  </si>
  <si>
    <t>113年水利業務推動業務</t>
    <phoneticPr fontId="35" type="noConversion"/>
  </si>
  <si>
    <t>113.07.20</t>
    <phoneticPr fontId="35" type="noConversion"/>
  </si>
  <si>
    <t>讓民眾了解疏濬業務的重要性，呼籲民眾關注防災訊息，以確保我們的水域得以保護和可持續利用。</t>
    <phoneticPr fontId="35" type="noConversion"/>
  </si>
  <si>
    <t>水利署署長視察第七河川分署美濃溪防汛整備</t>
    <phoneticPr fontId="35" type="noConversion"/>
  </si>
  <si>
    <t>113.07.22</t>
    <phoneticPr fontId="35" type="noConversion"/>
  </si>
  <si>
    <t>宣傳水利署對於防災之重視並讓民眾了解疏濬業務的重要性，以確保我們的水域得以保護和可持續利用。</t>
    <phoneticPr fontId="35" type="noConversion"/>
  </si>
  <si>
    <t>YAHOO、PChome新聞、match、Yam News 蕃新聞、Owlting、亞太新聞網</t>
    <phoneticPr fontId="35" type="noConversion"/>
  </si>
  <si>
    <t>七河分署偕同南水分署拜會屏東地檢署，共同發揮廉政平台效能</t>
    <phoneticPr fontId="35" type="noConversion"/>
  </si>
  <si>
    <t>113.08.14</t>
    <phoneticPr fontId="35" type="noConversion"/>
  </si>
  <si>
    <t>Yahoo 奇摩新聞、Pchome 網路家庭、Yam News 蕃新聞、Owlting 奧丁丁新聞、亞太新聞網、match</t>
    <phoneticPr fontId="35" type="noConversion"/>
  </si>
  <si>
    <t>防範「山陀兒」颱風洪患，第七河川分署完成防汛整備</t>
  </si>
  <si>
    <t>113年水利業務推動業務</t>
  </si>
  <si>
    <t>113.09.30</t>
  </si>
  <si>
    <t>第七河川分署秘書室</t>
  </si>
  <si>
    <t xml:space="preserve">宣傳水利署對於防災之重視並讓民眾了解疏濬業務的重要性，以確保我們的水域得以保護和可持續利用。
</t>
  </si>
  <si>
    <t>Yahoo 奇摩新聞、Pchome 網路家庭、Yam News 蕃新聞、Owlting 奧丁丁新聞、亞太新聞網、記者新聞網</t>
  </si>
  <si>
    <t>水環境及業務宣導</t>
    <phoneticPr fontId="35" type="noConversion"/>
  </si>
  <si>
    <t>第八河川分署業務宣導</t>
    <phoneticPr fontId="35" type="noConversion"/>
  </si>
  <si>
    <t>113.07.11-113.10.20</t>
    <phoneticPr fontId="35" type="noConversion"/>
  </si>
  <si>
    <t>第八河川分署秘書室</t>
    <phoneticPr fontId="35" type="noConversion"/>
  </si>
  <si>
    <t>正聲廣播股份有限公司臺東廣播電臺</t>
    <phoneticPr fontId="35" type="noConversion"/>
  </si>
  <si>
    <t>向民眾宣導近年來之河川治理已轉型走向多元水環境思維，並透過生態檢核、民眾參與及行政透明，打造民眾參與式治理模式，一同守護水環境。</t>
    <phoneticPr fontId="35" type="noConversion"/>
  </si>
  <si>
    <t>防汛及業務宣導</t>
    <phoneticPr fontId="35" type="noConversion"/>
  </si>
  <si>
    <t>影片拍攝後製及託播作業</t>
    <phoneticPr fontId="35" type="noConversion"/>
  </si>
  <si>
    <t>113.09.01-113.12.31</t>
    <phoneticPr fontId="35" type="noConversion"/>
  </si>
  <si>
    <t>山彥統合行銷有限公司</t>
    <phoneticPr fontId="35" type="noConversion"/>
  </si>
  <si>
    <t>自立晚報電子報https://www.idn.com.tw/</t>
  </si>
  <si>
    <t>113.09.11</t>
    <phoneticPr fontId="29" type="noConversion"/>
  </si>
  <si>
    <t>今周文化</t>
  </si>
  <si>
    <t>中小企業榮譽會計師診斷</t>
  </si>
  <si>
    <t>113年度中小企業融資協處服務計畫</t>
  </si>
  <si>
    <t>財團法人台灣中小企業聯合輔導基金會</t>
  </si>
  <si>
    <t>113.08.16</t>
    <phoneticPr fontId="29" type="noConversion"/>
  </si>
  <si>
    <t>藉由網路媒體強化中小企業財會講堂廣宣效益，提升企業報名人數。</t>
  </si>
  <si>
    <t>中小企業加速投資方案服務計畫</t>
  </si>
  <si>
    <t>113年中小企業加速投資方案服務計畫</t>
  </si>
  <si>
    <t>今周刊、今周刊網站</t>
    <phoneticPr fontId="29" type="noConversion"/>
  </si>
  <si>
    <t>沙崙智慧綠能科學城打造全國第1個AI產業專區 綠能、資安、智慧科技打造護國神山產業鏈最佳優勢！</t>
    <phoneticPr fontId="29" type="noConversion"/>
  </si>
  <si>
    <t>113.09.27</t>
    <phoneticPr fontId="29" type="noConversion"/>
  </si>
  <si>
    <t>透過天下雜誌專訪黃市長，讓民眾更深入了解沙崙智慧綠能科學城的特色以及未來走向，配合國家政策，在科學城內的發展值得大眾期待，進而吸引民眾進駐投資科學城。</t>
    <phoneticPr fontId="29" type="noConversion"/>
  </si>
  <si>
    <t>天下雜誌網</t>
    <phoneticPr fontId="29" type="noConversion"/>
  </si>
  <si>
    <t>沙崙科學城企業亮相台灣國際淨零永續展 展示先進綠能解決方案</t>
    <phoneticPr fontId="29" type="noConversion"/>
  </si>
  <si>
    <t>113.09.30</t>
    <phoneticPr fontId="29" type="noConversion"/>
  </si>
  <si>
    <t>透過經濟日報網路媒體宣傳沙崙科學城參與台灣國際永續淨零展，民眾能進一步了解展覽重點與參展廠商，已達成廣宣目的。</t>
    <phoneticPr fontId="29" type="noConversion"/>
  </si>
  <si>
    <t>2024能源轉型國際論壇</t>
    <phoneticPr fontId="29" type="noConversion"/>
  </si>
  <si>
    <t>本活動探討永續韌性新能源發展與商機、太陽光電產業機遇與挑戰等主題，回應本計畫擇定目標受眾感興趣之能源轉型議題，包含循環經濟、氣候行動等新興議題等，俾發揮公共溝通成效，為政府、產業、民眾搭建去碳能源與淨零轉型議題之溝通橋樑。</t>
    <phoneticPr fontId="29" type="noConversion"/>
  </si>
  <si>
    <t>今周刊雜誌</t>
    <phoneticPr fontId="29" type="noConversion"/>
  </si>
  <si>
    <t>113.07.19-113.08.05</t>
    <phoneticPr fontId="29" type="noConversion"/>
  </si>
  <si>
    <t>透過互動遊戲說明我國去碳能源相關政策措施，並提供科普知識予民眾；以國內外前瞻能源議題為主軸，介紹發展案例與經驗，以及最新能源技術與知識，期提升民眾對去碳能源議題之切身感受。</t>
    <phoneticPr fontId="29" type="noConversion"/>
  </si>
  <si>
    <t>財團法人車輛研究測試中心</t>
    <phoneticPr fontId="29" type="noConversion"/>
  </si>
  <si>
    <t>透過於手機應用程式、桌機各網頁放投放網路圖卡，此期間曝光數至少為200萬次。期透過網路圖片廣告吸引輪胎購置需求的用車族群，並提高標誌知悉程度。</t>
    <phoneticPr fontId="29" type="noConversion"/>
  </si>
  <si>
    <t>透過LINE平台進行廣告投放，加強節能輪胎識別標誌的宣導，曝光數達20萬次。期透過網路圖片廣告吸引潛在輪胎購置需求的用車族群。</t>
    <phoneticPr fontId="29" type="noConversion"/>
  </si>
  <si>
    <t>113.07.01-113.07.30</t>
    <phoneticPr fontId="29" type="noConversion"/>
  </si>
  <si>
    <t>國立臺灣師範大學</t>
    <phoneticPr fontId="29" type="noConversion"/>
  </si>
  <si>
    <t>高效率自預熱式燃燒節能工業爐</t>
    <phoneticPr fontId="29" type="noConversion"/>
  </si>
  <si>
    <t>於模具公會網站刊登計畫研發相關成果及資訊，擴大目標客群宣導成效。</t>
    <phoneticPr fontId="29" type="noConversion"/>
  </si>
  <si>
    <t>模具公會官網</t>
    <phoneticPr fontId="29" type="noConversion"/>
  </si>
  <si>
    <t>113.07.13</t>
  </si>
  <si>
    <t>介紹臺鐵臺東站做為光電示範站，以全面設置太陽光電棚架方式，為民眾提供遮陽避雨的便利，使民眾知悉政府再生能源建設之推廣實績。</t>
    <phoneticPr fontId="29" type="noConversion"/>
  </si>
  <si>
    <t>113.07.27</t>
  </si>
  <si>
    <t>介紹宜蘭風雨球場的啟用，提供民眾一個不受天氣影響的運動空間，同時也是光電發展的實際應用成果，讓民眾知悉打球運動者不必日曬雨淋外，再生能源發展有助於回饋地方建設。</t>
    <phoneticPr fontId="29" type="noConversion"/>
  </si>
  <si>
    <t>廣宣節能推廣研習會成果，導引節能專題與績優案例，期能提供各用戶與能管員標竿學習。</t>
    <phoneticPr fontId="29" type="noConversion"/>
  </si>
  <si>
    <t>113.08.17</t>
  </si>
  <si>
    <t>介紹智慧插座的應用，透過簡單的操作，就能掌握家中用電情形，有助於達到生活中節能省錢的效益。</t>
    <phoneticPr fontId="29" type="noConversion"/>
  </si>
  <si>
    <t>113.08.07</t>
  </si>
  <si>
    <t>介紹虛擬電廠技術，說明虛擬電廠在電網管理上的重要性，有助於供電的穩定並強化電力系統韌性。</t>
    <phoneticPr fontId="29" type="noConversion"/>
  </si>
  <si>
    <t>以凱米強颱風過境，臺灣海峽上的風機屹立不搖為例，說明我國離岸風電具抗風耐震能力，以安全為前提。</t>
    <phoneticPr fontId="29" type="noConversion"/>
  </si>
  <si>
    <t>節慶型發文</t>
    <phoneticPr fontId="29" type="noConversion"/>
  </si>
  <si>
    <t>113.08.08</t>
  </si>
  <si>
    <t>結合時事節慶（父親節），說明只要從養成生活習慣做起，就能夠達到節能的效益。</t>
    <phoneticPr fontId="29" type="noConversion"/>
  </si>
  <si>
    <t>113.09.05-113.09.30</t>
    <phoneticPr fontId="29" type="noConversion"/>
  </si>
  <si>
    <t>以圖文方式，宣導因政策加持，開放讓綠電銷售來源更多元，以活絡綠電交易市場。</t>
    <phoneticPr fontId="29" type="noConversion"/>
  </si>
  <si>
    <t>節能吸附材料與揮發性有機物處理論壇</t>
    <phoneticPr fontId="29" type="noConversion"/>
  </si>
  <si>
    <t>113.09.14</t>
    <phoneticPr fontId="29" type="noConversion"/>
  </si>
  <si>
    <t>國家原子能科技研究院</t>
    <phoneticPr fontId="29" type="noConversion"/>
  </si>
  <si>
    <t>分享研究計畫執行成果和技術推廣現況，邀請專家學者分享節能吸附技術及空氣品質監測等案例，並藉此提供產官學研交流的機會。</t>
    <phoneticPr fontId="29" type="noConversion"/>
  </si>
  <si>
    <t>住商智慧節能系統技術與示範應用計畫</t>
    <phoneticPr fontId="29" type="noConversion"/>
  </si>
  <si>
    <t>冷凍空調技師期刊第75期</t>
    <phoneticPr fontId="29" type="noConversion"/>
  </si>
  <si>
    <t>節能標章與能源效率分級標示季刊</t>
    <phoneticPr fontId="29" type="noConversion"/>
  </si>
  <si>
    <t>宣導節能標章與能源效率分級標示政策，鼓勵民眾優先選購高效節能產品，漸進式地引導與改變消費行為，引領民眾邁向淨零綠生活美好未來。</t>
    <phoneticPr fontId="29" type="noConversion"/>
  </si>
  <si>
    <t>產業與綠能政策發展的關連</t>
    <phoneticPr fontId="29" type="noConversion"/>
  </si>
  <si>
    <t>113.09.05</t>
    <phoneticPr fontId="29" type="noConversion"/>
  </si>
  <si>
    <t>介紹淨零碳排與綠能發展的目標，向民眾說明政府在綠色經濟發展的規劃與作為。</t>
    <phoneticPr fontId="29" type="noConversion"/>
  </si>
  <si>
    <t>113.09.09</t>
    <phoneticPr fontId="29" type="noConversion"/>
  </si>
  <si>
    <t>介紹「電業法」對於綠電的正向影響，促進再生能源發展，也為企業戶提供更多綠電途徑，使明眾知悉政府的能源實績。</t>
  </si>
  <si>
    <t>介紹地方政府將整合公有停車場，並設置線上系統使民眾在使用上更安全更便捷的電車充電環境。</t>
    <phoneticPr fontId="29" type="noConversion"/>
  </si>
  <si>
    <t>113.09.12</t>
    <phoneticPr fontId="29" type="noConversion"/>
  </si>
  <si>
    <t>介紹LED燈的相關能源知識，提供民眾家中節電的照明新選擇，宣導照明知識科普能源教育。</t>
    <phoneticPr fontId="29" type="noConversion"/>
  </si>
  <si>
    <t>113.09.13</t>
    <phoneticPr fontId="29" type="noConversion"/>
  </si>
  <si>
    <t>113.09.21</t>
    <phoneticPr fontId="29" type="noConversion"/>
  </si>
  <si>
    <t>因應夏季用電高峰期，宣傳「減一度電行動」鼓勵夏季節能，並透過抽獎活動提高民眾參與度。</t>
    <phoneticPr fontId="29" type="noConversion"/>
  </si>
  <si>
    <t>113.09.26</t>
    <phoneticPr fontId="29" type="noConversion"/>
  </si>
  <si>
    <t>介紹政府提供企業與民間單位的免費輔導政策「節電服務團」，幫助企業與民間單位節能。</t>
    <phoneticPr fontId="29" type="noConversion"/>
  </si>
  <si>
    <t>推廣冰箱正確的使用方式，宣導使用方法減少家電耗電。</t>
    <phoneticPr fontId="29" type="noConversion"/>
  </si>
  <si>
    <t>非營業特種基金預算(石油基金)</t>
  </si>
  <si>
    <t>液流電池儲能與技術交流研討會</t>
  </si>
  <si>
    <t>綠能電網儲能模組暨運維技術計畫</t>
    <phoneticPr fontId="29" type="noConversion"/>
  </si>
  <si>
    <t>113.09.02-113.09.08</t>
    <phoneticPr fontId="29" type="noConversion"/>
  </si>
  <si>
    <t>探討液流電池的技術進展及其在不同領域的應用，涵蓋液流電池技術開發、檢測技術、系統整合應用及商業應用成果等。</t>
  </si>
  <si>
    <t>十、經濟部產業園區管理局</t>
    <phoneticPr fontId="35" type="noConversion"/>
  </si>
  <si>
    <t>總管理處同仁自製</t>
    <phoneticPr fontId="35" type="noConversion"/>
  </si>
  <si>
    <t>台灣中油
股份有限公司</t>
  </si>
  <si>
    <t>平面稿：環保篇</t>
  </si>
  <si>
    <t>大紀元時報股份有限公司</t>
  </si>
  <si>
    <t>大紀元新聞網</t>
  </si>
  <si>
    <t>113.06.01-113.08.31</t>
  </si>
  <si>
    <t>113年
CTWANT業務宣導案</t>
    <phoneticPr fontId="29" type="noConversion"/>
  </si>
  <si>
    <t>廣播：慢飛天使</t>
  </si>
  <si>
    <t>城市廣播股份有限公司</t>
  </si>
  <si>
    <t>非常新聞通訊社刊登廣告</t>
  </si>
  <si>
    <t>屏東時報社刊登廣告</t>
  </si>
  <si>
    <t>屏東時報社</t>
  </si>
  <si>
    <t>屏東時報網</t>
  </si>
  <si>
    <t>焦點科技資訊刊登廣告</t>
  </si>
  <si>
    <t>臺灣導報廣告刊登</t>
  </si>
  <si>
    <t>113.07.15-113.09.15</t>
  </si>
  <si>
    <t>113年中國時報廣告案</t>
  </si>
  <si>
    <t>提升企業形象及宣導用戶使用氣體燃料之安全。</t>
  </si>
  <si>
    <t>平面稿：性平篇</t>
  </si>
  <si>
    <t>臺灣新聞網刊登廣告</t>
  </si>
  <si>
    <t>臺灣新聞網</t>
  </si>
  <si>
    <t>國風傳媒有限公司刊登廣告</t>
  </si>
  <si>
    <t>風傳媒網</t>
  </si>
  <si>
    <t>113年民眾日報廣告案</t>
  </si>
  <si>
    <t>平面稿：好石在</t>
  </si>
  <si>
    <t>自由文化事業股份有限公司</t>
  </si>
  <si>
    <t>FB、IG宣傳公司業務</t>
  </si>
  <si>
    <t>113年社群媒體行銷案</t>
  </si>
  <si>
    <t>麗水策略整合行銷公司</t>
  </si>
  <si>
    <t>113.08.06</t>
  </si>
  <si>
    <t>真晨報網</t>
  </si>
  <si>
    <t>113.08.01-113.09.30</t>
  </si>
  <si>
    <t>成功廣播股份有限公司</t>
  </si>
  <si>
    <t>113.08.05</t>
    <phoneticPr fontId="29" type="noConversion"/>
  </si>
  <si>
    <t>「113年台電月刊編輯發行服務」採購案</t>
    <phoneticPr fontId="29" type="noConversion"/>
  </si>
  <si>
    <t>Youtube、Spotify、Apple Podcasts、Sound On</t>
    <phoneticPr fontId="29" type="noConversion"/>
  </si>
  <si>
    <t>113.07.01</t>
    <phoneticPr fontId="35" type="noConversion"/>
  </si>
  <si>
    <t>第六區管理處總務室</t>
  </si>
  <si>
    <t>洄瀾有線電視股份有限公司</t>
  </si>
  <si>
    <t>113.08.02</t>
  </si>
  <si>
    <t>台灣新生報</t>
    <phoneticPr fontId="35" type="noConversion"/>
  </si>
  <si>
    <t>LINE＠加值服務費</t>
  </si>
  <si>
    <t>今周行銷股份有限公司</t>
  </si>
  <si>
    <t>今周刊雜誌</t>
  </si>
  <si>
    <t>113.12.07</t>
    <phoneticPr fontId="29" type="noConversion"/>
  </si>
  <si>
    <t>「信保有愛，捐血送愛」捐血活動</t>
  </si>
  <si>
    <t>廣宣信保基金成立半世紀之保證業績及功能，讓工商企業及社會大眾認識信保基金。</t>
  </si>
  <si>
    <t>中央通訊社</t>
  </si>
  <si>
    <t>113.12.01-113.12.31</t>
  </si>
  <si>
    <t>「中央社2025世界年鑑」刊登文宣廣告</t>
  </si>
  <si>
    <t>前1-12月已認列金額包含廠商扣除本基金112年所加購LINE企業版帳號之點數，爰予調整。</t>
  </si>
  <si>
    <t>113年12月預計觸及約6,000人次，讓中小企業能即時瞭解最新信用保證措施相關訊息。</t>
  </si>
  <si>
    <t>113年11月預計觸及約6,000人次，讓中小企業能即時瞭解最新信用保證措施相關訊息。</t>
  </si>
  <si>
    <t>113.11.01-113.11.30</t>
  </si>
  <si>
    <t>113年10月預計觸及約6,000人次，讓中小企業能即時瞭解最新信用保證措施相關訊息。</t>
  </si>
  <si>
    <t>113.10.01-113.10.31</t>
  </si>
  <si>
    <t>台水公司Youtube</t>
    <phoneticPr fontId="29" type="noConversion"/>
  </si>
  <si>
    <t>提升台水公司企業形象。</t>
  </si>
  <si>
    <t>113.12.23</t>
  </si>
  <si>
    <t>攝製桃竹管線水源南送新竹市區土建啟用典禮形象廣告影片</t>
  </si>
  <si>
    <t>雷譜企業</t>
  </si>
  <si>
    <t>第九區管理處工安課</t>
  </si>
  <si>
    <t>113.12.26</t>
  </si>
  <si>
    <t>攝製戶外蜂螫預防觀摩影片</t>
  </si>
  <si>
    <t>新頭條網站</t>
  </si>
  <si>
    <t>113.12.13-113.12.31</t>
  </si>
  <si>
    <t>宣導台水公司八區處官方網站</t>
  </si>
  <si>
    <t>113.12.07-
113.12.09</t>
    <phoneticPr fontId="29" type="noConversion"/>
  </si>
  <si>
    <t>刊登智慧水表，自動讀表申請開跑啦廣告</t>
  </si>
  <si>
    <t>113.12.02</t>
  </si>
  <si>
    <t>刊登請定時清洗水池水塔廣告</t>
  </si>
  <si>
    <t>113.12.05</t>
  </si>
  <si>
    <t>刊登如何收到停水通知廣告</t>
  </si>
  <si>
    <t>113.05.12-113.12.31</t>
  </si>
  <si>
    <t>113年度台水電子賀卡設計(平面及動態設計)第二次款</t>
  </si>
  <si>
    <t>台水公司臉書粉專、Youtube</t>
    <phoneticPr fontId="29" type="noConversion"/>
  </si>
  <si>
    <t>攝製台水公司淨零專區網頁影片</t>
  </si>
  <si>
    <t>提升台水公司水費e帳單申辦數。</t>
  </si>
  <si>
    <t>113.11.26-113.11.27</t>
  </si>
  <si>
    <t>刊登水單e化 北極不融化廣告</t>
  </si>
  <si>
    <t>青年日報</t>
  </si>
  <si>
    <t>青年日報社</t>
  </si>
  <si>
    <t>眾聲日報</t>
  </si>
  <si>
    <t>眾聲媒體公共事務有限公司</t>
  </si>
  <si>
    <t>113.11.26</t>
  </si>
  <si>
    <t>自由文化事業公司</t>
  </si>
  <si>
    <t>康可創意廣告有限公司</t>
  </si>
  <si>
    <t>攝製台水公司113年績優健康職場影片</t>
  </si>
  <si>
    <t>凱睿行銷意有限公司</t>
  </si>
  <si>
    <t>北區工程管理處總務室</t>
  </si>
  <si>
    <t>113.11.06-113.12.31</t>
  </si>
  <si>
    <t>桃竹管線水源南送新竹市區土建工程啟用典禮形象宣導影片</t>
  </si>
  <si>
    <t>113.11.02</t>
  </si>
  <si>
    <t>宣導珍惜水資源</t>
  </si>
  <si>
    <t>洄瀾有線電視台</t>
  </si>
  <si>
    <t>113.11.07</t>
  </si>
  <si>
    <t>宣導康芮颱風期間請節約用水</t>
  </si>
  <si>
    <t>113.11.07-113.11.13</t>
    <phoneticPr fontId="29" type="noConversion"/>
  </si>
  <si>
    <t>宣導台水櫃檯數位化</t>
  </si>
  <si>
    <t>鮮週報官網</t>
  </si>
  <si>
    <t>增加台水公司E帳單申辦數。</t>
    <phoneticPr fontId="29" type="noConversion"/>
  </si>
  <si>
    <t>113.10.11-113.11.10</t>
  </si>
  <si>
    <t>宣導台水E帳單</t>
  </si>
  <si>
    <t>台水公司臉書粉專及Youtube</t>
    <phoneticPr fontId="29" type="noConversion"/>
  </si>
  <si>
    <t>凱祥文化事業有限公司</t>
  </si>
  <si>
    <t>113.11.28-113.12.31</t>
  </si>
  <si>
    <t>台水抗颱行動宣導影片</t>
  </si>
  <si>
    <t>真晨報</t>
  </si>
  <si>
    <t>提升e帳單申辦率。</t>
    <phoneticPr fontId="29" type="noConversion"/>
  </si>
  <si>
    <t>113.10.8</t>
  </si>
  <si>
    <t>宣導「水單e化，北極不融化」</t>
  </si>
  <si>
    <t>提升台水公司企業形象。。</t>
  </si>
  <si>
    <t>113.10.28-113.12.31</t>
  </si>
  <si>
    <t>南化水庫金質獎宣導影片</t>
  </si>
  <si>
    <t>加強宣導政府專屬簡訊短碼111政策。</t>
    <phoneticPr fontId="29" type="noConversion"/>
  </si>
  <si>
    <t>113.10.14</t>
  </si>
  <si>
    <t>推廣政府專屬簡訊短碼111政策</t>
  </si>
  <si>
    <r>
      <rPr>
        <b/>
        <sz val="12"/>
        <rFont val="標楷體"/>
        <family val="4"/>
        <charset val="136"/>
      </rPr>
      <t>四、台灣自來水股份有限公司</t>
    </r>
    <phoneticPr fontId="35" type="noConversion"/>
  </si>
  <si>
    <t>中國時報2025新春特刊</t>
    <phoneticPr fontId="29" type="noConversion"/>
  </si>
  <si>
    <t>廣宣本公司高雄橋頭糖廠「台糖碳匯教育館」已開放免費參觀，鼓勵民眾於春節期間前往參觀。</t>
    <phoneticPr fontId="29" type="noConversion"/>
  </si>
  <si>
    <t>管理費用</t>
    <phoneticPr fontId="29" type="noConversion"/>
  </si>
  <si>
    <t>秘書處</t>
    <phoneticPr fontId="29" type="noConversion"/>
  </si>
  <si>
    <t>於「中國時報2025年新春特刊」刊登廣告1則</t>
    <phoneticPr fontId="29" type="noConversion"/>
  </si>
  <si>
    <t>「吸碳獸」來了！到高雄橋頭糖廠一起「碳」險去</t>
    <phoneticPr fontId="29" type="noConversion"/>
  </si>
  <si>
    <t>台灣糖業股份有限公司</t>
  </si>
  <si>
    <t>2025金融證券年鑑</t>
    <phoneticPr fontId="29" type="noConversion"/>
  </si>
  <si>
    <t>廣宣本公司以「猛禽治鼠護蔗田」及「崇賢青銀共居循環住宅」兩項永續行動，榮獲第四屆TASS臺灣永續行動獎。</t>
    <phoneticPr fontId="29" type="noConversion"/>
  </si>
  <si>
    <t>於「2025年金融證券年鑑」刊登廣告1則</t>
    <phoneticPr fontId="29" type="noConversion"/>
  </si>
  <si>
    <t>台糖永續行動在2024TSAA摘金奪銀</t>
    <phoneticPr fontId="29" type="noConversion"/>
  </si>
  <si>
    <t>廣宣本公司配合臺北國際旅展舉行期間，辦理台糖聯合住宿券促銷活動，以期促進國內旅遊。</t>
    <phoneticPr fontId="29" type="noConversion"/>
  </si>
  <si>
    <t>113.10.31</t>
    <phoneticPr fontId="29" type="noConversion"/>
  </si>
  <si>
    <t>於「工商時報」刊登廣告一案</t>
    <phoneticPr fontId="29" type="noConversion"/>
  </si>
  <si>
    <t>2024ITF台糖聯合住宿券</t>
    <phoneticPr fontId="29" type="noConversion"/>
  </si>
  <si>
    <t>廣宣本公司以推動指標性綠能畜殖場「東海豐農業循環園區」之作為，獲得第六屆國家企業環保獎銀級獎殊榮，提升本公司正面企業形象。</t>
    <phoneticPr fontId="29" type="noConversion"/>
  </si>
  <si>
    <t>113.10.21</t>
    <phoneticPr fontId="29" type="noConversion"/>
  </si>
  <si>
    <t>於「經濟日報」刊登廣告1則</t>
    <phoneticPr fontId="29" type="noConversion"/>
  </si>
  <si>
    <t>台糖推綠色農牧有成 
東海豐循環園區奪國家企業環保銀級獎</t>
    <phoneticPr fontId="29" type="noConversion"/>
  </si>
  <si>
    <r>
      <rPr>
        <b/>
        <sz val="12"/>
        <rFont val="標楷體"/>
        <family val="4"/>
        <charset val="136"/>
      </rPr>
      <t>三、台灣糖業股份有限公司</t>
    </r>
    <phoneticPr fontId="35" type="noConversion"/>
  </si>
  <si>
    <t>焦點科技資訊農民曆</t>
  </si>
  <si>
    <t>焦點科技資訊刊登廣告採購案</t>
  </si>
  <si>
    <t>透過環境教育推廣，連結人與環境，打造結合環保設施與濕地生態的永續生態電廠。</t>
  </si>
  <si>
    <t>113.12.25</t>
  </si>
  <si>
    <t>刊登興達發電廠環境教育場域認證宣傳廣告</t>
  </si>
  <si>
    <t>環境教育、生態電廠</t>
  </si>
  <si>
    <t>使民眾了解興達電廠燃氣機組更新改建計畫「效率及環保」蛻變，持續扮演穩定供電要角，晉升潔淨能源生力軍。</t>
  </si>
  <si>
    <t>113.12.02-113.12.13</t>
  </si>
  <si>
    <t>東台有線電視</t>
  </si>
  <si>
    <t>用電及企業形象宣導。</t>
  </si>
  <si>
    <t>東台有線電視股份有限公司</t>
  </si>
  <si>
    <t>113.02.08-113.10.06</t>
  </si>
  <si>
    <t>東台有線電視股份有限公司託播案</t>
  </si>
  <si>
    <t>用電及企業形象</t>
  </si>
  <si>
    <t>三立、中天、TVBS、東森、民視、緯來等頻道</t>
  </si>
  <si>
    <t>提升企業形象及民眾節電意識。</t>
  </si>
  <si>
    <t>中投有線電視股份有限公司</t>
  </si>
  <si>
    <t>113.12.21-113.12.31</t>
  </si>
  <si>
    <t>節能減碳及企業形象宣導影片委託有線電視台播放宣導</t>
  </si>
  <si>
    <t>FM99.7都市之聲</t>
  </si>
  <si>
    <t>提升民眾節能減碳意識。</t>
  </si>
  <si>
    <t>南投廣播事業股份有限公司</t>
  </si>
  <si>
    <t>113.12.01-113.12.20</t>
  </si>
  <si>
    <t>「節約用電宣導」廣播帶委託廣播電台廣播宣導</t>
  </si>
  <si>
    <t>FM92.9城市廣播</t>
  </si>
  <si>
    <t xml:space="preserve">113.12.01-113.12.20
</t>
  </si>
  <si>
    <t>中嘉吉隆有線電視、中天娛樂台、AXN、Animax、霹靂</t>
  </si>
  <si>
    <t>宣導節約用電、闢謠省電電器的不實謠言，協助用戶達到確實省電方式。</t>
  </si>
  <si>
    <t>吉隆有線電視股份有限公司</t>
  </si>
  <si>
    <t>113.12.16-113.12.23</t>
  </si>
  <si>
    <t>台電基隆區處電視託播採購案</t>
  </si>
  <si>
    <t>節電</t>
  </si>
  <si>
    <t>好萊塢電影台、JET 綜合台、中天娛樂台、龍祥電影台、AXN等</t>
  </si>
  <si>
    <t>屏南有限電視股份有限公司</t>
  </si>
  <si>
    <t>113.12.17-113.12.26</t>
  </si>
  <si>
    <t>屏南有線電視委播案</t>
  </si>
  <si>
    <t>觀昇有線電視股份有限公司</t>
  </si>
  <si>
    <t>觀昇有線電視委播案</t>
  </si>
  <si>
    <t>Hit Fm 聯播網</t>
  </si>
  <si>
    <t>高屏廣播股份有限公司</t>
  </si>
  <si>
    <t>113.12.19-113.12.29</t>
    <phoneticPr fontId="29" type="noConversion"/>
  </si>
  <si>
    <t xml:space="preserve">113.12.20-113.12.29
</t>
  </si>
  <si>
    <t>品觀點</t>
  </si>
  <si>
    <t>品觀點傳媒科技股份有限公司</t>
  </si>
  <si>
    <t>113.12.21</t>
  </si>
  <si>
    <t>網路媒體託播案</t>
  </si>
  <si>
    <t>增進用戶節電知識。</t>
  </si>
  <si>
    <t>113.11.28</t>
  </si>
  <si>
    <t>中國時報（旺旺福來報新春特刊）</t>
  </si>
  <si>
    <t>使民眾了解節能減碳、用電安全。</t>
  </si>
  <si>
    <t>114.01.20</t>
  </si>
  <si>
    <t>113.12.07-114.12.06</t>
  </si>
  <si>
    <t>台南知音廣播電臺</t>
  </si>
  <si>
    <t>宣導節約用電及用電安全。</t>
  </si>
  <si>
    <t>113.12.24-113.12.31</t>
  </si>
  <si>
    <t>113年聖誕節暨跨年期間節約能源宣導廣告廣播電台委播</t>
  </si>
  <si>
    <t>節約用電、用電安全</t>
  </si>
  <si>
    <t>緯來育樂、MTV、龍祥電影、AXN、好萊塢電影、Animax、霹靂台灣台、國興衛視等</t>
  </si>
  <si>
    <t>建立本公司優良形象。</t>
  </si>
  <si>
    <t>南天有線電視股份有限公司</t>
  </si>
  <si>
    <t>113.12.22-113.12.31</t>
  </si>
  <si>
    <t>2024企業形象廣告托播</t>
  </si>
  <si>
    <t>台灣新生報農民曆</t>
  </si>
  <si>
    <t>提升業務推廣及建立公司形象。</t>
  </si>
  <si>
    <t>平面媒體刊登廣告</t>
  </si>
  <si>
    <t>業務推廣、企業形象</t>
  </si>
  <si>
    <t>雙子星有線電視台</t>
  </si>
  <si>
    <t>雙子星有線電視股份有限公司</t>
  </si>
  <si>
    <t>雙子星有線電視台節能減碳委播宣導</t>
  </si>
  <si>
    <t>企業形象及用電宣導</t>
  </si>
  <si>
    <t>三冠王有線電視台</t>
  </si>
  <si>
    <t>三冠王有線電視股份有限公司</t>
  </si>
  <si>
    <t>三冠王有線電視台節能委播宣導</t>
  </si>
  <si>
    <t>台南之音廣播電台城市廣播網</t>
  </si>
  <si>
    <t>113.12.17-113.12.31</t>
  </si>
  <si>
    <t>中華日報2025農民曆刊登廣告節能減碳宣導</t>
  </si>
  <si>
    <t>Discovery、JET台、緯來育樂、緯來戲劇</t>
  </si>
  <si>
    <t>鑫傳國際多媒體股份有限公司</t>
  </si>
  <si>
    <t>113.12.18-112.12.26</t>
  </si>
  <si>
    <t>企業形象宣導影片</t>
  </si>
  <si>
    <t>緯來戲劇、三立財經台、Discovery</t>
  </si>
  <si>
    <t>大嘉義行銷管理股份有限公司</t>
  </si>
  <si>
    <t>AM88、AM1260</t>
  </si>
  <si>
    <t>正聲廣播股份有限公司</t>
  </si>
  <si>
    <t>台電節約用電託播</t>
  </si>
  <si>
    <t>動物星球、Discovery、卡通頻道、旅遊生活、MOMO親子、緯來育樂、地方新聞</t>
  </si>
  <si>
    <t>宣導台電APP、節約用電、提升公司企業形象。</t>
  </si>
  <si>
    <t>鑫傳國際多媒體科技股份有限公司</t>
  </si>
  <si>
    <t>113.12.21-113.12.30</t>
  </si>
  <si>
    <t>佳聯有線電視託播案</t>
  </si>
  <si>
    <t>台電APP、節約用電、企業形象</t>
  </si>
  <si>
    <t>全國廣播電台</t>
  </si>
  <si>
    <t>宣導台電APP、節約用電、用電安全及提升公司形象。</t>
  </si>
  <si>
    <t>113.12.15-113.12.31</t>
  </si>
  <si>
    <t>中部地區廣播聯合託播</t>
  </si>
  <si>
    <t>台電APP、節約用電、用電安全、企業形象</t>
  </si>
  <si>
    <t>內政部警政署警察廣播電台台中分台</t>
  </si>
  <si>
    <t>宣導用電安全、節約用電、新時間帶、再生能源。</t>
  </si>
  <si>
    <t>113.02.28-113.10.31</t>
  </si>
  <si>
    <t>用電安全、節約用電、新時間帶、再生能源</t>
  </si>
  <si>
    <t>動物星球、Discovery、旅遊生活、MOMO親子、緯來戲劇、中天娛樂、好萊塢電影、緯來育樂</t>
  </si>
  <si>
    <t>宣導用電安全、節約用電、企業形象。</t>
  </si>
  <si>
    <t>113.07.01-113.10.31</t>
  </si>
  <si>
    <t>用電安全、節約用電、企業形象</t>
  </si>
  <si>
    <t>大彰化新聞台</t>
  </si>
  <si>
    <t>台電形象及節電宣導。</t>
  </si>
  <si>
    <t>新頻道有線電視股份有限公司</t>
  </si>
  <si>
    <t>113.12.14-114.01.01</t>
  </si>
  <si>
    <t>新頻道有線電視股份有限公司託播案</t>
  </si>
  <si>
    <t>彰視新聞台</t>
  </si>
  <si>
    <t>家和廣告企業社</t>
  </si>
  <si>
    <t>113.12.16-114.01.01</t>
  </si>
  <si>
    <t>三大有線電視股份有限公司託播案</t>
  </si>
  <si>
    <t>中廣流行網、中廣新聞網、中廣鄉親網</t>
  </si>
  <si>
    <t>宣導台電APP、電子帳單、節電宣導等。</t>
  </si>
  <si>
    <t>中廣廣播股份有限公司</t>
  </si>
  <si>
    <t>113.12.24-113.12.30</t>
  </si>
  <si>
    <t>中廣廣播股份有限公司託播案</t>
  </si>
  <si>
    <t>台灣電力APP、電子帳單、節電宣導等</t>
  </si>
  <si>
    <t>關懷廣播電台</t>
  </si>
  <si>
    <t>關懷廣播股份有限公司</t>
  </si>
  <si>
    <t>關懷廣播股份有限公司托播案</t>
  </si>
  <si>
    <t>國聲廣播電台</t>
  </si>
  <si>
    <t>國聲廣播股份有限公司</t>
  </si>
  <si>
    <t>國聲廣播股份有限公司託播案</t>
  </si>
  <si>
    <t xml:space="preserve">彰視新聞台及三大電視47個頻道
</t>
  </si>
  <si>
    <t>宣傳台電形象及宣導台電APP、電子帳單等。</t>
  </si>
  <si>
    <t>彰太廣告企業社</t>
  </si>
  <si>
    <t>113.06.10-113.12.01</t>
  </si>
  <si>
    <t>台灣電力APP、電子帳單等</t>
  </si>
  <si>
    <t>113.04.05-113.11.30</t>
  </si>
  <si>
    <t>正聲廣播電台台中台</t>
  </si>
  <si>
    <t>增進民眾節約用電及用電安全之相關知能。</t>
  </si>
  <si>
    <t>113.10.15-113.12.31</t>
  </si>
  <si>
    <t>節約用電宣導形象廣告託播露出</t>
  </si>
  <si>
    <t>中廣新聞網</t>
  </si>
  <si>
    <t>113.10.11-113.12.31</t>
  </si>
  <si>
    <t>業務宣導新聞露出</t>
  </si>
  <si>
    <t>業務宣導廣告託播</t>
  </si>
  <si>
    <t>壹蘋新聞網等</t>
  </si>
  <si>
    <t>全家便利商店門市語音廣播</t>
    <phoneticPr fontId="29" type="noConversion"/>
  </si>
  <si>
    <t>鉑霖行銷公司</t>
  </si>
  <si>
    <t>113.02.01-113.10.31</t>
  </si>
  <si>
    <t>113.12.16</t>
  </si>
  <si>
    <t>業務形象宣導廣告刊登</t>
  </si>
  <si>
    <t>節約用電宣導廣告託播</t>
  </si>
  <si>
    <t>提升節電意識及用電安全。</t>
  </si>
  <si>
    <t>113.02.28-113.10.13</t>
  </si>
  <si>
    <t>節能減碳及用電安全</t>
  </si>
  <si>
    <t>視傳媒新聞網</t>
  </si>
  <si>
    <t>有助宣導各項政策及業務宣導，提升公司企業形象。</t>
  </si>
  <si>
    <t>視傳媒文化企業社</t>
  </si>
  <si>
    <t>各項業務宣導委播刊登新聞</t>
  </si>
  <si>
    <t>各項業務</t>
  </si>
  <si>
    <t>吉元有線電視大苗栗新聞頻道</t>
  </si>
  <si>
    <t>信和有線電視股份有限公司</t>
  </si>
  <si>
    <t>113.12.18-113.12.29</t>
  </si>
  <si>
    <t>大苗栗廣播FM98.3城市廣播網</t>
  </si>
  <si>
    <t>大漢之音調頻廣播</t>
  </si>
  <si>
    <t>大漢之音調頻廣播電台股份有限公司</t>
  </si>
  <si>
    <t>飛揚廣播電台</t>
  </si>
  <si>
    <t>節約用電、用電安全、電子帳單及電力APP推廣。</t>
  </si>
  <si>
    <t>飛揚廣播股份有限公司</t>
  </si>
  <si>
    <t>113.12.18-113.12.31</t>
  </si>
  <si>
    <t>飛揚電台廣告託播採購案</t>
  </si>
  <si>
    <t>節約用電、用電安全、電子帳單、台灣電力APP</t>
  </si>
  <si>
    <t>亞太廣播電台</t>
  </si>
  <si>
    <t>亞太廣播股份有限公司</t>
  </si>
  <si>
    <t>亞太電台廣告託播採購案</t>
  </si>
  <si>
    <t>亞洲廣播股份有限公司</t>
  </si>
  <si>
    <t>亞洲電台廣告託播採購案</t>
  </si>
  <si>
    <t>台灣電力APP推廣。</t>
  </si>
  <si>
    <t>網路Banner廣告採購案</t>
  </si>
  <si>
    <t>中廣流行網</t>
  </si>
  <si>
    <t>宣導台灣電力APP、節能減碳。</t>
  </si>
  <si>
    <t>中國廣播股份有限公司</t>
  </si>
  <si>
    <t>113.12.15-113.12.25</t>
  </si>
  <si>
    <t>113年度北市委託廣播電台託播廣告</t>
  </si>
  <si>
    <t>台灣電力APP、節能減碳</t>
  </si>
  <si>
    <t>好事聯播網電台</t>
  </si>
  <si>
    <t>人人廣播股份有限公司</t>
  </si>
  <si>
    <t>113.12.14-113.12.23</t>
  </si>
  <si>
    <t>電子帳單、節約用電、台灣電力APP</t>
  </si>
  <si>
    <t>南科產業園地園區公會季刊快訊</t>
  </si>
  <si>
    <t>台灣科學園區科學工業同業公會</t>
  </si>
  <si>
    <t>輸電費用</t>
  </si>
  <si>
    <t>電力通信處</t>
  </si>
  <si>
    <t>113.11</t>
  </si>
  <si>
    <t>南科產業園地季刊快訊贊助廣告</t>
  </si>
  <si>
    <t>光纖電路出租業務推廣</t>
  </si>
  <si>
    <t>提升台電文創品牌、商品曝光度及社群媒體觸及率。</t>
  </si>
  <si>
    <t>大宇宙情報股份有限公司</t>
  </si>
  <si>
    <t>新事業開發室</t>
  </si>
  <si>
    <t>113.06.01-113.11.30</t>
  </si>
  <si>
    <t>封水銅條主題企劃廣告服務案</t>
  </si>
  <si>
    <t>台電文創商品發表宣傳</t>
  </si>
  <si>
    <t>中國礦冶工程學會會刊</t>
  </si>
  <si>
    <t>社團法人中國礦冶工程學會</t>
  </si>
  <si>
    <t>113.12.01-114.02.28</t>
  </si>
  <si>
    <t>智慧生活</t>
  </si>
  <si>
    <t>113.09.01-113.11.30</t>
  </si>
  <si>
    <t>台電球類Fun電營臉書粉絲專頁</t>
  </si>
  <si>
    <t>持續協助國家培養體育人才，善盡企業社會責任，並提升公司企業形象。</t>
  </si>
  <si>
    <t>113.03.22-113.11.30</t>
  </si>
  <si>
    <t>2024球類Fun電營活動</t>
  </si>
  <si>
    <t>2024球類Fun電營活動粉絲團經營</t>
  </si>
  <si>
    <t>AviviD、智能數據聯播、Yahoo、Google、Facebook及LINE廣告等</t>
  </si>
  <si>
    <t>推廣本公司各項e化業務。</t>
  </si>
  <si>
    <t>112年台電公司業務處整合行銷活動</t>
  </si>
  <si>
    <t>台灣電力APP、電力即點APP、電子帳單及行動支付繳電費</t>
  </si>
  <si>
    <t>Youtube、Facebook、Instagram</t>
  </si>
  <si>
    <t>透過節電歌曲與手勢舞，強化民眾節電認知與生活態度。</t>
  </si>
  <si>
    <t>委外辦理113年節能減碳媒宣及推廣活動</t>
  </si>
  <si>
    <t>寰宇新聞台、寰宇財經台</t>
  </si>
  <si>
    <t>MOD電視台託播節電宣導影片，提升民眾節電意識。</t>
  </si>
  <si>
    <t>飛碟聯播網</t>
  </si>
  <si>
    <t>委託電台放送節電宣導廣播帶，提升民眾節電意識。</t>
  </si>
  <si>
    <t>113.07.01-113.07.07</t>
  </si>
  <si>
    <t>113.08.01-113.08.14</t>
  </si>
  <si>
    <t>警廣全國台、警廣台北台</t>
  </si>
  <si>
    <t>113.06.01-113.10.31</t>
  </si>
  <si>
    <t>Youtube影音廣告曝光100,000次。</t>
  </si>
  <si>
    <t>113.08.05-113.08.14</t>
  </si>
  <si>
    <t>吉元有線電視大苗栗新聞頻道、彰視新聞台、鳳信有線電視台等</t>
    <phoneticPr fontId="29" type="noConversion"/>
  </si>
  <si>
    <t>製作節電宣導影片，供各媒體使用，讓全民了解節電的重要性。</t>
  </si>
  <si>
    <t>113.03.29-113.06.27</t>
  </si>
  <si>
    <t>委外辦理113年節能減碳媒宣及推廣活動</t>
    <phoneticPr fontId="29" type="noConversion"/>
  </si>
  <si>
    <t>節電宣導影片製作</t>
  </si>
  <si>
    <t>中廣流行網、好事聯播網、正聲廣播電台、警察廣播電台等</t>
    <phoneticPr fontId="29" type="noConversion"/>
  </si>
  <si>
    <t>製作節電宣導廣播帶，供廣播媒體使用，讓民眾透過輕鬆的方式獲取節電資訊。</t>
  </si>
  <si>
    <t>113.03.29-113.09.02</t>
  </si>
  <si>
    <t>節電宣導廣播帶製作</t>
  </si>
  <si>
    <t>Youtube、Facebook、Instagram等</t>
    <phoneticPr fontId="29" type="noConversion"/>
  </si>
  <si>
    <t>與外界共同見證台中發電廠改善及升級空污防制設備，致力減少空污排放之歷程及努力。</t>
  </si>
  <si>
    <t>環境保護處</t>
  </si>
  <si>
    <t>113.05-113.12</t>
  </si>
  <si>
    <t>環境政策成效應用暨擴大內外議合研析計畫</t>
  </si>
  <si>
    <t>空污減排、以氣換煤、穩定供電</t>
  </si>
  <si>
    <t>邀請大眾共同見證台電致力於守護生態棲地，落實電力建設與生態共融之努力作為。</t>
  </si>
  <si>
    <t>113.09-113.12</t>
  </si>
  <si>
    <t>台電綠網之策略轉型與網站更版</t>
  </si>
  <si>
    <t>淨零碳排、氫能發電、再生能源、電力建設、生態共融</t>
  </si>
  <si>
    <t>我愛地球媽媽FB粉絲專頁</t>
  </si>
  <si>
    <t>有助幼兒及家長了解節能省電愛地球，增進電力科普教育。</t>
  </si>
  <si>
    <t>113.03.18-113.12.31</t>
  </si>
  <si>
    <t>113年度「我愛地球媽媽行動故事教育推廣活動」</t>
  </si>
  <si>
    <t>節能省電</t>
  </si>
  <si>
    <t>我愛地球媽媽FB粉絲專頁、電子媒體報導</t>
  </si>
  <si>
    <t>微笑教案官網、親子天下官網、CSR@天下、工商時報</t>
  </si>
  <si>
    <t>有助於業務宣導及增進電力科普教育。</t>
  </si>
  <si>
    <t>113.04.19-113.12.31</t>
  </si>
  <si>
    <t>「微笑台灣創意教案2024響應合作計畫」</t>
  </si>
  <si>
    <t>自由時報2025年版農民曆</t>
  </si>
  <si>
    <t>電力淨零宣導。</t>
  </si>
  <si>
    <t>114.01</t>
  </si>
  <si>
    <t>「自由時報2025年版農民曆」廣告刊登</t>
  </si>
  <si>
    <t>電力淨零</t>
  </si>
  <si>
    <t>品觀點官網、Youtube、Facebook</t>
  </si>
  <si>
    <t>智慧電網相關推廣及訊息。</t>
  </si>
  <si>
    <t>113.07-113.11</t>
  </si>
  <si>
    <t>新創網路媒體企業形象廣告委刊案</t>
  </si>
  <si>
    <t>智慧電網、人員招募</t>
  </si>
  <si>
    <t>台灣醒報網站</t>
  </si>
  <si>
    <t>獲台灣企業永續獎。</t>
  </si>
  <si>
    <t>台灣醒報股份有限公司</t>
  </si>
  <si>
    <t>113.12.13</t>
  </si>
  <si>
    <t>「台灣醒報」廣告刊登</t>
  </si>
  <si>
    <t>永續經營</t>
  </si>
  <si>
    <t>自立晚報網站</t>
  </si>
  <si>
    <t>停電搶修。</t>
  </si>
  <si>
    <t>113.12.01-113.12.15</t>
  </si>
  <si>
    <t>「自立晚報電子報」廣告刊登</t>
  </si>
  <si>
    <t>停電搶修</t>
  </si>
  <si>
    <t>中央社2025世界年鑑</t>
  </si>
  <si>
    <t>輸電配電原理宣導。</t>
  </si>
  <si>
    <t>113.12</t>
  </si>
  <si>
    <t>中央社2025世界年鑑廣告刊登</t>
  </si>
  <si>
    <t>輸電配電</t>
  </si>
  <si>
    <t>強化推廣本公司於人才培育之努力成果。</t>
    <phoneticPr fontId="29" type="noConversion"/>
  </si>
  <si>
    <t>113.11.28-113.12.04</t>
  </si>
  <si>
    <t>大紀元時報廣告刊登</t>
  </si>
  <si>
    <t>人才培育</t>
  </si>
  <si>
    <t>2025年金融證券年鑑</t>
  </si>
  <si>
    <t>2025年金融證券年鑑廣告刊登</t>
  </si>
  <si>
    <t>113.11.29</t>
  </si>
  <si>
    <t>台灣新生報廣告刊登</t>
  </si>
  <si>
    <t>小額綠電首賣消息公告。</t>
  </si>
  <si>
    <t>113.11.14</t>
  </si>
  <si>
    <t>「工商時報46年社慶」廣告刊登</t>
  </si>
  <si>
    <t>小額綠電首賣</t>
  </si>
  <si>
    <t>卓越新聞獎手冊</t>
  </si>
  <si>
    <t>財團法人卓越新聞獎</t>
  </si>
  <si>
    <t>113.11.19</t>
  </si>
  <si>
    <t>113年卓越新聞獎廣告刊登</t>
  </si>
  <si>
    <t>自由新聞網</t>
  </si>
  <si>
    <t>電力建設相關溝通、小額綠電首賣推廣。</t>
  </si>
  <si>
    <t>113.11-113.12</t>
  </si>
  <si>
    <t>「台電公司電力建設及能源議題宣導」採購案</t>
  </si>
  <si>
    <t>電力建設、小額綠電首賣</t>
  </si>
  <si>
    <t>CTWANT網站、FB粉絲團</t>
  </si>
  <si>
    <t>電力建設、供電穩定等宣導。</t>
  </si>
  <si>
    <t>113.06-113.11</t>
  </si>
  <si>
    <t>113年綜合新聞數位平台電力宣導採購案</t>
  </si>
  <si>
    <t>電力建設、供電穩定等</t>
  </si>
  <si>
    <t>中國時報、中國新聞網</t>
  </si>
  <si>
    <t>招考訊息、小額綠電首賣等推廣。</t>
  </si>
  <si>
    <t>中國時報文化股份有限公司</t>
  </si>
  <si>
    <t>113年度永續行動 電力淨零 平面暨數位媒體宣傳案</t>
  </si>
  <si>
    <t>人員招募、小額綠電首賣</t>
  </si>
  <si>
    <t>穩定供電推廣、小額綠電首賣及其他獲獎訊息。</t>
  </si>
  <si>
    <t>電力議題媒體宣導合作案</t>
  </si>
  <si>
    <t>穩定供電、小額綠電首賣、獲獎訊息</t>
  </si>
  <si>
    <t>TVBS家族頻道(TVBS、TVBS新聞台、TVBS歡樂台、TVBS精采台、TVBS亞洲台)，及TVBS新聞網</t>
  </si>
  <si>
    <t>招考訊息推廣、小額綠電首賣消息公告等。</t>
  </si>
  <si>
    <t>113台電企業形象及電力議題宣導採購案</t>
  </si>
  <si>
    <t>民視新聞台、民視第一台、民視台灣台等，及民視新聞網</t>
  </si>
  <si>
    <t>113年民視廣告託播工作採購案</t>
  </si>
  <si>
    <t>臺灣電視台</t>
  </si>
  <si>
    <t>環境永續相關推廣。</t>
  </si>
  <si>
    <t>113年台視廣告託播工作採購案</t>
  </si>
  <si>
    <t>環境永續議題</t>
  </si>
  <si>
    <t>中央社主網站、好生活網站、全球中央月刊</t>
  </si>
  <si>
    <t>環境永續議題、人員招募推廣。</t>
  </si>
  <si>
    <t>113.09-113.11</t>
  </si>
  <si>
    <t>「中央社百年社慶合作案」採購案</t>
  </si>
  <si>
    <t>環境永續議題、人員招募</t>
  </si>
  <si>
    <t>今周刊紙本</t>
  </si>
  <si>
    <t>113.08-113.11</t>
    <phoneticPr fontId="29" type="noConversion"/>
  </si>
  <si>
    <t>第八屆新能源國際論壇廣告委刊案</t>
    <phoneticPr fontId="29" type="noConversion"/>
  </si>
  <si>
    <t>小額綠電首賣</t>
    <phoneticPr fontId="29" type="noConversion"/>
  </si>
  <si>
    <t>台電電幻1號所Youtube頻道短影音影片製作費</t>
    <phoneticPr fontId="29" type="noConversion"/>
  </si>
  <si>
    <t>無限學股份有限公司</t>
  </si>
  <si>
    <t xml:space="preserve">台電電力科普知識短影音策略廣宣案 </t>
  </si>
  <si>
    <t>電力知識、電力議題及企業形象</t>
    <phoneticPr fontId="29" type="noConversion"/>
  </si>
  <si>
    <t>供地方單位宣傳使用</t>
  </si>
  <si>
    <t>配電線路架空下地議題影片60秒</t>
  </si>
  <si>
    <t>網站、社群等</t>
  </si>
  <si>
    <t>都市酵母開發工程有限公司</t>
  </si>
  <si>
    <t>架空與地下化宣導平面視覺設計案</t>
  </si>
  <si>
    <t>電幻1號所Youtube頻道、Facebook、社群等</t>
  </si>
  <si>
    <t>台北數位廣告股份有限公司</t>
    <phoneticPr fontId="29" type="noConversion"/>
  </si>
  <si>
    <t>113.03-113.10</t>
  </si>
  <si>
    <t>112年電幻1號所營運行銷研究計畫(第四期)</t>
    <phoneticPr fontId="29" type="noConversion"/>
  </si>
  <si>
    <t>宣導電力生態共融－八大電廠十大明星物種。</t>
  </si>
  <si>
    <t>瓩設計獎 kW Design Award─第 25 屆創意競賽</t>
  </si>
  <si>
    <t>聯播網</t>
  </si>
  <si>
    <t>宣導本公司生態電廠成果。</t>
  </si>
  <si>
    <t>潮網科技股份有限公司</t>
  </si>
  <si>
    <t>113.04.26-113.12.12</t>
  </si>
  <si>
    <t>113年台電重大議題聯播網廣告委託案</t>
  </si>
  <si>
    <t>燃氣混氫、生態電廠、颱風搶修、瓩設計獎</t>
  </si>
  <si>
    <t>La Vie官網及Facebook粉絲團</t>
  </si>
  <si>
    <t>宣導電力科普知識及本公司環保育成果。</t>
  </si>
  <si>
    <t>英屬蓋曼群島商家庭傳媒股份有限公司城邦分公司</t>
  </si>
  <si>
    <t>113.08.26-113.12.12</t>
  </si>
  <si>
    <t>La Vie廣宣委刊案</t>
  </si>
  <si>
    <t>瓩設計獎、環境月</t>
  </si>
  <si>
    <t>台灣光華雜誌第49卷第11期</t>
  </si>
  <si>
    <t>光華畫報雜誌社</t>
  </si>
  <si>
    <t>光華雜誌廣宣委刊案</t>
  </si>
  <si>
    <t>環境月</t>
  </si>
  <si>
    <t xml:space="preserve"> </t>
  </si>
  <si>
    <t>三立新聞台</t>
  </si>
  <si>
    <t>宣導本公司環境保育成果。</t>
  </si>
  <si>
    <t>113.12.17-113.12.20</t>
  </si>
  <si>
    <t>2024台灣真英雄宣傳案</t>
  </si>
  <si>
    <t>環境保育、企業形象</t>
  </si>
  <si>
    <t xml:space="preserve">                                </t>
  </si>
  <si>
    <t>遠見官網、遠見Facebook粉絲團、遠見電子報</t>
  </si>
  <si>
    <t>宣導本公司環境保育成果、建造電力設施之必要性。</t>
  </si>
  <si>
    <t>113.11.06-113.11.28</t>
  </si>
  <si>
    <t>「2024第22屆遠見高峰會」廣宣採購案</t>
  </si>
  <si>
    <t>環境保育、電網強韌</t>
  </si>
  <si>
    <t>宣導電網強韌之重要性。</t>
  </si>
  <si>
    <t>沈氏藝術印 刷股份有限 公司</t>
  </si>
  <si>
    <t>電網強韌</t>
  </si>
  <si>
    <t>天下雜誌Youtube、天下雜誌Facebook粉絲團、天下雜誌Instagram</t>
  </si>
  <si>
    <t>宣導電網強韌之重要性，以及科普電力知識。</t>
  </si>
  <si>
    <t>113.11.24-113.12.31</t>
  </si>
  <si>
    <t>電力韌性議題宣導案</t>
  </si>
  <si>
    <t>電網強韌、智慧電表、抽蓄水力、燃氣混氫</t>
  </si>
  <si>
    <t>華夏新聞報網站</t>
  </si>
  <si>
    <t>113.09.20-113.10.20</t>
  </si>
  <si>
    <t>華夏新聞報社刊登新聞採購案</t>
  </si>
  <si>
    <t>臺灣時報官網</t>
    <phoneticPr fontId="29" type="noConversion"/>
  </si>
  <si>
    <t>113.08.20-113.09.20</t>
    <phoneticPr fontId="29" type="noConversion"/>
  </si>
  <si>
    <t>臺灣時報社廣告採購案</t>
  </si>
  <si>
    <t>屏東時報</t>
  </si>
  <si>
    <t>屏東時報刊登新聞採購案</t>
  </si>
  <si>
    <t>使民眾了解興達電廠燃氣機組更新改建計畫「效率及環保」蛻變。</t>
  </si>
  <si>
    <t>113.08.26-113.09.06</t>
  </si>
  <si>
    <t>興達電廠燃氣機組更新改建計畫</t>
  </si>
  <si>
    <t>傳遞興達發電廠生態復育成果。</t>
  </si>
  <si>
    <t>113.08.12-113.08.23</t>
  </si>
  <si>
    <t>飛碟聯播網澎湖社區電台FM89.7</t>
  </si>
  <si>
    <t>財團法人澎湖社區廣播事業基金會</t>
  </si>
  <si>
    <t>113.02.08-113.10.13</t>
  </si>
  <si>
    <t>台電業務宣導廣告</t>
  </si>
  <si>
    <t>大寶桑廣播電台</t>
  </si>
  <si>
    <t>大寶桑廣播電台股份有限公司託播案</t>
  </si>
  <si>
    <t>用電安全及企業形象</t>
  </si>
  <si>
    <t>正聲廣播台東廣播電台</t>
  </si>
  <si>
    <t>正聲廣播股份有限公司台東廣播電台託播案</t>
  </si>
  <si>
    <t>洄瀾電視台、東亞電視台</t>
  </si>
  <si>
    <t>原動力企業社</t>
  </si>
  <si>
    <t>業務政令宣導廣告影音檔託播</t>
  </si>
  <si>
    <t>用電安全、節約用電、台電企業形象</t>
  </si>
  <si>
    <t>城市廣播網</t>
  </si>
  <si>
    <t>113.02.20-113.10.31</t>
  </si>
  <si>
    <t>宣導台灣電力APP、電子帳單、節約用電、用電安全。</t>
  </si>
  <si>
    <t>113.09.14-113.09.17</t>
  </si>
  <si>
    <t>台灣電力APP、電子帳單、節約用電、用電安全</t>
  </si>
  <si>
    <t>北部調頻FM88.9</t>
  </si>
  <si>
    <t>宣導節約用電小撇步。</t>
  </si>
  <si>
    <t>113.10.10-113.10.12</t>
  </si>
  <si>
    <t>CH3公用頻道、CH4觀天下地方台</t>
  </si>
  <si>
    <t>宣導節約用電、協助了解氣候變遷的嚴重性。</t>
  </si>
  <si>
    <t>觀天下有線電視台股份有限公司</t>
  </si>
  <si>
    <t>CH4-中嘉吉隆新聞頻道</t>
  </si>
  <si>
    <t>警廣高屏電台</t>
  </si>
  <si>
    <t>113.09.15-113.10.12</t>
  </si>
  <si>
    <t>警察廣播電台宣導台灣電力APP及節電觀念</t>
  </si>
  <si>
    <t>好萊塢電影、中天娛樂、緯來戲劇、緯來育樂、ANIMAX、動物星球頻道等</t>
  </si>
  <si>
    <t>屏南有線電視股份有限公司</t>
  </si>
  <si>
    <t>113.04.04-113.10.12</t>
  </si>
  <si>
    <t>廣播電台託播案</t>
  </si>
  <si>
    <t>113.09.14-113.09.17
113.10.10-113.10.13</t>
  </si>
  <si>
    <t>嘉義區處大廳、社群網站(Facebook、LINE、Youtube)</t>
  </si>
  <si>
    <t>商豪嘉在地文創</t>
  </si>
  <si>
    <t>113.11.01-113.12.31</t>
  </si>
  <si>
    <t>企業形象宣導</t>
  </si>
  <si>
    <t>凱米及山陀兒颱風災害搶修</t>
  </si>
  <si>
    <t>113.11.15-113.12.31</t>
  </si>
  <si>
    <t>康芮颱風災害搶修</t>
  </si>
  <si>
    <t>宣導台灣電力APP、新時間電價工商用電、節電等。</t>
  </si>
  <si>
    <t>113.02.27-113.10.13</t>
  </si>
  <si>
    <t>中部地區業務宣導</t>
  </si>
  <si>
    <t>台灣電力APP、新時間電價工商用電、節電宣導</t>
  </si>
  <si>
    <t>113.10.24-113.11.12</t>
  </si>
  <si>
    <t>寶島新聲廣播電台</t>
  </si>
  <si>
    <t>業務推廣及節約用電推廣。</t>
  </si>
  <si>
    <t>寶島新聲廣播電台股份有限公司</t>
  </si>
  <si>
    <t xml:space="preserve">台北南區營業處 </t>
  </si>
  <si>
    <t>113.01.01-113.10.10</t>
  </si>
  <si>
    <t>節約用電、用電安全、台灣電力APP託播</t>
  </si>
  <si>
    <t>節約用電、用電安全、台灣電力APP</t>
  </si>
  <si>
    <t>新唐城有線電視、大新店有線電視</t>
  </si>
  <si>
    <t>新唐城有線電視事業股份有限公司</t>
  </si>
  <si>
    <t>企業形象廣告託播</t>
  </si>
  <si>
    <t>永佳樂有線電視</t>
  </si>
  <si>
    <t>讓社會大眾明白台電在穩定供電的辛勞付出，對國家經濟的貢獻，提昇台電正面形象。</t>
  </si>
  <si>
    <t>永佳樂有線電視股份公司</t>
  </si>
  <si>
    <t>113.08.01- 113.08.15</t>
  </si>
  <si>
    <t>暑期8月宣導電視廣告</t>
  </si>
  <si>
    <t>天外天有線電視</t>
  </si>
  <si>
    <t>安鼎國際廣告有限公司</t>
  </si>
  <si>
    <t>113.09.01- 113.09.15</t>
  </si>
  <si>
    <t>中秋連假電視廣告宣導</t>
  </si>
  <si>
    <t>《EMBA雜誌》</t>
  </si>
  <si>
    <t>宣導電力設施建設之不易及重要性。</t>
  </si>
  <si>
    <t>長河顧問有限公司</t>
  </si>
  <si>
    <t>《EMBA雜誌》廣宣委刊案</t>
  </si>
  <si>
    <t>大安地下洞道</t>
  </si>
  <si>
    <t>宣導電力知識。</t>
  </si>
  <si>
    <t>113.05.28-113.09.27</t>
  </si>
  <si>
    <t>113年
Facebook廣告投放代操服務第一期</t>
    <phoneticPr fontId="29" type="noConversion"/>
  </si>
  <si>
    <t>穩定供電、再生能源、公司實際作為、電力知識及省電宣導等</t>
  </si>
  <si>
    <t>Accupass、Instagram</t>
    <phoneticPr fontId="29" type="noConversion"/>
  </si>
  <si>
    <t>增進青年學子了解臺灣能源現況。</t>
  </si>
  <si>
    <t>113.06.30-113.10.04</t>
  </si>
  <si>
    <t>113年度「電力職場青年體驗參訪計畫」</t>
  </si>
  <si>
    <t>「2024感恩募款餐會」手冊</t>
  </si>
  <si>
    <t>推動臺灣再生能源健全發展。</t>
  </si>
  <si>
    <t>社團法人台灣再生能源推動聯盟</t>
  </si>
  <si>
    <t>台灣再生能源推動聯盟「2024感恩募款餐會」廣告委刊案</t>
  </si>
  <si>
    <t>更生日報廣告刊登費</t>
  </si>
  <si>
    <t>小額綠電</t>
  </si>
  <si>
    <t>宣導智慧用電。</t>
  </si>
  <si>
    <t>沈氏藝術印
刷股份有限
公司</t>
  </si>
  <si>
    <t>113.10</t>
    <phoneticPr fontId="29" type="noConversion"/>
  </si>
  <si>
    <t>智慧電表</t>
  </si>
  <si>
    <t>113.06.07-113.10.13</t>
  </si>
  <si>
    <t>113.10.10-113.10.13</t>
  </si>
  <si>
    <t>節電宣導委託名城國慶假期託播</t>
  </si>
  <si>
    <t>113.10.10、113.10.12、113.10.13</t>
    <phoneticPr fontId="29" type="noConversion"/>
  </si>
  <si>
    <t>節電宣導委託太武之春國慶假期託播</t>
  </si>
  <si>
    <t>113.09.14、113.09.15、113.09.17</t>
  </si>
  <si>
    <t>節電宣導委託太武之春中秋假期託播</t>
  </si>
  <si>
    <t>澎湖有線電視台</t>
  </si>
  <si>
    <t>節電宣導及提升企業形象。</t>
  </si>
  <si>
    <t>澎湖有線電視股份有限公司</t>
  </si>
  <si>
    <t>節約用電、企業形象</t>
  </si>
  <si>
    <t>FM89.7</t>
  </si>
  <si>
    <t>用電宣導。</t>
  </si>
  <si>
    <t>台東之聲廣播電台股份有限公司託播案</t>
  </si>
  <si>
    <t>用電宣導</t>
  </si>
  <si>
    <t>東山河廣播公司</t>
  </si>
  <si>
    <t>CH71緯來娛樂、CH73 Eleven Sports 1、CH74 Eleven Sports 2、CH83 MTV</t>
    <phoneticPr fontId="29" type="noConversion"/>
  </si>
  <si>
    <t>2024企業形象廣告託播</t>
  </si>
  <si>
    <t>天天廣播電台</t>
  </si>
  <si>
    <t>蘇珊工作室</t>
  </si>
  <si>
    <t>FM96.7環宇廣播電台</t>
  </si>
  <si>
    <t>宣導台電APP、電子帳單。</t>
  </si>
  <si>
    <t>環宇廣播事業股份有限公司</t>
  </si>
  <si>
    <t>112.12.30-113.10.13</t>
  </si>
  <si>
    <t>台電APP、電子帳單</t>
  </si>
  <si>
    <t>吉元有線電視股份有限公司</t>
  </si>
  <si>
    <t>113.07.15-113.08.15</t>
  </si>
  <si>
    <t>中廣流行網、中廣新聞網、中廣鄉親服務網</t>
  </si>
  <si>
    <t>113.01.01-113.10.13</t>
  </si>
  <si>
    <t>113年台電廣播宣導</t>
  </si>
  <si>
    <t>節能減碳、台灣電力APP</t>
  </si>
  <si>
    <t>環宇廣播電台</t>
  </si>
  <si>
    <t>凱擘新竹台</t>
  </si>
  <si>
    <t>新竹振道有線電視</t>
  </si>
  <si>
    <t>113年台電7、8月電視宣導</t>
  </si>
  <si>
    <t>節能減碳、台電企業形象</t>
  </si>
  <si>
    <t>寰宇廣播電台</t>
  </si>
  <si>
    <t>宣導節能減碳並提升公司企業形象。</t>
  </si>
  <si>
    <t>寰宇廣播事業股份有限公司</t>
  </si>
  <si>
    <t>節能減碳及企業形象廣告採購案</t>
  </si>
  <si>
    <t>節能減碳、企業形象</t>
  </si>
  <si>
    <t>企業形象、節能減碳、再生能源宣導。</t>
  </si>
  <si>
    <t>「主計月刊」年度廣告刊登</t>
  </si>
  <si>
    <t>企業形象、節能減碳、再生能源</t>
  </si>
  <si>
    <t>針對大專院校強化電力知識宣導。</t>
  </si>
  <si>
    <t>113.04-113.08</t>
  </si>
  <si>
    <t>新聞大聯盟</t>
  </si>
  <si>
    <t>宣導店家新增設用電申請事宜。</t>
  </si>
  <si>
    <t>「新聞大聯盟」廣告委刊案</t>
  </si>
  <si>
    <t>店家新增設用電申請宣導</t>
  </si>
  <si>
    <t>人員招募。</t>
  </si>
  <si>
    <t>113.09.25</t>
  </si>
  <si>
    <t>「民眾日報」廣告委刊案</t>
  </si>
  <si>
    <t>台電招考</t>
  </si>
  <si>
    <t>推廣微電網應用。</t>
  </si>
  <si>
    <t>113.10.18</t>
  </si>
  <si>
    <t>「台灣新生報」廣告委刊案</t>
  </si>
  <si>
    <t>微電網創新應用推廣</t>
  </si>
  <si>
    <r>
      <rPr>
        <b/>
        <sz val="12"/>
        <rFont val="標楷體"/>
        <family val="4"/>
        <charset val="136"/>
      </rPr>
      <t>二、台灣電力股份有限公司</t>
    </r>
    <phoneticPr fontId="35" type="noConversion"/>
  </si>
  <si>
    <t>113.10.06-113.10.08</t>
  </si>
  <si>
    <t>平面稿：
工業與農漁共譜樂章，奏出林園魚米鄉</t>
    <phoneticPr fontId="29" type="noConversion"/>
  </si>
  <si>
    <t>民眾日報、寺廟巡禮專刊</t>
    <phoneticPr fontId="29" type="noConversion"/>
  </si>
  <si>
    <t>113.12.01</t>
  </si>
  <si>
    <t>平面稿：
1.石化串聯，點亮綠色家園
2.好石在</t>
    <phoneticPr fontId="29" type="noConversion"/>
  </si>
  <si>
    <t>113.12.10</t>
  </si>
  <si>
    <t>平面稿：
石化串聯，點亮綠色家園</t>
    <phoneticPr fontId="29" type="noConversion"/>
  </si>
  <si>
    <t>113.12.02-113.12.09</t>
  </si>
  <si>
    <t>平面稿：
1.石化串聯，點亮綠色家園
2.石化力量，創造每一刻精彩生活</t>
    <phoneticPr fontId="29" type="noConversion"/>
  </si>
  <si>
    <t>廣告製作費，預計刊登於關鍵日報、經濟日報及其電子報等</t>
    <phoneticPr fontId="29" type="noConversion"/>
  </si>
  <si>
    <t>五餅數位平台股份有限公司</t>
    <phoneticPr fontId="29" type="noConversion"/>
  </si>
  <si>
    <t>113年度平面設計工作</t>
    <phoneticPr fontId="29" type="noConversion"/>
  </si>
  <si>
    <t>平面稿：
1.國慶日
2.好石在
3.萬聖節
4.工業與農漁共譜樂章，奏出林園魚米鄉
5.聖誕節
6.石化串聯，點亮綠色家園
7.石化力量，創造每一刻精彩生活
8.石化轉型，邁向永續</t>
    <phoneticPr fontId="29" type="noConversion"/>
  </si>
  <si>
    <t>影片製作費，預計刊登於鳳信電視、新高雄電視等</t>
    <phoneticPr fontId="29" type="noConversion"/>
  </si>
  <si>
    <t>階梯影像製作有限公司</t>
  </si>
  <si>
    <t>113.12.02-114.03.01</t>
  </si>
  <si>
    <t>石化事業部視聽簡介修改暨廣告影片製作</t>
  </si>
  <si>
    <t>石化事業部簡介影片與形象廣告</t>
    <phoneticPr fontId="29" type="noConversion"/>
  </si>
  <si>
    <t>113.11.04-113.11.11</t>
  </si>
  <si>
    <t>113.10.01-113.10.23</t>
  </si>
  <si>
    <t>自由時報、自由時報電子報</t>
    <phoneticPr fontId="29" type="noConversion"/>
  </si>
  <si>
    <t>113.06.07-113.07.05</t>
  </si>
  <si>
    <t xml:space="preserve"> 113年石化事業部形象宣傳廣告</t>
  </si>
  <si>
    <t>平面稿：
循環永續，中油打造氫淨家園
巨橫幅：
減碳轉型拚淨零，中油永續向前行
互動大看板：
安全是沃土，幸福是棵樹
跑馬燈：優油、減碳、潔能，朝淨零碳排前進</t>
    <phoneticPr fontId="29" type="noConversion"/>
  </si>
  <si>
    <t>台銘新聞</t>
  </si>
  <si>
    <t>113.11.21-113.12.10</t>
  </si>
  <si>
    <t>113年台銘新聞廣告案</t>
  </si>
  <si>
    <t>平面稿：
石化力量</t>
  </si>
  <si>
    <t>台灣好報農民曆</t>
  </si>
  <si>
    <t>114.01.01-114.12.31</t>
  </si>
  <si>
    <t>台灣好報114年農民曆廣告案</t>
    <phoneticPr fontId="29" type="noConversion"/>
  </si>
  <si>
    <t>平面稿：
共創魚米鄉</t>
  </si>
  <si>
    <t>自由時報電子報</t>
    <phoneticPr fontId="29" type="noConversion"/>
  </si>
  <si>
    <t>113.12.21-113.12.23</t>
  </si>
  <si>
    <t>自由時報廣告刊登</t>
  </si>
  <si>
    <t>平面稿：
珍惜資源永續發展</t>
  </si>
  <si>
    <t>113.12.12-113.12.14</t>
  </si>
  <si>
    <t>平面稿：
不分晝夜地守護只為美好的未來、珍惜生態油你油我、珍惜資源守護環境</t>
  </si>
  <si>
    <t>113.10.21</t>
  </si>
  <si>
    <t>平面稿：週年篇</t>
  </si>
  <si>
    <t>漾新聞網</t>
  </si>
  <si>
    <t>113.11.20</t>
  </si>
  <si>
    <t>竣宥多媒體企業社刊登廣告</t>
  </si>
  <si>
    <t>鼎豐廣告企業行</t>
  </si>
  <si>
    <t>113.11.12</t>
  </si>
  <si>
    <t>鼎豐廣告企業行刊登廣告</t>
  </si>
  <si>
    <t>113.09.01-113.12.31</t>
  </si>
  <si>
    <t>大漢之音、廣播電臺</t>
    <phoneticPr fontId="29" type="noConversion"/>
  </si>
  <si>
    <t>大漢之音調頻廣播電臺公司</t>
  </si>
  <si>
    <t>113.09.16-113.12.31</t>
  </si>
  <si>
    <t>2024大漢之音廣播電臺廣播宣導案</t>
  </si>
  <si>
    <t>台灣中油30秒宣導廣播帶</t>
  </si>
  <si>
    <t>113.12.19-113.12.25</t>
  </si>
  <si>
    <t>113.11.18-113.11.24</t>
  </si>
  <si>
    <t>113.10.17-113.10.23</t>
  </si>
  <si>
    <t>平面稿：國慶篇</t>
  </si>
  <si>
    <t>寶島聯播網</t>
  </si>
  <si>
    <t>大千廣播電台股份有限公司</t>
  </si>
  <si>
    <t>113年寶島聯播網廣播宣導案</t>
  </si>
  <si>
    <t>廣播：
台灣中油多元能源補給站</t>
  </si>
  <si>
    <t>公視3台、公視台語台、公視主頻</t>
    <phoneticPr fontId="29" type="noConversion"/>
  </si>
  <si>
    <t>113.07.03-113.12.20</t>
  </si>
  <si>
    <t xml:space="preserve">2024「巴黎奧運」行銷專案    </t>
  </si>
  <si>
    <t>113.04.12-113.12.31</t>
  </si>
  <si>
    <t>「2024MLB美國職棒」行銷案</t>
  </si>
  <si>
    <t>臺灣電視台、台視綜合台、台視財經台、台視新聞台</t>
    <phoneticPr fontId="29" type="noConversion"/>
  </si>
  <si>
    <t>113.09.10-113.12.31</t>
  </si>
  <si>
    <t>2024第61屆金馬獎頒獎典禮媒體託播案</t>
  </si>
  <si>
    <t>台灣中油
FaceBook、Instagram
粉絲專頁</t>
  </si>
  <si>
    <t>113.10.16-113.12.31</t>
  </si>
  <si>
    <t>FaceBook、IG
宣傳公司業務</t>
  </si>
  <si>
    <t>113.11.19-113.11.28</t>
  </si>
  <si>
    <t>113.11.06</t>
  </si>
  <si>
    <t>113-114年台灣中油業務簡介影片製作案</t>
  </si>
  <si>
    <t>影片：
113年台灣中油業務簡介</t>
  </si>
  <si>
    <t>今周刊雜誌、今周刊官網、今周刊社群FB</t>
    <phoneticPr fontId="29" type="noConversion"/>
  </si>
  <si>
    <t>113.05.30-113.11.21</t>
  </si>
  <si>
    <t>113年今周刊業務宣導案</t>
  </si>
  <si>
    <t>平面稿：
週年篇、環保篇
新聞稿：
1.台灣中油研發專利軟碳負極材料導入MIT電池首度在臺南市提供電動機車換電服務
2.積極開發地熱能源 宜蘭員山深層地熱探測井開鑽</t>
    <phoneticPr fontId="29" type="noConversion"/>
  </si>
  <si>
    <t>113.12.11-113.12.15</t>
  </si>
  <si>
    <t>113.12.14</t>
  </si>
  <si>
    <t>113年自由時報業務宣導案</t>
  </si>
  <si>
    <t>新聞稿：
台灣中油榮獲2024台灣企業永續獎(TCSA)六項大獎，聚焦永續韌性，強化公正轉型</t>
  </si>
  <si>
    <t>卓越雜誌</t>
  </si>
  <si>
    <t>113年卓越雜誌業務宣導案</t>
  </si>
  <si>
    <t>新聞稿廣編：
「2024 APSAA 亞太暨台灣永續行動獎」頒獎 
台灣中油獲頒五項大獎
平面稿：環保篇</t>
    <phoneticPr fontId="29" type="noConversion"/>
  </si>
  <si>
    <t>113.11.25-113.11.29</t>
  </si>
  <si>
    <t>113.12.11</t>
  </si>
  <si>
    <t>113年眾聲媒體業務宣導案</t>
  </si>
  <si>
    <t>金融證券年鑑</t>
    <phoneticPr fontId="29" type="noConversion"/>
  </si>
  <si>
    <t>113.12.04</t>
  </si>
  <si>
    <t>2025金融證券年鑑業務宣導案</t>
  </si>
  <si>
    <t>邁向2050淨零碳排專網、中央社主網站、全球中央月刊</t>
    <phoneticPr fontId="29" type="noConversion"/>
  </si>
  <si>
    <t>財團法人
中央通訊社</t>
    <phoneticPr fontId="29" type="noConversion"/>
  </si>
  <si>
    <t>113.06.17-113.07.28</t>
  </si>
  <si>
    <t>113年中央社淨零碳排宣導案</t>
  </si>
  <si>
    <t>平面稿：環保篇
影片：發現中油生態之美</t>
  </si>
  <si>
    <t>數位分類線上股份有限公司</t>
    <phoneticPr fontId="29" type="noConversion"/>
  </si>
  <si>
    <t>113.10.15-113.10.28</t>
  </si>
  <si>
    <t>113年度經濟
日報廣告案</t>
  </si>
  <si>
    <t>113.10.01-113.12.31</t>
  </si>
  <si>
    <t>平面稿：
週年慶篇、環保篇、環保篇</t>
  </si>
  <si>
    <t>平面稿：
國慶篇、週年慶篇、環保篇</t>
  </si>
  <si>
    <t>2025中華日報農民曆</t>
  </si>
  <si>
    <t xml:space="preserve">2025中華日報農民曆廣告案	</t>
  </si>
  <si>
    <t>2025年中華民曆：現代生活指南</t>
  </si>
  <si>
    <t>台灣新生報業份有限公司</t>
  </si>
  <si>
    <t>「2025年中華民曆：現代生活指南」廣告案</t>
  </si>
  <si>
    <t>成功電台</t>
  </si>
  <si>
    <t>113.10.09-113.10.18</t>
  </si>
  <si>
    <t>113年成功電台廣告案</t>
  </si>
  <si>
    <t>廣播稿</t>
  </si>
  <si>
    <t>113.10.31</t>
  </si>
  <si>
    <t>113年臺灣導報冬季廣告案</t>
  </si>
  <si>
    <t>平面稿：石化力量</t>
  </si>
  <si>
    <t>113.10.02-113.10.09</t>
  </si>
  <si>
    <t>平面稿：
石化串聯，點亮綠色家園。</t>
    <phoneticPr fontId="29" type="noConversion"/>
  </si>
  <si>
    <t>Kaonews焦點新聞網</t>
  </si>
  <si>
    <t>113.10.30</t>
  </si>
  <si>
    <t>113.10.24-113.10.30</t>
  </si>
  <si>
    <t>113.10.25</t>
  </si>
  <si>
    <t>113.10.26</t>
  </si>
  <si>
    <t>113.10.16-113.10.24</t>
  </si>
  <si>
    <t>113.09.21-113.10.10</t>
  </si>
  <si>
    <t>113.10.19</t>
  </si>
  <si>
    <t>青年日報社
桃園分社</t>
  </si>
  <si>
    <t>113.10.17</t>
  </si>
  <si>
    <t>青年日報廣告刊登</t>
  </si>
  <si>
    <t>平面稿：
綠能永續讓愛延續</t>
    <phoneticPr fontId="29" type="noConversion"/>
  </si>
  <si>
    <t>113年新新聞報業務宣導案</t>
  </si>
  <si>
    <t>台灣中油
FaceBook、Instagram粉絲專頁</t>
    <phoneticPr fontId="29" type="noConversion"/>
  </si>
  <si>
    <t>113.07.24-113.10.15</t>
  </si>
  <si>
    <t>113.10.10</t>
  </si>
  <si>
    <t>113.10.08-113.10.21</t>
  </si>
  <si>
    <t>中時新聞網
PC右側原生廣告</t>
  </si>
  <si>
    <t>113.10.14-113.10.17</t>
  </si>
  <si>
    <t>113.09.30-113.10.04</t>
  </si>
  <si>
    <t>新頭殼newtalk新聞網</t>
  </si>
  <si>
    <t>先驅媒體社會企業股份有限公司</t>
  </si>
  <si>
    <t>113.08.04-113.08.31</t>
  </si>
  <si>
    <t>113年新頭殼媒體業務宣導案</t>
  </si>
  <si>
    <t>113.07.16-113.08.31</t>
  </si>
  <si>
    <t xml:space="preserve">2024華視巴黎奧運行銷案      </t>
  </si>
  <si>
    <t>民視台灣台
民視無線台</t>
  </si>
  <si>
    <t>113.05.31-113.09.30</t>
  </si>
  <si>
    <t>2024台北羽球公開賽電視廣告行銷專案</t>
  </si>
  <si>
    <t>吾愛吾家
(11月號)</t>
  </si>
  <si>
    <t>113年吾愛吾家雙月刊廣告案</t>
  </si>
  <si>
    <t>113.09.27-113.10.11</t>
  </si>
  <si>
    <t>快樂電台廣播形象廣告</t>
  </si>
  <si>
    <t>廣播：
台灣中油  一生的好朋友</t>
    <phoneticPr fontId="29" type="noConversion"/>
  </si>
  <si>
    <t>正聲廣播股份有限公司
高雄廣播電台</t>
  </si>
  <si>
    <t>113.10.05</t>
  </si>
  <si>
    <t>113年正聲廣播公益活動形象宣導案</t>
  </si>
  <si>
    <t>品觀點網</t>
  </si>
  <si>
    <t>113.09.10-113.09.16</t>
  </si>
  <si>
    <t>113年品觀點網路業務宣導案</t>
  </si>
  <si>
    <t>鮮週報網</t>
  </si>
  <si>
    <t>113.03.29-113.09.29</t>
  </si>
  <si>
    <t>113年鮮週報網路廣告案</t>
  </si>
  <si>
    <t>平面稿：
優油、減碳、潔能</t>
    <phoneticPr fontId="29" type="noConversion"/>
  </si>
  <si>
    <t>113.09.26-113.09.27</t>
  </si>
  <si>
    <t>113年快通新聞形象廣告案</t>
  </si>
  <si>
    <t>113.09.02-113.09.09</t>
  </si>
  <si>
    <t>113.09.18</t>
  </si>
  <si>
    <t>113.10.07</t>
  </si>
  <si>
    <t>聯合報股份有限公司經濟日報事業處</t>
  </si>
  <si>
    <t>113.09.24</t>
  </si>
  <si>
    <t>聯合報股份有限公司經濟日報事業處登廣告</t>
  </si>
  <si>
    <t>平面稿：
配合國家新能源政策，中油公司天然氣相關輸儲設備規劃宣導</t>
    <phoneticPr fontId="29" type="noConversion"/>
  </si>
  <si>
    <t>風傳媒網路</t>
  </si>
  <si>
    <t>113.08.22-113.08.28</t>
  </si>
  <si>
    <t>波新聞電子報</t>
  </si>
  <si>
    <t>113.09.10-113.10.07</t>
  </si>
  <si>
    <t>113年波新聞電子報業務宣導案</t>
  </si>
  <si>
    <t>警政時報網</t>
    <phoneticPr fontId="29" type="noConversion"/>
  </si>
  <si>
    <t>台灣警訊時報股份有限公司</t>
  </si>
  <si>
    <t>113年警政時報業務宣導案</t>
  </si>
  <si>
    <t>113.09.10-113.09.19</t>
  </si>
  <si>
    <t>113.09.11</t>
  </si>
  <si>
    <t>113.08.19-113.09.15</t>
  </si>
  <si>
    <t>113.09.02-113.09.11</t>
  </si>
  <si>
    <t>青年日報72週年慶業務宣導案</t>
  </si>
  <si>
    <t>新聞稿：
台灣中油研發專利軟碳負極材料導入MIT電池首度在臺南市提供電動機車換電服務</t>
    <phoneticPr fontId="29" type="noConversion"/>
  </si>
  <si>
    <t>113.08.26-113.08.30</t>
  </si>
  <si>
    <t>正聲台中一台AM990千赫
正聲台中二台AM657千赫</t>
  </si>
  <si>
    <t xml:space="preserve">正聲廣播股份有限公司臺中廣播電臺 </t>
  </si>
  <si>
    <t>113.03.29-113.07.31</t>
  </si>
  <si>
    <t>2024年正聲廣播行銷案</t>
  </si>
  <si>
    <t>平面稿：
奧運篇、週年慶篇、環保篇</t>
    <phoneticPr fontId="29" type="noConversion"/>
  </si>
  <si>
    <t>威可國際廣告股份有限公司</t>
  </si>
  <si>
    <t>113.08.20-113.09.20</t>
  </si>
  <si>
    <t>2024台灣中油形象宣傳影片數位投放委託案</t>
  </si>
  <si>
    <t>讀者雜誌10月號</t>
    <phoneticPr fontId="29" type="noConversion"/>
  </si>
  <si>
    <t>博商傳播事業有限公司</t>
  </si>
  <si>
    <t>113年讀者雜誌廣告案</t>
    <phoneticPr fontId="29" type="noConversion"/>
  </si>
  <si>
    <t>113年少年牛頓雜誌廣告案</t>
  </si>
  <si>
    <t>Advanced英語雜誌10月號</t>
    <phoneticPr fontId="29" type="noConversion"/>
  </si>
  <si>
    <t>113年
Advanced彭蒙惠英語雜誌廣告案</t>
    <phoneticPr fontId="29" type="noConversion"/>
  </si>
  <si>
    <t>單篇貼文觸及162次，30篇共計4,860次。</t>
    <phoneticPr fontId="35" type="noConversion"/>
  </si>
  <si>
    <t>翠克數位科技股份有限公司</t>
    <phoneticPr fontId="35" type="noConversion"/>
  </si>
  <si>
    <t>用過核子燃料最終處置計畫</t>
    <phoneticPr fontId="35" type="noConversion"/>
  </si>
  <si>
    <t>113.05.15-113.10.31</t>
    <phoneticPr fontId="35" type="noConversion"/>
  </si>
  <si>
    <t>辦理給核廢一個家IG台東低放選址溝通宣導廣告投放</t>
    <phoneticPr fontId="35" type="noConversion"/>
  </si>
  <si>
    <t>內政部警政署警察廣播電臺</t>
    <phoneticPr fontId="35" type="noConversion"/>
  </si>
  <si>
    <t>觸及人數6,600人。</t>
    <phoneticPr fontId="35" type="noConversion"/>
  </si>
  <si>
    <t>113.06.01-113.10.31</t>
    <phoneticPr fontId="35" type="noConversion"/>
  </si>
  <si>
    <t>委託內政部警政署警察廣播電臺臺東分臺播送低放國際成功經驗宣導廣告費用</t>
    <phoneticPr fontId="35" type="noConversion"/>
  </si>
  <si>
    <t>台東知本廣播電台</t>
    <phoneticPr fontId="35" type="noConversion"/>
  </si>
  <si>
    <t>財團法人台東知本廣播事業基金會</t>
    <phoneticPr fontId="35" type="noConversion"/>
  </si>
  <si>
    <t>委託財團法人台東知本廣播事業基金會播送低放國際成功經驗宣導廣告費用</t>
    <phoneticPr fontId="35" type="noConversion"/>
  </si>
  <si>
    <t>東台有線電視</t>
    <phoneticPr fontId="35" type="noConversion"/>
  </si>
  <si>
    <t>觸及人數8,000人。</t>
    <phoneticPr fontId="35" type="noConversion"/>
  </si>
  <si>
    <t>東台有線電視事業股份有限公司</t>
    <phoneticPr fontId="35" type="noConversion"/>
  </si>
  <si>
    <t>113.09.01-113.09.30</t>
    <phoneticPr fontId="35" type="noConversion"/>
  </si>
  <si>
    <t>委託東台有線電視事業股份有限公司播送低放選址業務公投宣導廣告費用</t>
    <phoneticPr fontId="35" type="noConversion"/>
  </si>
  <si>
    <t xml:space="preserve">於本季辦理經費核銷製作成本。
</t>
    <phoneticPr fontId="29" type="noConversion"/>
  </si>
  <si>
    <t>單篇貼文或影片觸及次數達10,000次。</t>
    <phoneticPr fontId="29" type="noConversion"/>
  </si>
  <si>
    <t>114.10.01-114.12.31</t>
    <phoneticPr fontId="35" type="noConversion"/>
  </si>
  <si>
    <t>北海除役溝通廣告文宣之短片拍攝相關費用</t>
    <phoneticPr fontId="35" type="noConversion"/>
  </si>
  <si>
    <t>給核廢一個家Facebook
、Instagram及Youtube</t>
    <phoneticPr fontId="35" type="noConversion"/>
  </si>
  <si>
    <t>FB觸及達15,000次，IG觸及達5,000次，Youtube觸及達5,000次。</t>
    <phoneticPr fontId="35" type="noConversion"/>
  </si>
  <si>
    <t>113年低放、高放、中期暫時貯存、除役及乾貯之文宣與影片製作第三期款</t>
    <phoneticPr fontId="35" type="noConversion"/>
  </si>
  <si>
    <t>113年低放、高放、中期暫時貯存、除役及乾貯之文宣與影片製作第二期款</t>
    <phoneticPr fontId="35" type="noConversion"/>
  </si>
  <si>
    <t>FB觸及達400,000次及IG觸及達300,000次。</t>
    <phoneticPr fontId="35" type="noConversion"/>
  </si>
  <si>
    <t>震豪數位科技股份有限公司</t>
    <phoneticPr fontId="35" type="noConversion"/>
  </si>
  <si>
    <t>113.07.15-113.11.30</t>
    <phoneticPr fontId="35" type="noConversion"/>
  </si>
  <si>
    <t>給核廢一個家Facebook及Instagram用過核燃料計畫宣導行銷</t>
    <phoneticPr fontId="35" type="noConversion"/>
  </si>
  <si>
    <t>用過核子燃料長程處置技術發展計畫宣導</t>
    <phoneticPr fontId="35" type="noConversion"/>
  </si>
  <si>
    <t>臺東廣播電臺</t>
    <phoneticPr fontId="35" type="noConversion"/>
  </si>
  <si>
    <t>觸及人數6,600人。</t>
    <phoneticPr fontId="29" type="noConversion"/>
  </si>
  <si>
    <t>113.06.01-113.10.31</t>
    <phoneticPr fontId="29" type="noConversion"/>
  </si>
  <si>
    <t>委託正聲廣播股份有限公司臺東廣播電台播送低放國際成功經驗宣導廣告費用</t>
    <phoneticPr fontId="35" type="noConversion"/>
  </si>
  <si>
    <t>東民廣播電台股份有限公司</t>
    <phoneticPr fontId="35" type="noConversion"/>
  </si>
  <si>
    <t>委託東民廣播電台股份有限公司播送低放國際成功經驗宣導廣告費用</t>
    <phoneticPr fontId="35" type="noConversion"/>
  </si>
  <si>
    <t>大寶桑廣播電台股份有限公司</t>
    <phoneticPr fontId="35" type="noConversion"/>
  </si>
  <si>
    <t>委託大寶桑廣播電台股份有限公司播送低放國際成功經驗宣導廣告費用</t>
    <phoneticPr fontId="35" type="noConversion"/>
  </si>
  <si>
    <t>台東之聲廣播電台股份有限公司</t>
    <phoneticPr fontId="35" type="noConversion"/>
  </si>
  <si>
    <t>委託台東之聲廣播電台股份有限公司播送低放國際成功經驗宣導廣告</t>
    <phoneticPr fontId="35" type="noConversion"/>
  </si>
  <si>
    <t>太武之春廣播電台</t>
  </si>
  <si>
    <t>觸及人數10,000人。</t>
    <phoneticPr fontId="29" type="noConversion"/>
  </si>
  <si>
    <t>113.08.01-113.10.31</t>
    <phoneticPr fontId="35" type="noConversion"/>
  </si>
  <si>
    <t>委託太武之春廣播電台播送低放選址公投宣導廣告</t>
    <phoneticPr fontId="35" type="noConversion"/>
  </si>
  <si>
    <t>更生日報</t>
    <phoneticPr fontId="35" type="noConversion"/>
  </si>
  <si>
    <t>觸及人數8,000人。</t>
  </si>
  <si>
    <t>113.07.01-
113.09.30</t>
    <phoneticPr fontId="35" type="noConversion"/>
  </si>
  <si>
    <t>委託更生日報刊登低放選址業務公投宣導廣告</t>
    <phoneticPr fontId="35" type="noConversion"/>
  </si>
  <si>
    <t>三芝、石門、金山、萬里等北海四區夾報，並發送予台電南、北展示館及屏東縣政府</t>
  </si>
  <si>
    <t>觸及對象4,250戶。</t>
  </si>
  <si>
    <t>「核電廠除役通訊-第20期」印製及夾報</t>
  </si>
  <si>
    <t>快樂廣播</t>
  </si>
  <si>
    <t>宣傳產業園區管理局辦理共創實證轉型課程及招生、數位轉型服務基地推廣、使民眾更瞭解產業園區管理局協助廠商數位轉型輔導成果。</t>
    <phoneticPr fontId="29" type="noConversion"/>
  </si>
  <si>
    <t>非營業特種基金預算(科技產業園區作業基金)</t>
  </si>
  <si>
    <t>投資服務組
(投資促進科)</t>
    <phoneticPr fontId="29" type="noConversion"/>
  </si>
  <si>
    <t>113.10.15-113.11.02</t>
    <phoneticPr fontId="29" type="noConversion"/>
  </si>
  <si>
    <t>數位轉型共創實證課程招生、數位轉型共創基地服務推廣及宣傳</t>
  </si>
  <si>
    <t>港都廣播電台股份有限公司</t>
  </si>
  <si>
    <t>113.04.08-113.04.27
113.06.05-113.06.25
113.08.05-113.08.24
113.10.21-113.11.09</t>
    <phoneticPr fontId="29" type="noConversion"/>
  </si>
  <si>
    <t>為供更多民眾知悉產業園區管理局輔導廠商進行園區土地周轉更新，吸引廠商投資進駐等相關資訊。</t>
    <phoneticPr fontId="29" type="noConversion"/>
  </si>
  <si>
    <t>刊登民眾傳播廣告一案</t>
  </si>
  <si>
    <t>「台灣日東電工公司投資44.83億元 高雄新廠動土」</t>
  </si>
  <si>
    <t>113.12.06</t>
    <phoneticPr fontId="29" type="noConversion"/>
  </si>
  <si>
    <t>刊登工商財經數位廣告一案</t>
  </si>
  <si>
    <t>為供更多民眾知悉產業園區管理局輔導石化廠商建立穩健安全管理基礎，減少污染排放，並優化消防應變管理量能之政策成果。</t>
    <phoneticPr fontId="29" type="noConversion"/>
  </si>
  <si>
    <t>113.12.05</t>
    <phoneticPr fontId="29" type="noConversion"/>
  </si>
  <si>
    <t>刊登聯合報廣告一案</t>
  </si>
  <si>
    <t>「園管局辦理林園園區所轄工廠總體檢高階座談 推進廠商自主管理 打造園區安全新標竿」</t>
  </si>
  <si>
    <t>NOWnews電子報</t>
  </si>
  <si>
    <t>113.12.03</t>
    <phoneticPr fontId="29" type="noConversion"/>
  </si>
  <si>
    <t>刊登今日傳媒廣告一案</t>
  </si>
  <si>
    <t>台灣好報電子報</t>
  </si>
  <si>
    <t>刊登台灣好報廣告一案</t>
  </si>
  <si>
    <t>為供更多民眾知悉產業園區管理局廠商聯合徵才相關資訊，以吸引更多優質人才加入。</t>
    <phoneticPr fontId="29" type="noConversion"/>
  </si>
  <si>
    <t>刊登健康日報廣告一案</t>
  </si>
  <si>
    <t>「臺中港科技產業園區聯合徵才 富市臺中 就業成功」</t>
  </si>
  <si>
    <t>人聞財經報電子報</t>
  </si>
  <si>
    <t>人聞財經報</t>
  </si>
  <si>
    <t>台灣新聞網電子報</t>
  </si>
  <si>
    <t>為供更多民眾知悉產業園區管理局輔導廠商產業升級、淨零碳排以因應國際市場變化等相關資訊。</t>
    <phoneticPr fontId="29" type="noConversion"/>
  </si>
  <si>
    <t>113.11.04</t>
    <phoneticPr fontId="29" type="noConversion"/>
  </si>
  <si>
    <t>「國精化學斥資20億 擴建臺南廠區 創百職崗位 領跑UV光固化材料市場」</t>
  </si>
  <si>
    <t>臺灣中華日報社</t>
  </si>
  <si>
    <t>八藝傳播有限公司</t>
  </si>
  <si>
    <t>刊登波新聞廣告一案</t>
  </si>
  <si>
    <t>擴大推廣113年度產業園區低碳轉型推動整合計畫輔導園區廠商低碳轉型之成果效益。</t>
    <phoneticPr fontId="29" type="noConversion"/>
  </si>
  <si>
    <t>投資服務組
(創新發展科)</t>
    <phoneticPr fontId="29" type="noConversion"/>
  </si>
  <si>
    <t>113.11.21</t>
    <phoneticPr fontId="29" type="noConversion"/>
  </si>
  <si>
    <t>產業園區誇區低碳轉型整合推動計劃</t>
    <phoneticPr fontId="29" type="noConversion"/>
  </si>
  <si>
    <t>園區節能下苦功 導入ESCO來助攻</t>
    <phoneticPr fontId="29" type="noConversion"/>
  </si>
  <si>
    <t>提供更多民眾知悉該小組目標為邁向兼顧穩定北部電力供應、保護生態環境及支持國家能源轉型三贏支相關資訊。</t>
  </si>
  <si>
    <t>113.10.29</t>
  </si>
  <si>
    <t>刊登鑫報媒體廣告一案</t>
  </si>
  <si>
    <t>「經濟部觀塘工業專用港管理小組」今正式揭牌成立 觀塘工業專用港邁向新里程碑</t>
  </si>
  <si>
    <t>提供更多民眾知悉產業園區管理局關心園區廠商消防相關措施演練資訊。</t>
    <phoneticPr fontId="29" type="noConversion"/>
  </si>
  <si>
    <t>113.09.23</t>
    <phoneticPr fontId="29" type="noConversion"/>
  </si>
  <si>
    <t>臺中港科技園區防災演練 強化區域聯防應變能力</t>
  </si>
  <si>
    <t>屏東時報社</t>
    <phoneticPr fontId="29" type="noConversion"/>
  </si>
  <si>
    <t>刊登屏東時報廣告一案</t>
  </si>
  <si>
    <t>經濟部產業園區管理局</t>
    <phoneticPr fontId="29" type="noConversion"/>
  </si>
  <si>
    <t>雪隧新聞網
東台有線電視公司</t>
    <phoneticPr fontId="29" type="noConversion"/>
  </si>
  <si>
    <t>網路媒體、
電視媒體</t>
    <phoneticPr fontId="29" type="noConversion"/>
  </si>
  <si>
    <t>合作社及社區公開募集設置再生能源公民電廠示範獎勵</t>
    <phoneticPr fontId="29" type="noConversion"/>
  </si>
  <si>
    <t xml:space="preserve">1.推動海洋溫差發電公民電廠
2.公民電廠成果觀摩達仁鄉台坂公民電廠示範宣導與綠島能源
3.海洋能OTEC 綠能教育中文版 </t>
    <phoneticPr fontId="29" type="noConversion"/>
  </si>
  <si>
    <t>正聲廣播電臺
雪隧新聞網</t>
    <phoneticPr fontId="29" type="noConversion"/>
  </si>
  <si>
    <t>1.112年金岳部落推廣再生能源村民說明會及水力發電科普解說
2.112年金岳部落推動小水力公民電廠獲地主及地方領袖認同
3.觀摩</t>
    <phoneticPr fontId="29" type="noConversion"/>
  </si>
  <si>
    <t>經濟部經濟部能源署</t>
  </si>
  <si>
    <t>泛科學YT頻道</t>
    <phoneticPr fontId="29" type="noConversion"/>
  </si>
  <si>
    <t>以科學普及的光電知識(如光電板非用鹽酸清洗、光電模組回收等)為主題，介紹相關科學知識及處理方式，由影片方式將光電知識推廣給民眾。</t>
    <phoneticPr fontId="29" type="noConversion"/>
  </si>
  <si>
    <t>113.11.01-113.12.31</t>
    <phoneticPr fontId="29" type="noConversion"/>
  </si>
  <si>
    <t>113年太陽光電政策推廣</t>
    <phoneticPr fontId="29" type="noConversion"/>
  </si>
  <si>
    <t>太陽光電單一服務窗口、今周刊</t>
    <phoneticPr fontId="29" type="noConversion"/>
  </si>
  <si>
    <t>以太陽光電政策推動成果-打造多元共贏綠能新局的多元光電案場為主題，介紹政策推動下的亮點案場成果，因地制宜的設計，不僅有發電作用更具有多元功能性，使社會大眾充分了解認知光電政策推動之重要性。</t>
    <phoneticPr fontId="29" type="noConversion"/>
  </si>
  <si>
    <t xml:space="preserve">網路媒體
</t>
    <phoneticPr fontId="29" type="noConversion"/>
  </si>
  <si>
    <t>FY113第十一屆光鐸獎活動攝影及影片製作</t>
    <phoneticPr fontId="29" type="noConversion"/>
  </si>
  <si>
    <t>太陽光電單一服務窗口</t>
    <phoneticPr fontId="29" type="noConversion"/>
  </si>
  <si>
    <t>太陽光電單一窗口網站資料庫維護、空間租金費用、憑證</t>
    <phoneticPr fontId="29" type="noConversion"/>
  </si>
  <si>
    <t>PV Magazine</t>
    <phoneticPr fontId="29" type="noConversion"/>
  </si>
  <si>
    <t>於國際專業期刊PV Magazine刊登半頁廣告，協助行銷推廣第十二屆金能獎得獎廠商與產品，增加金能獎產品國際知名度。</t>
    <phoneticPr fontId="29" type="noConversion"/>
  </si>
  <si>
    <t>113.11.24</t>
    <phoneticPr fontId="29" type="noConversion"/>
  </si>
  <si>
    <t>辦理優質太陽光電產品媒體廣宣與行銷推廣</t>
    <phoneticPr fontId="29" type="noConversion"/>
  </si>
  <si>
    <t>透過漁電共生實拍漁獲影片，將假種電的不實言論或汙染謠言不攻自破，來持續加速曝光並強化社會溝通。</t>
  </si>
  <si>
    <t>推廣組</t>
  </si>
  <si>
    <t>113.10.04-113.12.31</t>
    <phoneticPr fontId="29" type="noConversion"/>
  </si>
  <si>
    <t xml:space="preserve">網路媒體
</t>
  </si>
  <si>
    <t>太陽光電專案設置與系統安全推動計畫</t>
    <phoneticPr fontId="29" type="noConversion"/>
  </si>
  <si>
    <t>113年漁電共生亮點宣傳影片</t>
    <phoneticPr fontId="29" type="noConversion"/>
  </si>
  <si>
    <t>擴大太陽光電宣導與民眾參與，持續深耕與民眾網路互動。</t>
    <phoneticPr fontId="29" type="noConversion"/>
  </si>
  <si>
    <t>113.10.01-113.12.31</t>
    <phoneticPr fontId="29" type="noConversion"/>
  </si>
  <si>
    <t>太陽光電數位平台視覺規劃設計</t>
    <phoneticPr fontId="29" type="noConversion"/>
  </si>
  <si>
    <t>經濟日報網
業界能專官網</t>
    <phoneticPr fontId="29" type="noConversion"/>
  </si>
  <si>
    <t>製作亮點計畫成果影片，透過觀官網網站，行銷推廣業界能專計畫，協助綠能業者了解如何進行計畫申請，強化推廣成效。</t>
    <phoneticPr fontId="29" type="noConversion"/>
  </si>
  <si>
    <t>經濟部經濟部能源署業界能專計畫推廣活動</t>
  </si>
  <si>
    <t>透過社群平台提供能源教育即時性、趣味性資訊，提升能源教育資訊的廣度與深度。</t>
    <phoneticPr fontId="29" type="noConversion"/>
  </si>
  <si>
    <t>再生能源資訊網社群平台營運</t>
    <phoneticPr fontId="29" type="noConversion"/>
  </si>
  <si>
    <t>提供加油站業者下載參考，並期許降低一般民眾對於加油站業性別刻板印象，以鼓勵帶動更多女性投入參與加油站業。</t>
    <phoneticPr fontId="29" type="noConversion"/>
  </si>
  <si>
    <t>113.12.16-113.12.20
113.12.23-113.12.27
113.12.30</t>
    <phoneticPr fontId="29" type="noConversion"/>
  </si>
  <si>
    <t>加油站性別平等經驗分享訪談影片</t>
    <phoneticPr fontId="29" type="noConversion"/>
  </si>
  <si>
    <t>113.11.29-113.12.31
113.12.16</t>
    <phoneticPr fontId="29" type="noConversion"/>
  </si>
  <si>
    <t xml:space="preserve">網路媒體
</t>
    <phoneticPr fontId="29" type="noConversion"/>
  </si>
  <si>
    <t>透過Facebook及ClickForce聯播網廣告不定時更新資訊，提供微電腦瓦斯表相關介紹，提升民眾對微電腦瓦斯表認知率，鼓勵民眾主動裝置微電腦瓦斯表，促進居家用氣安全。</t>
    <phoneticPr fontId="29" type="noConversion"/>
  </si>
  <si>
    <t>113.12.01-113.12.31</t>
    <phoneticPr fontId="29" type="noConversion"/>
  </si>
  <si>
    <t>youtube</t>
    <phoneticPr fontId="29" type="noConversion"/>
  </si>
  <si>
    <t>透過網紅「肉比頭」推廣拍攝合作，期望提升社會大眾對綠能的認識與關注，以網紅的影響力，促進綠色能源的曝光，並擴大觸及受眾，影片深入介紹「小水力發電」的原理、應用等資訊，並展示其低碳且環境共榮的特點，同時還藉由結合人文觀光元素，吸引更多人關注新能源的發展，進而激勵社會對永續能源的支持，實現淨零碳排的長遠目標。</t>
    <phoneticPr fontId="29" type="noConversion"/>
  </si>
  <si>
    <t>113.12.27</t>
    <phoneticPr fontId="29" type="noConversion"/>
  </si>
  <si>
    <t xml:space="preserve">網紅串連合作-介紹「小水力發電」的原理
</t>
    <phoneticPr fontId="29" type="noConversion"/>
  </si>
  <si>
    <t>透過網紅「超認真少年」的創意呈現，生動介紹宜蘭仁澤地熱發電的歷史、原理與發展，藉由趣味且易懂的方式，將專業的科學知識普及給粉絲受眾，同時提升地熱發電的曝光，不僅引發觀眾對地熱能源的興趣，更強化大眾對綠能科技應用潛力的認識，有助於提升社會對新能源的支持與關注，為未來能源政策的的落實鋪路，促進能源轉型與永續發展。</t>
    <phoneticPr fontId="29" type="noConversion"/>
  </si>
  <si>
    <t>113.12.26</t>
    <phoneticPr fontId="29" type="noConversion"/>
  </si>
  <si>
    <t xml:space="preserve">網紅串連合作-介紹宜蘭仁澤地熱發電的歷史
</t>
    <phoneticPr fontId="29" type="noConversion"/>
  </si>
  <si>
    <t>三立新聞</t>
    <phoneticPr fontId="29" type="noConversion"/>
  </si>
  <si>
    <t>邀請三立新聞製播「節能表揚大會」的採訪報導，該電視台日均觀眾群超過400萬，涵蓋廣泛的家庭觀眾及關心社會議題的群體，透過新聞報導與現場採訪，讓更多民眾了解政府與企業在節能領域的成就與努力，提升節能與永續發展的社會認知，有助於激勵更多企業參與節能行動，推動社會向綠色能源的永續發展邁進。</t>
    <phoneticPr fontId="29" type="noConversion"/>
  </si>
  <si>
    <t>113.12.19</t>
    <phoneticPr fontId="29" type="noConversion"/>
  </si>
  <si>
    <t>《節能表揚大會》專題報導</t>
    <phoneticPr fontId="29" type="noConversion"/>
  </si>
  <si>
    <t>非凡
《活力新台灣》</t>
    <phoneticPr fontId="29" type="noConversion"/>
  </si>
  <si>
    <t>非凡電視台的觀眾群以中高收入及關心環保、科技的族群為主，每週觀眾超過300萬人次，透過與《活力新台灣》進行專題式議題合作，讓觀眾深入了解地熱能源的技術與實踐成果，從地熱設備設計理念的了解，到如何平衡社區、環境與技術挑戰等，進一步提升公眾對綠能技術的認識與支持，有助於激發觀眾參與探討當前能源政策與未來發展，達成增進社會對綠能及永續發展議題的長期關注。</t>
    <phoneticPr fontId="29" type="noConversion"/>
  </si>
  <si>
    <t>113.12.12</t>
    <phoneticPr fontId="29" type="noConversion"/>
  </si>
  <si>
    <t>《地熱專題》報導</t>
    <phoneticPr fontId="29" type="noConversion"/>
  </si>
  <si>
    <t>於今周刊刊登《節能表揚大會》專題報導，能有利於提高社會對節能措施及其成效的關注，並鼓勵更多企業與個人參與節能行動，透過此報導展現的優秀節能案例，突顯政府與民間在減少能源消耗、推動永續發展方面的努力，進而激勵更多社會成員投入節能行動。</t>
    <phoneticPr fontId="29" type="noConversion"/>
  </si>
  <si>
    <t>透過專題報導刊文，有效提升社會大眾對再生能源發展與在地區域合作模式的理解，向超過200萬的周刊讀者群清晰展示地熱與小水力發電的實際案例與現況，並強調其未來永續發展及對在地社區經濟與環境共榮的正面影響，提升公眾對再生能源的認識與支持，實現綠能與社區共榮發展的理念。</t>
    <phoneticPr fontId="29" type="noConversion"/>
  </si>
  <si>
    <t>《仁澤恆創專題》報導</t>
    <phoneticPr fontId="29" type="noConversion"/>
  </si>
  <si>
    <t>自由時報
A9生活新聞版</t>
    <phoneticPr fontId="29" type="noConversion"/>
  </si>
  <si>
    <t>自由時報作為臺灣主要的平面媒體之一，擁有穩定的讀者群，該報每日讀者超過180萬，涵蓋全臺各地，於該報刊登兒童繪畫比賽的賽程資訊廣告，能有效提升比賽的公眾關注度，激發更多家庭與學校參與，尤其能接觸到關心教育與綠色能源的群體，此平台的高曝光率能迅速將比賽資訊傳遞給社會大眾，促進活動的全國性擴展，增加比賽參與度，從而提高比賽的知名度，並進一步推動綠色能源議題的社會討論。</t>
    <phoneticPr fontId="29" type="noConversion"/>
  </si>
  <si>
    <t>全國綠能繪晝比賽</t>
    <phoneticPr fontId="29" type="noConversion"/>
  </si>
  <si>
    <t>LINE 是臺灣最受歡迎的通訊平台，積極頻繁的使用者多達2100萬人，並且深耕本地市場，擁有高度的用戶黏著度，藉由市場精確分析，將廣告資訊有效推送給目標客群，對品牌認知度與用戶互動率都有正向影響。LINE 強大的社群功能與即時通訊優勢，使得品牌能夠在最自然、最貼近用戶的環境中與目標客群建立連結，創造卓越的廣告行銷成就。</t>
    <phoneticPr fontId="29" type="noConversion"/>
  </si>
  <si>
    <t>113.11.15-
113.11.29</t>
    <phoneticPr fontId="29" type="noConversion"/>
  </si>
  <si>
    <t>《微電腦瓦斯表》宣導</t>
    <phoneticPr fontId="29" type="noConversion"/>
  </si>
  <si>
    <t>Facebook / Instagram</t>
    <phoneticPr fontId="29" type="noConversion"/>
  </si>
  <si>
    <t>Facebook 和 Instagram 在臺灣擁有超過 2000 萬活躍用戶，提供強大的品牌曝光機會，透過目標客群精確匹配，能依據用戶的興趣、行為與人口特徵進行廣告投放，在觸及率和互動率方面都有顯著的增長，擴展影響範圍，實現理想的行銷成效。</t>
    <phoneticPr fontId="29" type="noConversion"/>
  </si>
  <si>
    <t>YouTube 在臺灣擁有超過 1600 萬活躍用戶，透過影音廣告形式，可以更生動、直觀地向目標受眾傳遞訊息，有效提高品牌認知度與受眾的參與度。本支影片的觀看次數已高達 43 萬，顯示出其強大的吸引力與影響力，透過 YouTube 投放廣告，能達到理想的行銷效果。</t>
    <phoneticPr fontId="29" type="noConversion"/>
  </si>
  <si>
    <t>Yahoo 臺灣擁有數百萬活躍用戶，涵蓋新聞、購物、搜尋等多元領域，能有效觸及各種族群，透過精準的受眾定位和廣泛的內容合作，Yahoo 廣告投放能大幅提高品牌的曝光率和用戶參與度，依Yahoo數據所示，品牌廣告能達到高達 40% 的提升效果，還能顯著提升消費者對品牌的認知和關注度，進而提升品牌的影響力。</t>
    <phoneticPr fontId="29" type="noConversion"/>
  </si>
  <si>
    <t>Google Display Network</t>
    <phoneticPr fontId="29" type="noConversion"/>
  </si>
  <si>
    <t>GOOGLE多媒體聯播網（Google Display Network / GDN）透過精準的受眾定位，將廣告展示在數百萬個網站及應用程式上，觸及大量潛在顧客，依據不同用戶的習性、瀏覽行為及地理位置進行精細化投放，不僅可以高效觸及目標受眾、大幅提高廣告的曝光度與點擊率，還能提升轉換率、帶來實質的增長，達到最佳的行銷成果。</t>
    <phoneticPr fontId="29" type="noConversion"/>
  </si>
  <si>
    <t xml:space="preserve">能源相關的產業成果宣傳
</t>
    <phoneticPr fontId="29" type="noConversion"/>
  </si>
  <si>
    <t>介紹臺中市啟用食水嵙溪河川小水力發電廠，成為地方政府主導開發小水力發電的首例，讓民眾了解小水力發電也是臺灣再生能源多元發展的一環。</t>
    <phoneticPr fontId="29" type="noConversion"/>
  </si>
  <si>
    <t>為滿足企業日益增長的綠電需求，台電公司推出小額綠電計畫，並首次將自建的離岸風電納入其中，依據風能和光能的發電特性，將不同用戶需求與用電時段，提供不同產品選擇，並搭配多樣化的組合方案，靈活滿足中小企業的減碳需求，這些創新舉措讓民眾知悉政府推行綠電交易市場多元化，讓臺灣綠電發展邁向機動性更高、更高效的未來，助力企業降低碳足跡，實現環境永續經營目標。</t>
    <phoneticPr fontId="29" type="noConversion"/>
  </si>
  <si>
    <t>113.11.28</t>
    <phoneticPr fontId="29" type="noConversion"/>
  </si>
  <si>
    <t>臺灣積極推動綠電發展，不僅與國際趨勢接軌，也是增強國內產業出口競爭力的關鍵措施，為保障產業的穩定發展，經濟部與法務部密切合作，共同打擊綠電不法行為，並與地方政府協同合作，持續優化相關制度，此外，政府提供標準作業流程（SOP）供申請者遵循，有效防範綠能相關犯罪，確保國家政策的價值與長遠發展，營造健康、公正的綠能發展環境。</t>
    <phoneticPr fontId="29" type="noConversion"/>
  </si>
  <si>
    <t>113.11.25</t>
    <phoneticPr fontId="29" type="noConversion"/>
  </si>
  <si>
    <t>宣達環境部已於10月完成碳費費率審議，宣布自2025年起，臺灣將對年排放超過2.5萬公噸溫室氣體的電力、燃氣供應業及製造業等企業徵收碳費，為讓民眾了解經濟部將提供專業輔導，鼓勵企業實施自主減排措施，以享有優惠費率，此外也推動深度節能計畫，提供減碳診斷服務，幫助企業優化能源使用，進一步實現溫室氣體減量目標，為臺灣的碳中和願景構建牢固根基。</t>
    <phoneticPr fontId="29" type="noConversion"/>
  </si>
  <si>
    <t>113.11.16</t>
    <phoneticPr fontId="29" type="noConversion"/>
  </si>
  <si>
    <t>向民眾揭示經濟部已擬訂《電業法》部分條文修正草案，並預告將放寬現行綠電交易限制，以活絡綠電市場。</t>
    <phoneticPr fontId="29" type="noConversion"/>
  </si>
  <si>
    <t>113.07.29</t>
  </si>
  <si>
    <t>向民眾說明能源政策的展望與目標，強調再生能源發電占比逐年提高的意義與重要性，同時揭示經濟部的全國電力資源供需報告，透過加強新機組、電網更新及儲能系統的建設，以確保穩定供電。</t>
    <phoneticPr fontId="29" type="noConversion"/>
  </si>
  <si>
    <t>113.07.26</t>
  </si>
  <si>
    <t>報導離岸風電區塊開發的最新進展，3至2期選商公告已經完成，並說明經濟部嚴格審查的立場，以期向民眾傳達政府對於再生能源建設的嚴謹態度。</t>
    <phoneticPr fontId="29" type="noConversion"/>
  </si>
  <si>
    <t xml:space="preserve">113.07.19
</t>
    <phoneticPr fontId="29" type="noConversion"/>
  </si>
  <si>
    <t xml:space="preserve">能源相關產業應用實例
</t>
    <phoneticPr fontId="29" type="noConversion"/>
  </si>
  <si>
    <t>推廣微水力發電作為社區防災的新模式，展示花蓮吉安南華社區的成功案例，介紹該社區利用農田水圳進行微水力發電及搭建太陽能板，將老舊涼亭整修為緊急充電站等，宣導再生能源及環保防災的概念。</t>
    <phoneticPr fontId="29" type="noConversion"/>
  </si>
  <si>
    <t xml:space="preserve">113.07.04
</t>
    <phoneticPr fontId="29" type="noConversion"/>
  </si>
  <si>
    <t>介紹桃園石門水庫為多功能水庫，集供水、灌溉、防洪、發電、觀光等功能於一身，同時擁有石門和義興兩座水力發電廠，利用石圳聯通管建置小水力發電設施，不僅提供民生上多項設施，民眾還能到此一遊，享受恬靜的自然風光。</t>
    <phoneticPr fontId="29" type="noConversion"/>
  </si>
  <si>
    <t>113.10.23</t>
    <phoneticPr fontId="29" type="noConversion"/>
  </si>
  <si>
    <t>能源結合旅遊相關貼文</t>
    <phoneticPr fontId="29" type="noConversion"/>
  </si>
  <si>
    <t>介紹澗仔壢環境教育中心並以「家」為概念，向民眾推廣永續環保及節能生活型態。</t>
    <phoneticPr fontId="29" type="noConversion"/>
  </si>
  <si>
    <t>介紹台中自然科學博物館，是消暑節能又增長知能的去處，並介紹「氣候行動—全球沸騰時代特展」，讓民眾可以獲得氣候變遷、生態及氣候危機等相關能源知識。</t>
    <phoneticPr fontId="29" type="noConversion"/>
  </si>
  <si>
    <t>113.07.30</t>
    <phoneticPr fontId="29" type="noConversion"/>
  </si>
  <si>
    <t>宣導正確使用家電，能有效節能並提升生活品質：變頻冷暖空調吹暖氣時，出風口應朝下以確保暖房效果，並搭配循環扇促進空氣流通，加速暖房；當室內足夠溫暖時，關閉暖氣並使用電熱毯延續供暖，這些方法不僅舒適，也能有效節能，減少電力浪費。</t>
    <phoneticPr fontId="29" type="noConversion"/>
  </si>
  <si>
    <t>113.12.30</t>
    <phoneticPr fontId="29" type="noConversion"/>
  </si>
  <si>
    <t>節能省電方法介紹</t>
    <phoneticPr fontId="29" type="noConversion"/>
  </si>
  <si>
    <t>宣導選購合格廚具並控制火力可節省能源，並提供生活小技巧：使用中火即可，過大火力會浪費能源；縮短加熱時間，煮沸後可關小火或利用餘溫加熱；用餐結束後提前關閉爐具，拔掉插頭，避免浪費電力，保障安全，實踐節能生活。</t>
    <phoneticPr fontId="29" type="noConversion"/>
  </si>
  <si>
    <t>113.12.29</t>
    <phoneticPr fontId="29" type="noConversion"/>
  </si>
  <si>
    <t>宣導選購合格的電暖器：使用時需注意安全，長時間未使用需檢查外觀與電源線；若有異味應立即停用；保持1公尺以上的周圍空間，不可用來烘乾衣物或放太近；避免使用延長線，並於睡前關閉電源並拔掉插頭，確保安全使用，減少能源浪費。</t>
    <phoneticPr fontId="29" type="noConversion"/>
  </si>
  <si>
    <t>113.12.28</t>
    <phoneticPr fontId="29" type="noConversion"/>
  </si>
  <si>
    <t>宣導電暖器是高功率電器，根據功率和使用時間可推算用電量，控制使用時間有助於減少能源消耗，此外，使用後記得拔掉插頭，避免浪費電力，並確保安全，避免不必要的風險，還能有效降低電費支出。</t>
    <phoneticPr fontId="29" type="noConversion"/>
  </si>
  <si>
    <t>113.12.15</t>
    <phoneticPr fontId="29" type="noConversion"/>
  </si>
  <si>
    <t>分享保暖妙招：睡前抖動棉被，增加蓬鬆度提高保暖性；在床墊上加毛毯以減少熱能流失；使用熱水袋或不鏽鋼水龜，並包裹毛巾延長保暖效果，這些生活小撇步不僅有效保暖、提高睡眠品質，還能減少對電暖器的依賴，有效降低耗電，達成舒適和節能的雙重效益。</t>
    <phoneticPr fontId="29" type="noConversion"/>
  </si>
  <si>
    <t>介紹循環扇是秋冬節能好幫手，能促進空氣流通與循環，提升除濕效率及暖房效果，與冷氣、除濕機和電暖器搭配使用能提高功能性，還能達到節能與舒適的雙重效益。</t>
    <phoneticPr fontId="29" type="noConversion"/>
  </si>
  <si>
    <t>113.12.04</t>
    <phoneticPr fontId="29" type="noConversion"/>
  </si>
  <si>
    <t>分享所需除濕能力的計算方法「每1坪的空間約需0.8公升/天的除濕能力」，依據機台上標示的適用坪數，選擇與空間大小匹配的除濕機，宣導優先選購能源效率1級的機種，不僅能顯著節省電力，還能申請節能補助，達到節能與省錢雙重效益。</t>
    <phoneticPr fontId="29" type="noConversion"/>
  </si>
  <si>
    <t>113.11.30</t>
    <phoneticPr fontId="29" type="noConversion"/>
  </si>
  <si>
    <t>冬天使用熱水時，儲熱式電熱水器在加熱與保溫過程中會耗電，向民眾宣導可透過加裝定時器以淋浴代替泡澡，可以顯著降低不必要的電力和水量浪費，能有效節省能源開支，達到既經濟又環保的實用目標。</t>
    <phoneticPr fontId="29" type="noConversion"/>
  </si>
  <si>
    <t>113.11.26</t>
    <phoneticPr fontId="29" type="noConversion"/>
  </si>
  <si>
    <t>電鍋是日常生活中節能的好幫手，具有一次料理多道菜餚的特性，能有效達成省時省電的效果，為了確保高效運行，向民眾宣導使用後應記得拔掉插頭並徹底清潔，避免污垢積累，不僅能延長電鍋的使用壽命，也能持續發揮其節能省電的優勢，享受更高效、經濟的烹飪體驗。</t>
    <phoneticPr fontId="29" type="noConversion"/>
  </si>
  <si>
    <t>113.11.17</t>
    <phoneticPr fontId="29" type="noConversion"/>
  </si>
  <si>
    <t>隨著天氣漸漸轉涼，正是讓冷氣休息並進行全面清潔保養的最佳時機，台電提供簡單又有效的保養步驟，不僅能保持冷氣的最佳效能，還能顯著提高運行效率，達到節能省電的效果，進而減少能源浪費，還能節省更多開支。</t>
    <phoneticPr fontId="29" type="noConversion"/>
  </si>
  <si>
    <t>113.11.15</t>
    <phoneticPr fontId="29" type="noConversion"/>
  </si>
  <si>
    <t>鼓勵民眾汰換家電時，選購有節能標章的產品，雖初期成本較高，但長期下來不僅省電，還能節省電費，更能維持機器運行穩定，讓家電有更長的使用壽命。</t>
    <phoneticPr fontId="29" type="noConversion"/>
  </si>
  <si>
    <t>113.10.17</t>
    <phoneticPr fontId="29" type="noConversion"/>
  </si>
  <si>
    <t>隨著「寒露」節氣到來，天氣逐漸轉涼，飲用溫熱水有助於保持身體暖和，宣導使用快煮壺的注意事項：1.使用單一插座；2.插電前確認水壺無潮濕；3. 使用後拔掉插頭，再與保溫瓶共用，結合民眾關懷與節能宣導，達成既方便實用又省電的目的。</t>
    <phoneticPr fontId="29" type="noConversion"/>
  </si>
  <si>
    <t>113.10.12</t>
    <phoneticPr fontId="29" type="noConversion"/>
  </si>
  <si>
    <t>入秋後早晚溫差大，宣導可減少冷氣的使用，為做好居家健康管理，介紹可於空氣品質良好的時段開窗通風，引入新鮮空氣，並使用電風扇或循環扇幫助空氣流通，確保室內環境健康。</t>
    <phoneticPr fontId="29" type="noConversion"/>
  </si>
  <si>
    <t>113.10.09</t>
    <phoneticPr fontId="29" type="noConversion"/>
  </si>
  <si>
    <t>智慧電表提供即時用電資訊，便於節電和電力調度，讓台電及民眾之間的資訊流通更為順暢。</t>
    <phoneticPr fontId="29" type="noConversion"/>
  </si>
  <si>
    <t>113.09.19</t>
    <phoneticPr fontId="29" type="noConversion"/>
  </si>
  <si>
    <t>以悠遊卡可以追蹤碳足跡和減碳量為例，向社會大眾宣導搭乘大眾交通工具也是落實減碳生活的一種好方法。</t>
    <phoneticPr fontId="29" type="noConversion"/>
  </si>
  <si>
    <t>宣導立冬到來可利用實用技巧，例如溫熱水浸泡足部以及補養元氣食材等，以自然的方式提升保護力，達成有效祛寒效果，並進而減少對保暖電器的依賴，實現節能的目標。</t>
    <phoneticPr fontId="29" type="noConversion"/>
  </si>
  <si>
    <t>113.11.06</t>
    <phoneticPr fontId="29" type="noConversion"/>
  </si>
  <si>
    <t>宣導趁秋高氣爽的季節，關掉電視等家電到戶外活動筋骨，除能享受自然外，也可於晚上前往總統府前觀賞國慶光雕秀，節能結合節慶，邀民眾關閉電器、一同出走，趁著國慶日，見證臺灣邁向美好的過程。</t>
    <phoneticPr fontId="29" type="noConversion"/>
  </si>
  <si>
    <t>113.10.10</t>
    <phoneticPr fontId="29" type="noConversion"/>
  </si>
  <si>
    <t>介紹9/16「國際臭氧層保護日」，並呼籲民眾關注汰舊冷媒、回收並保養設備，節能省錢的同時還能兼顧環境保護。</t>
    <phoneticPr fontId="29" type="noConversion"/>
  </si>
  <si>
    <t>12月份行銷活動名單公布，以遊戲互動增進民眾對能源議題的認識。</t>
    <phoneticPr fontId="29" type="noConversion"/>
  </si>
  <si>
    <t>113.12.25</t>
    <phoneticPr fontId="29" type="noConversion"/>
  </si>
  <si>
    <t>12月行銷活動宣傳</t>
    <phoneticPr fontId="29" type="noConversion"/>
  </si>
  <si>
    <t>規劃辦理「聖誕節能 年度超級獎」活動，只要分享家有節能標章或1級能源效率標示的家電，即有機會獲得好禮，此活動鼓勵大家關注節能產品，有效提升能源效能意識。</t>
    <phoneticPr fontId="29" type="noConversion"/>
  </si>
  <si>
    <t>113.12.20</t>
    <phoneticPr fontId="29" type="noConversion"/>
  </si>
  <si>
    <t>公布「綠能同行 守護家園」兒童繪畫比賽的獲獎作品，來自全國各地的777位國小學童，透過藝術表達對綠色再生能源的理解與無限想像，生動展現綠能在日常生活中的重要性，並呈現綠色能源如何推動永續生活的美麗未來；民眾透過貼文指定連結，欣賞來自全國的210件獲獎作品，感受下一代對環境保護與綠能未來的熱情與創意。</t>
    <phoneticPr fontId="29" type="noConversion"/>
  </si>
  <si>
    <t>113.11.27</t>
    <phoneticPr fontId="29" type="noConversion"/>
  </si>
  <si>
    <t>11月行銷活動宣傳</t>
    <phoneticPr fontId="29" type="noConversion"/>
  </si>
  <si>
    <t>公佈「綠能同行 守護家園」兒童繪畫比賽得獎名單，來自全國各地的777位國小學童，透過繪畫表達對綠色再生能源的理解與想像，展現綠能在生活中扮演的重要角色及如何促進永續生活的畫面，期能將節能等觀念向下扎根。</t>
    <phoneticPr fontId="29" type="noConversion"/>
  </si>
  <si>
    <t>113.10.18</t>
    <phoneticPr fontId="29" type="noConversion"/>
  </si>
  <si>
    <t>10月行銷活動宣傳</t>
    <phoneticPr fontId="29" type="noConversion"/>
  </si>
  <si>
    <t>公佈9月行銷活動「新能源對對子，豈有此禮」得獎名單，以遊戲互動增進民眾對能源議題的認識。</t>
    <phoneticPr fontId="29" type="noConversion"/>
  </si>
  <si>
    <t>以「新能源」為主題辦理《新能源對對子》有獎徵答活動，讓民眾寫下創意下聯，提高民眾能源議題的參與度。</t>
    <phoneticPr fontId="29" type="noConversion"/>
  </si>
  <si>
    <t>9月份行銷活動宣傳</t>
    <phoneticPr fontId="29" type="noConversion"/>
  </si>
  <si>
    <t>公佈8月行銷活動得獎名單，提醒民眾須私訊填寫收件資訊，也讓民眾更有意願參與日後的抽獎活動，提高參與率。</t>
    <phoneticPr fontId="29" type="noConversion"/>
  </si>
  <si>
    <t>8月分行銷活動宣傳</t>
    <phoneticPr fontId="29" type="noConversion"/>
  </si>
  <si>
    <t>公告宣傳8月粉專行銷活動，規劃能源相關解謎題目與民眾互動，留言正確答案(截圖)即可參加抽獎，以趣味互動增進群眾對能源議題的關注。</t>
    <phoneticPr fontId="29" type="noConversion"/>
  </si>
  <si>
    <t>公佈7月行銷活動得獎名單，提醒民眾須私訊填寫收件資訊，也讓民眾更有意願參與日後的抽獎活動，提高參與率。</t>
    <phoneticPr fontId="29" type="noConversion"/>
  </si>
  <si>
    <t>7月份行銷活動宣傳</t>
    <phoneticPr fontId="29" type="noConversion"/>
  </si>
  <si>
    <t>7月份的行銷活動，以賓果連線的遊戲形式，讓民眾不僅可以獲得能源應用知識，同時也達到臉書粉專娛樂互動的效果。</t>
    <phoneticPr fontId="29" type="noConversion"/>
  </si>
  <si>
    <t>113.07.26</t>
    <phoneticPr fontId="29" type="noConversion"/>
  </si>
  <si>
    <t>公布6月行銷活動(抽獎活動)得獎名單，寓教於樂之餘，同時達到提升民眾對於能源知識的認識效益。</t>
    <phoneticPr fontId="29" type="noConversion"/>
  </si>
  <si>
    <t>113.07.05</t>
    <phoneticPr fontId="29" type="noConversion"/>
  </si>
  <si>
    <t>6月份行銷活動宣傳</t>
    <phoneticPr fontId="29" type="noConversion"/>
  </si>
  <si>
    <t>介紹12月風力發電突破3GW，創下歷史新高，離岸風機加入供電行列，所生產的發電量有效減少燃煤機組使用，並優化空污季的電力調度，顯示出再生能源發展的成果，推動能源轉型，提升能源利用效率，並有效減少空氣污染。</t>
    <phoneticPr fontId="29" type="noConversion"/>
  </si>
  <si>
    <t>宣導政府提供節能診斷服務，協助中小型能源用戶推動節能措施。經濟部能源署與大專院校合作，設立診斷服務中心，並推出服務業節能服務網，讓用戶可在「中小用戶節能服務專區」獲得節能資訊和案例，幫助提升能源使用效率，促進節能減碳。</t>
  </si>
  <si>
    <t>介紹儲能系統是綠色能源發展中的核心技術，不僅能穩定電網提升電力系統的可靠性與穩定性，還能有效實現削峰填谷平衡供需波動，更能作為「備載電源」，讓民眾在緊急狀況提供必要支援，此系統顯著增強電網的韌性與應變能力，為綠色能源的未來發展供予雄厚的技術支撐。</t>
    <phoneticPr fontId="29" type="noConversion"/>
  </si>
  <si>
    <t>113.11.29</t>
    <phoneticPr fontId="29" type="noConversion"/>
  </si>
  <si>
    <t>介紹2024世界氣候峰會COP29，以「團結一致，建立綠色世界」為願景，全面聚焦綠能、氫能與儲能等關鍵能源議題，此外，為應對全球氣候變遷及增強世界抗災能力，會議強調加速發展零排放與低排放技術，致力於實現將全球升溫控制在1.5℃以內的目標，讓民眾認知COP29為全球氣候行動貢獻力量，增進推動能源轉型邁向綠色未來。</t>
    <phoneticPr fontId="29" type="noConversion"/>
  </si>
  <si>
    <t>介紹再生能源發電在強颱康芮來襲時展現出卓越的韌性與穩定性，充分顯示出臺灣綠能系統具有高度的抗颱能力，讓民眾了解暴風雨過後，風能及光能發電仍持續穩定供電，不僅保障能源供應，也有效幫助降低空氣污染、實現減碳目標。</t>
    <phoneticPr fontId="29" type="noConversion"/>
  </si>
  <si>
    <t>113.11.13</t>
    <phoneticPr fontId="29" type="noConversion"/>
  </si>
  <si>
    <t>隨著山陀兒颱風來襲，向民眾宣導除防範強風豪雨外，更應注意家中電器的安全，避免接觸被雨淋濕的機器發生觸電事故」等狀況，此外，養成拔插頭的習慣，既節能又省電，還能減少電器損耗，減少因小細節引發的意外事故。</t>
    <phoneticPr fontId="29" type="noConversion"/>
  </si>
  <si>
    <t>113.10.01</t>
    <phoneticPr fontId="29" type="noConversion"/>
  </si>
  <si>
    <t>核三廠2號機自10月21日起進行歲修，向民眾說明政府已做好因應規劃，以無碳的再生能源和低碳的燃氣發電來接替；逢秋冬季節風力發電效果佳，能穩定在約200萬瓩，已超過兩部核三機組的滿載發電量，台電將靈活調度傳統機組與綠電，確保供電無虞。</t>
    <phoneticPr fontId="29" type="noConversion"/>
  </si>
  <si>
    <t>113.10.30</t>
    <phoneticPr fontId="29" type="noConversion"/>
  </si>
  <si>
    <t>介紹臺灣積極開發地熱資源，隨著地熱國家隊的努力，已有多處淺層地熱探勘與開發的熱點，此外，台電投入大屯山的地熱探勘，中油則在宜蘭開鑽國內首口4,000公尺深井，開啟深層地熱的探索，這些努力將加速臺灣地熱能的開發。</t>
    <phoneticPr fontId="29" type="noConversion"/>
  </si>
  <si>
    <t>113.10.24</t>
    <phoneticPr fontId="29" type="noConversion"/>
  </si>
  <si>
    <t>因應AI及半導體科技產業增電需求，除持續發展再生能源和擴大儲能設置，同時加速「強化電網韌性建設計畫」，優先完成關鍵區域和民生相關的工程，並推動地熱、小水力等多元綠能發展，讓民眾了解政府為維持供電安全與穩定，推動第二次能源轉型，並致力於實現深度節能目標。</t>
    <phoneticPr fontId="29" type="noConversion"/>
  </si>
  <si>
    <t>介紹政府深度節能推動計畫，透過大用戶、中小用戶、家庭用戶的不同措施，向大眾說明政府推動淨零轉型的作為。</t>
    <phoneticPr fontId="29" type="noConversion"/>
  </si>
  <si>
    <t>113.08.23</t>
  </si>
  <si>
    <t>以能源結合旅遊為出發，在介紹澎湖豐富觀光資源的同時，也向大眾介紹以再生能源為主的離島微電網。</t>
    <phoneticPr fontId="29" type="noConversion"/>
  </si>
  <si>
    <t>113.08.22</t>
    <phoneticPr fontId="29" type="noConversion"/>
  </si>
  <si>
    <t>以花蓮生豐案場的長期調查研究為例，說明太陽光電選擇不適耕作土地，除提供能源效益外，也發現有生態聚落的形成。</t>
    <phoneticPr fontId="29" type="noConversion"/>
  </si>
  <si>
    <t>113.08.20</t>
    <phoneticPr fontId="29" type="noConversion"/>
  </si>
  <si>
    <t>宣導冰箱的聰明使用方法，以提升家庭便利性和節能效果，也建議民眾選用能源效率較高的變頻冰箱，同時揭示節能補助政策，向民眾傳達汰舊換新的家電觀念。</t>
    <phoneticPr fontId="29" type="noConversion"/>
  </si>
  <si>
    <t>113.07.17</t>
  </si>
  <si>
    <t>能源相關應用知識介紹</t>
    <phoneticPr fontId="29" type="noConversion"/>
  </si>
  <si>
    <t>介紹節能在全球2050淨零轉型中的重要性，揭示政府推動永續穩定的供電與深度節能政策，從而實現國人省電費與國家省能源的雙重目標。</t>
    <phoneticPr fontId="29" type="noConversion"/>
  </si>
  <si>
    <t>113.07.12</t>
  </si>
  <si>
    <t>介紹冷氣節能使用方法，透過正確配置循環扇搭配冷氣使用，可以更有效提升冷房效果，藉以宣導民眾更科學的家電使用方法。</t>
    <phoneticPr fontId="29" type="noConversion"/>
  </si>
  <si>
    <t>113.07.08</t>
  </si>
  <si>
    <t>介紹桃園市利用7座水資源回收中心加裝太陽能板，不僅提高綠電發電量，還達到降溫、隔熱的效果，節省電費的同時，還能延長屋頂使用壽命，展現出綠能發展成效。</t>
    <phoneticPr fontId="29" type="noConversion"/>
  </si>
  <si>
    <t>113.12.31</t>
    <phoneticPr fontId="29" type="noConversion"/>
  </si>
  <si>
    <t>宣導政府推動大甲溪光明抽蓄水力的發電計畫，結合太陽能與水力發電，利用白天多餘光電電力將水抽回上池，並在電力需求高峰期放水發電，提升能源調度彈性和穩定性，有效結合再生能源，提升能源利用效率。</t>
    <phoneticPr fontId="29" type="noConversion"/>
  </si>
  <si>
    <t>113.12.16</t>
    <phoneticPr fontId="29" type="noConversion"/>
  </si>
  <si>
    <t>介紹桃園龜山水資源回收中心運用厭氧處理與沼氣發電系統，不僅減少污泥、降低碳排放，還將廢水轉化為發電能源，榮獲金擘獎表揚，成功轉型為綠能發電典範，展示環保與綠能的實踐成果，提升資源回收與減碳效益。</t>
    <phoneticPr fontId="29" type="noConversion"/>
  </si>
  <si>
    <t>113.12.14</t>
    <phoneticPr fontId="29" type="noConversion"/>
  </si>
  <si>
    <t>介紹台電於宜蘭冬山啟用的60MW儲能系統，儲電量達8.5萬度，能滿足約8,000戶家庭一日用電，此系統不僅可穩定電網，提升再生能源併網效能，還能確保系統安全無風險，有助於電力系統彈性，實現綠能與電網穩定目標。</t>
    <phoneticPr fontId="29" type="noConversion"/>
  </si>
  <si>
    <t>宣傳政府推動的屋頂太陽光電計畫，鼓勵1,000平方公尺以下私有建物設置光電系統，補助最高30萬元，此舉有助於加速能源轉型，期許獲得各界支持，一同推動綠能未來。</t>
    <phoneticPr fontId="29" type="noConversion"/>
  </si>
  <si>
    <t>113.12.13</t>
    <phoneticPr fontId="29" type="noConversion"/>
  </si>
  <si>
    <t>向民眾介紹邁向淨零農電共生持續實現創新突破，工研院借鑑德國農場與能源業者合作的成功經驗，建設太陽能模組溫室，開展農業伴生創電的試驗計畫，探索農場自給自足的供電可行性，為農業與能源結合的發展鋪路，推動綠能創新與低碳經濟的融合。</t>
    <phoneticPr fontId="29" type="noConversion"/>
  </si>
  <si>
    <t>南投積極推動農業廢棄物去化與綠能經濟的發展，經過先進加工技術後進行氣化發電，讓民眾認識該系統能有效回收副產品，進一步實現資源再利用，推動廢物轉能的綠色循環，促進環境保護的正向發展，開創永續發展的新局面。</t>
    <phoneticPr fontId="29" type="noConversion"/>
  </si>
  <si>
    <t>113.11.18</t>
    <phoneticPr fontId="29" type="noConversion"/>
  </si>
  <si>
    <t>以中國鋼鐵軋鋼三廠為例，該廠榮獲今年度節能標竿獎金獎，透過AI技術與數據分析研發「智慧燃燒監控系統」，不僅成功優化材料特性與製程，顯著降低成本，還大幅提升退火爐的運行效率，同時，該系統更是推動廠務設施的節能效果，成為行業節能減碳的典範，讓民眾認識智慧製造不僅顯著降低成本，更能達成節能減碳的雙重效益。</t>
    <phoneticPr fontId="29" type="noConversion"/>
  </si>
  <si>
    <t>113.11.14</t>
    <phoneticPr fontId="29" type="noConversion"/>
  </si>
  <si>
    <t>介紹位於高雄的海洋科技產業創新專區，榮獲國際組織與訓練機構的專業認證，成為臺灣首家雙國際標準訓練中心，更是亞太地區風電與海事工程專業人才的培育基地，讓民眾了解臺灣在能源科技領域的發展奠定了堅實基礎，也為業界提供更多專業培訓與創新的機會。</t>
    <phoneticPr fontId="29" type="noConversion"/>
  </si>
  <si>
    <t>113.11.08</t>
    <phoneticPr fontId="29" type="noConversion"/>
  </si>
  <si>
    <t>介紹產業園區不僅致力經濟發展，也是推動再生能源發展的好幫手。讓民眾了解政府推動屋頂型太陽光電政策，經濟部轄下工業區及科技產業園區，針對既有建物進行盤點，協助廠商設置太陽能設施，促進能源轉型。</t>
    <phoneticPr fontId="29" type="noConversion"/>
  </si>
  <si>
    <t>介紹屏東長治的東海豐農業循環園區推動循環經濟，例如豬糞尿產生的沼氣用於發電，沼液經污水處理系統回收再利用，沼渣則製成有機肥料等，成為具教育意義的環境場域，也翻轉民眾對傳統養豬場的印象。</t>
  </si>
  <si>
    <t>113.10.04</t>
    <phoneticPr fontId="29" type="noConversion"/>
  </si>
  <si>
    <t>介紹我國即將進入碳有價時代，讓民眾認識碳權，還有可以透過交易平台來買賣碳權商品，了解政府落實淨零排放的具體作為。</t>
    <phoneticPr fontId="29" type="noConversion"/>
  </si>
  <si>
    <t>113.08.29</t>
    <phoneticPr fontId="29" type="noConversion"/>
  </si>
  <si>
    <t>介紹臺灣首座酪農綠能循環中心，臺南柳營八翁里設置畜牧糞尿處理廠，達到資源化再利用並改善畜牧廢水的異味問題，是地方創造多贏的方式。</t>
    <phoneticPr fontId="29" type="noConversion"/>
  </si>
  <si>
    <t>113.08.17</t>
    <phoneticPr fontId="29" type="noConversion"/>
  </si>
  <si>
    <t>報導經濟部能源署與產業界合作，積極輔導能源業者，從六大面向共同建構碳盤查實力。</t>
  </si>
  <si>
    <t>113.08.03</t>
  </si>
  <si>
    <t>介紹臺灣畜牧業借鏡國外沼氣收集再利用技術，以解決大量禽畜糞處理問題，並說明現代農業經濟循環再利用的意義。</t>
    <phoneticPr fontId="29" type="noConversion"/>
  </si>
  <si>
    <t>113.08.01</t>
    <phoneticPr fontId="29" type="noConversion"/>
  </si>
  <si>
    <t>針對主動式節能服務在智慧居家應用與未來之活動進行事先廣宣，推廣發表活動為目的，期增加民眾對於此服務技術之了解，並廣邀業界、學界及一般民眾參與此次活動。</t>
    <phoneticPr fontId="29" type="noConversion"/>
  </si>
  <si>
    <t>113.10.14-113.10.25</t>
  </si>
  <si>
    <t>從數據到行動：主動式節能服務在智慧居家應用與未來</t>
    <phoneticPr fontId="29" type="noConversion"/>
  </si>
  <si>
    <t>節能綠色吸附材料關鍵元件及設備技術開發</t>
    <phoneticPr fontId="29" type="noConversion"/>
  </si>
  <si>
    <t>宣傳本計畫研發技術，增加技術授權或技術服務機會，期以提高本計畫權利金或技術服務費收入。</t>
    <phoneticPr fontId="29" type="noConversion"/>
  </si>
  <si>
    <t>TAF認證商用冷凍冷藏櫃測試實驗室</t>
  </si>
  <si>
    <t>宣傳紡織製程節能技術研發成果，以及透過與製造商、設備商的技轉合作開發，紡織所的節能技術得以商業化，讓更多業者享受到這些技術帶來的經濟效益，更擴大紡織業節能效益。</t>
    <phoneticPr fontId="29" type="noConversion"/>
  </si>
  <si>
    <t>紡織製程節能技術研發</t>
    <phoneticPr fontId="29" type="noConversion"/>
  </si>
  <si>
    <t>紡織所 力助製程減碳</t>
  </si>
  <si>
    <t>展示計畫執行成果並宣導計畫執行成效，供相關領域產業節能技術參考，期能擴散計畫成果並推廣節能效益。</t>
    <phoneticPr fontId="29" type="noConversion"/>
  </si>
  <si>
    <t>113.12.20</t>
  </si>
  <si>
    <t>智慧型自預熱式暨間接燃燒節能技術研發</t>
    <phoneticPr fontId="29" type="noConversion"/>
  </si>
  <si>
    <t>金屬中心自預熱間接加熱系統 高效</t>
  </si>
  <si>
    <t>113.12.19</t>
  </si>
  <si>
    <t>金屬中心助力產業節能減碳 獎不完</t>
  </si>
  <si>
    <t>透過技術動畫，可簡單明瞭與業者、學界單位或一民眾說明本計畫技術開發內容。技術動畫可應用於各項展覽會場、研討會、技轉業者說明會、觀摩會等場合。藉由技術動畫可縮短說明時間，有利於節能技術推動。</t>
  </si>
  <si>
    <t>磁熱加熱節能設備技術發展</t>
    <phoneticPr fontId="29" type="noConversion"/>
  </si>
  <si>
    <t>【冷熱媒即時需量調控機構模組】告別冷熱不均的模具，迎向高品質製程</t>
  </si>
  <si>
    <t>台灣ESCO會訊</t>
  </si>
  <si>
    <t>低耗能吸附除濕元件與工業吸附乾燥節能技術推廣，期提高技術能見度，有助於計畫技權與產學研計畫合作。</t>
    <phoneticPr fontId="29" type="noConversion"/>
  </si>
  <si>
    <t>高效率工業吸附節能技術開發</t>
    <phoneticPr fontId="29" type="noConversion"/>
  </si>
  <si>
    <t>蜂巢轉輪製備技術及應用</t>
  </si>
  <si>
    <t>展現能源管理學習社群節能培訓及提案輔導之成果，以各節能主題結合專家臨場輔導，期協助企業評估節能淺力、確認資源及可行性，產出節約能源方案之提案。</t>
    <phoneticPr fontId="29" type="noConversion"/>
  </si>
  <si>
    <t>113.11.01-113.11.25</t>
  </si>
  <si>
    <t>能源管理學習社群成果發表</t>
    <phoneticPr fontId="29" type="noConversion"/>
  </si>
  <si>
    <t>經濟日報
經濟日報網</t>
    <phoneticPr fontId="29" type="noConversion"/>
  </si>
  <si>
    <t>113.08.27-113.09.03</t>
  </si>
  <si>
    <t>平面媒體、
網路媒體</t>
    <phoneticPr fontId="29" type="noConversion"/>
  </si>
  <si>
    <t>經濟部能源署辦研習 助益能管員拚節能減碳</t>
  </si>
  <si>
    <t>製作多部小劇場獲勝優秀隊伍的影片詮釋節約能源生活的概念，藉由Youtube網路媒體行銷的發散性、互動性及擴散效應等優勢，促使大眾重視節電議題營造節電氛圍，亦培養學生節約能源意識，期達成改變用電行為及節電之效益。</t>
    <phoneticPr fontId="29" type="noConversion"/>
  </si>
  <si>
    <t>113.12.20-114.12.31</t>
    <phoneticPr fontId="29" type="noConversion"/>
  </si>
  <si>
    <t>輔導中小學推動能源教育</t>
    <phoneticPr fontId="29" type="noConversion"/>
  </si>
  <si>
    <t>小劇場創作競賽暨頒獎活動</t>
    <phoneticPr fontId="29" type="noConversion"/>
  </si>
  <si>
    <t>工商時報、中時等網路新聞媒體、Facebook及Instagram</t>
    <phoneticPr fontId="29" type="noConversion"/>
  </si>
  <si>
    <t>為讓中小學生關注能源議題並實踐節能減碳，藉由辦理小劇場創作競賽邀請學生發揮創意，發想新世代節電手法，藉由網路社群媒體傳播活動當日精彩片段加強曝光度及參與度，期提升能源活動曝光度與宣傳廣度，另於週邊設置能源互動遊戲攤位，期讓民眾了解能源政策及生活能源知識，以期深耕能源教育。</t>
    <phoneticPr fontId="29" type="noConversion"/>
  </si>
  <si>
    <t>113.11.01-113.11.30
113.12.13-113.12.31</t>
    <phoneticPr fontId="29" type="noConversion"/>
  </si>
  <si>
    <t>遠見雜誌網</t>
    <phoneticPr fontId="29" type="noConversion"/>
  </si>
  <si>
    <t>透過近零耗能建築社會住宅成功案例，期引領未來住宅朝向1級以上之效益。</t>
    <phoneticPr fontId="29" type="noConversion"/>
  </si>
  <si>
    <t>113.11.19-113.12.31</t>
  </si>
  <si>
    <t>近零耗能建築示範應用</t>
    <phoneticPr fontId="29" type="noConversion"/>
  </si>
  <si>
    <t>近零耗能建築社會住宅成功案例，引領未來住宅朝向1級以上成果宣導</t>
  </si>
  <si>
    <t>中華民國冷凍空調技師公會全國聯合會期刊季刊</t>
    <phoneticPr fontId="29" type="noConversion"/>
  </si>
  <si>
    <t>113.12.27-114.03.27</t>
    <phoneticPr fontId="29" type="noConversion"/>
  </si>
  <si>
    <t>冷凍空調&amp;能源科技雙月刊145至148期</t>
    <phoneticPr fontId="29" type="noConversion"/>
  </si>
  <si>
    <t>113.05.10-114.01.10</t>
    <phoneticPr fontId="29" type="noConversion"/>
  </si>
  <si>
    <t>節能環境營造與社會溝通策略研究</t>
    <phoneticPr fontId="29" type="noConversion"/>
  </si>
  <si>
    <t>EnergyPark節約能源園區粉絲團經營</t>
  </si>
  <si>
    <t>「冷氣冬藏篇」廣播公益託播</t>
  </si>
  <si>
    <t>節約能源表揚大會廣編特輯</t>
    <phoneticPr fontId="29" type="noConversion"/>
  </si>
  <si>
    <t>期提醒已購買補助產品用戶於截止日前提出申請。</t>
    <phoneticPr fontId="29" type="noConversion"/>
  </si>
  <si>
    <t>1.快檢查節能補助金到手沒
2.助力企業輕鬆節電迎新年
3.工研院研習班助力產業深度節能 落實賴總統推動二次能源轉型目標</t>
    <phoneticPr fontId="29" type="noConversion"/>
  </si>
  <si>
    <t>113.11.13</t>
  </si>
  <si>
    <t>重型車輛能源效率提升研究與輔導推廣</t>
    <phoneticPr fontId="29" type="noConversion"/>
  </si>
  <si>
    <t>節能輪胎廣告推播</t>
    <phoneticPr fontId="29" type="noConversion"/>
  </si>
  <si>
    <t>google</t>
    <phoneticPr fontId="29" type="noConversion"/>
  </si>
  <si>
    <t>節能標章與能源效率分級標示季刊第3-4季</t>
    <phoneticPr fontId="29" type="noConversion"/>
  </si>
  <si>
    <t>113.09.25-114.03.25</t>
    <phoneticPr fontId="29" type="noConversion"/>
  </si>
  <si>
    <t>自由時報
自由影音網</t>
    <phoneticPr fontId="29" type="noConversion"/>
  </si>
  <si>
    <t>辦理「ESCO高峰論壇-深度節能及綠色金融」產業融資交流，分享能源效率提升策略與信保基金信貸機制，期引導產業投資節能。</t>
    <phoneticPr fontId="29" type="noConversion"/>
  </si>
  <si>
    <t>能源技術服務產業精進輔導</t>
    <phoneticPr fontId="29" type="noConversion"/>
  </si>
  <si>
    <t>產業融資交流會</t>
    <phoneticPr fontId="29" type="noConversion"/>
  </si>
  <si>
    <t>113年度製作5則圖卡，FB推廣觸及至少4.5萬人次，持續宣導與推動冷氣適溫運動，期號召民眾與其他餐飲業者共同響應冷氣適溫運動。</t>
    <phoneticPr fontId="29" type="noConversion"/>
  </si>
  <si>
    <t>113.05.29-113.09.20</t>
    <phoneticPr fontId="29" type="noConversion"/>
  </si>
  <si>
    <t>服務業能源查核與能源管理輔導推廣</t>
    <phoneticPr fontId="29" type="noConversion"/>
  </si>
  <si>
    <t>透過社群媒體(FB)介紹建構分散式發電，提供科學園區等大型用戶用電，同時也透過配電系統提供一般用戶用電，提升電網韌性及降低對環境的衝擊。使民眾瞭解分散式發電有助於提升電網韌性。</t>
    <phoneticPr fontId="29" type="noConversion"/>
  </si>
  <si>
    <t>財團法人台灣綜合研究院</t>
  </si>
  <si>
    <t>113.04.09-113.12.31</t>
    <phoneticPr fontId="29" type="noConversion"/>
  </si>
  <si>
    <t>分散式發電
電力穩定供應</t>
    <phoneticPr fontId="29" type="noConversion"/>
  </si>
  <si>
    <t>透過FB介紹臺灣開放了綠電轉供、直供的再生能源自由買賣，現已是淨零碳排的方式之一，故了解綠電轉供與直供的差異性，成為各企業都需知的再生能源趨勢，使民眾兩者間的差異性。</t>
    <phoneticPr fontId="29" type="noConversion"/>
  </si>
  <si>
    <t>113.09.30-113.12.31</t>
    <phoneticPr fontId="29" type="noConversion"/>
  </si>
  <si>
    <t>綠電轉供直供
再生能源發電業
再生能源售電業
綠電交易</t>
    <phoneticPr fontId="29" type="noConversion"/>
  </si>
  <si>
    <t>電力設備營運配套制度及政策管理研析計畫</t>
    <phoneticPr fontId="29" type="noConversion"/>
  </si>
  <si>
    <t>我國持續強化燃煤安全存量政策</t>
    <phoneticPr fontId="29" type="noConversion"/>
  </si>
  <si>
    <t>透過社群媒體(FB)，增加民眾對於電力相關議題之認識。</t>
    <phoneticPr fontId="29" type="noConversion"/>
  </si>
  <si>
    <t>為什麼混燒氫氣可以降低碳排?</t>
    <phoneticPr fontId="29" type="noConversion"/>
  </si>
  <si>
    <t>113.12.09-113.12.31</t>
    <phoneticPr fontId="29" type="noConversion"/>
  </si>
  <si>
    <t>興達電廠進行「燃氣混氫發電」示範計畫!</t>
    <phoneticPr fontId="29" type="noConversion"/>
  </si>
  <si>
    <t>以圖文方式，宣導汽電如何共生，提高能源使用效率的技巧，並能體現「循環經濟」優質概念。</t>
    <phoneticPr fontId="29" type="noConversion"/>
  </si>
  <si>
    <t>113.11.12-113.11.30</t>
    <phoneticPr fontId="29" type="noConversion"/>
  </si>
  <si>
    <t>廢熱回收再利用～汽電好共生</t>
    <phoneticPr fontId="29" type="noConversion"/>
  </si>
  <si>
    <t>政策加持
讓綠電交易更活絡!</t>
    <phoneticPr fontId="29" type="noConversion"/>
  </si>
  <si>
    <t>今周刊官網(Banner)、行動版(Banner)、活動eDM、facebook、Instagram、ESG永續台灣官網(Banner)</t>
    <phoneticPr fontId="29" type="noConversion"/>
  </si>
  <si>
    <t>面對氣候變遷挑戰，邀請領域專家分享知識，以DIY能源(水、風)動力車互動方式，推廣節能、永續生活概念，以引發民眾認同感並採取行動。</t>
    <phoneticPr fontId="29" type="noConversion"/>
  </si>
  <si>
    <t>113.10.21-113.10.27</t>
    <phoneticPr fontId="29" type="noConversion"/>
  </si>
  <si>
    <t>減碳生活沙龍講座</t>
    <phoneticPr fontId="45" type="noConversion"/>
  </si>
  <si>
    <t>關鍵評論網YouTube、facebook；YouTube；Google聯播網_五大新聞網；OTT/OTV聯播網；Display &amp; Video 360 程序化廣告平台；Meta影音廣告</t>
    <phoneticPr fontId="29" type="noConversion"/>
  </si>
  <si>
    <t>以動畫影片說明綠電交易員、再生能源財務顧問、離岸風場施工經理等綠領工作內容與特色，強調其成長性且肩負實現淨零碳排目標之重要使命，引發民眾興趣與認同感。</t>
    <phoneticPr fontId="29" type="noConversion"/>
  </si>
  <si>
    <t>綠能建設</t>
    <phoneticPr fontId="45" type="noConversion"/>
  </si>
  <si>
    <t>前瞻組</t>
    <phoneticPr fontId="45" type="noConversion"/>
  </si>
  <si>
    <t>113.10.01-113.10.02</t>
    <phoneticPr fontId="45" type="noConversion"/>
  </si>
  <si>
    <t>網路媒體</t>
    <phoneticPr fontId="45" type="noConversion"/>
  </si>
  <si>
    <r>
      <t>去碳能源主題影片_綠領人才</t>
    </r>
    <r>
      <rPr>
        <sz val="12"/>
        <rFont val="Times New Roman"/>
        <family val="1"/>
      </rPr>
      <t/>
    </r>
    <phoneticPr fontId="45" type="noConversion"/>
  </si>
  <si>
    <t>關鍵評論網YouTube、facebook；YouTube；Google聯播網_五大新聞網；OTT/OTV聯播網；Taboola內容推薦原生影音；Meta影音廣告</t>
    <phoneticPr fontId="29" type="noConversion"/>
  </si>
  <si>
    <t>以闖關模式設計關卡，透過問答反映再生能源與綠電之重要性，並納入民眾易混淆或誤解之綠能議題，以具公信力之資料來源提供解答。</t>
    <phoneticPr fontId="29" type="noConversion"/>
  </si>
  <si>
    <t>113.10.01-113.10.02</t>
    <phoneticPr fontId="29" type="noConversion"/>
  </si>
  <si>
    <r>
      <t>去碳能源主題影片_綠能問答</t>
    </r>
    <r>
      <rPr>
        <sz val="12"/>
        <rFont val="Times New Roman"/>
        <family val="1"/>
      </rPr>
      <t/>
    </r>
    <phoneticPr fontId="29" type="noConversion"/>
  </si>
  <si>
    <t>WindTAIWAN官網(Banner)、活動eDM、facebook、LinkedIN、LINE官方帳號、Instagram</t>
    <phoneticPr fontId="29" type="noConversion"/>
  </si>
  <si>
    <t>113.10.01-113.10.03</t>
    <phoneticPr fontId="29" type="noConversion"/>
  </si>
  <si>
    <t>113.09.06-113.10.04</t>
    <phoneticPr fontId="29" type="noConversion"/>
  </si>
  <si>
    <t>WindTAIWAN facebook、 LinkedIN、 Instagram、 LINE官方帳號；今周刊活動eDM</t>
    <phoneticPr fontId="29" type="noConversion"/>
  </si>
  <si>
    <t>113.08.01-113.08.05</t>
    <phoneticPr fontId="29" type="noConversion"/>
  </si>
  <si>
    <t>WindTAIWAN官網(Banner)、facebook、LinkedIN、Instagram、LINE官方帳號、活動eDM；今周刊官網(Banner)、活動eDM</t>
    <phoneticPr fontId="29" type="noConversion"/>
  </si>
  <si>
    <t>113.07.25</t>
    <phoneticPr fontId="29" type="noConversion"/>
  </si>
  <si>
    <t>吸引更多目標受眾參與此次論壇，提升論壇參與度及影響力。廣宣內容涵蓋會議議題及雙邊與會簡報者陣容，提升受眾的參與意願。</t>
    <phoneticPr fontId="29" type="noConversion"/>
  </si>
  <si>
    <t>能源規劃與國際交流</t>
    <phoneticPr fontId="29" type="noConversion"/>
  </si>
  <si>
    <t>政策組</t>
    <phoneticPr fontId="29" type="noConversion"/>
  </si>
  <si>
    <t>113.10.29-113.11.06</t>
    <phoneticPr fontId="29" type="noConversion"/>
  </si>
  <si>
    <t>研析與執行APEC能源國際參與及雙邊能源合作事務</t>
    <phoneticPr fontId="29" type="noConversion"/>
  </si>
  <si>
    <t>2024臺德能源轉型論壇</t>
    <phoneticPr fontId="29" type="noConversion"/>
  </si>
  <si>
    <t>南天新聞</t>
    <phoneticPr fontId="29" type="noConversion"/>
  </si>
  <si>
    <t>透過電視媒體宣傳科學城招商資訊，及宣傳2024年點亮沙崙活動，期望更多廠商參與，藉此互相交流，創造合作。</t>
    <phoneticPr fontId="29" type="noConversion"/>
  </si>
  <si>
    <t>沙崙科學城A1跟B區招商，點亮沙崙活動</t>
    <phoneticPr fontId="29" type="noConversion"/>
  </si>
  <si>
    <t>透過網路媒體及平面專刊宣傳科學城正全力打造半導體及AI產業生態，積極推動綠能供應和智慧應用，促進產業升級和人才培育，期望藉此提升城市競爭力並創造更多就業機會。</t>
    <phoneticPr fontId="29" type="noConversion"/>
  </si>
  <si>
    <t>世界南科 經濟日報專題報導</t>
    <phoneticPr fontId="29" type="noConversion"/>
  </si>
  <si>
    <t>以MaaS智慧接駁服務作為影片主題進行拍攝，透過影片介紹MaaS使用方法，並宣傳推廣本計畫之低碳智慧接駁服務。</t>
    <phoneticPr fontId="29" type="noConversion"/>
  </si>
  <si>
    <t>113.10.31-113.12.31</t>
    <phoneticPr fontId="29" type="noConversion"/>
  </si>
  <si>
    <t>沙崙智慧綠能科學城智慧接駁服務 免費提供站對站預約接送 於2025年運行</t>
    <phoneticPr fontId="29" type="noConversion"/>
  </si>
  <si>
    <t>簡述本案的發展成果，以雜誌的管道宣傳本計畫成果，期藉由雜誌的觸及率，宣傳到更寬更廣的受眾與各領域的讀者。</t>
    <phoneticPr fontId="29" type="noConversion"/>
  </si>
  <si>
    <t>113.10.24-113.12.31</t>
    <phoneticPr fontId="29" type="noConversion"/>
  </si>
  <si>
    <t>臺南沙崙科學城攜手台日技術首創國內智慧綠能城市創新管理</t>
    <phoneticPr fontId="29" type="noConversion"/>
  </si>
  <si>
    <t>ETtoday新聞雲</t>
    <phoneticPr fontId="29" type="noConversion"/>
  </si>
  <si>
    <t>透過網路媒體宣傳最新改造的輕量太陽能模組候車亭，結合太陽能發電與儲能技術，提升臺南大眾運輸的韌性與綠色電力供應穩定性。展現沙崙科學城在推動綠色能源和淨零排放上的決心。</t>
    <phoneticPr fontId="29" type="noConversion"/>
  </si>
  <si>
    <t>113.10.16</t>
    <phoneticPr fontId="29" type="noConversion"/>
  </si>
  <si>
    <t>輕量太陽能模組改造候車亭，臺南沙崙從大眾運輸提升電網韌性</t>
    <phoneticPr fontId="29" type="noConversion"/>
  </si>
  <si>
    <t>透過經濟日報網路媒體宣傳沙崙科學城參與2024國際人工智慧暨物聯網展，民眾能進一步了解整個展覽重點與成果展現，已達成廣宣目的。</t>
    <phoneticPr fontId="29" type="noConversion"/>
  </si>
  <si>
    <t>113.10.25</t>
    <phoneticPr fontId="29" type="noConversion"/>
  </si>
  <si>
    <t>「沙崙智慧綠能科學城」AI物聯網展成果豐碩</t>
    <phoneticPr fontId="29" type="noConversion"/>
  </si>
  <si>
    <t>透過經濟日報網路媒體宣傳沙崙科學城參與2024國際人工智慧暨物聯網展，民眾能進一步加了解參展商之背景已達成廣宣目的，也達鼓勵民眾看展之目的。</t>
    <phoneticPr fontId="29" type="noConversion"/>
  </si>
  <si>
    <t>沙崙科學城前進人工智慧暨物聯網展
率業者展示AI跨領域應用</t>
    <phoneticPr fontId="29" type="noConversion"/>
  </si>
  <si>
    <t>透過經濟日報網路媒體宣傳沙崙科學城參與2024國際淨零永續展，民眾能進一步了解整個展覽重點與成果展現，已達成廣宣目的。</t>
    <phoneticPr fontId="29" type="noConversion"/>
  </si>
  <si>
    <t>113.10.06</t>
    <phoneticPr fontId="29" type="noConversion"/>
  </si>
  <si>
    <t>沙崙科學城率智慧綠能業者參展，推廣能源應用，爭取國際曝光！</t>
    <phoneticPr fontId="29" type="noConversion"/>
  </si>
  <si>
    <t>透過經濟日報網路媒體宣傳沙崙具有吸引國際標竿企業的潛力，提升臺南及沙崙的國際曝光度，積極宣傳台日共好合作事蹟。</t>
    <phoneticPr fontId="29" type="noConversion"/>
  </si>
  <si>
    <t>113.07.19</t>
    <phoneticPr fontId="29" type="noConversion"/>
  </si>
  <si>
    <t>南市府攜手產官學研發展多元創新應用 共創智慧永續新沙崙</t>
    <phoneticPr fontId="29" type="noConversion"/>
  </si>
  <si>
    <t>全用太陽能儲能設備 台南"全台首創綠能市集"！讓民眾體驗推廣綠能應用</t>
    <phoneticPr fontId="29" type="noConversion"/>
  </si>
  <si>
    <t>藉由三立新聞宣傳「大南方科技S廊帶 淨零轉型 能源永續 關鍵論壇」完滿落幕，讓全國民眾進一步加了解最新能源布局，已達國家政策推廣之目的。</t>
    <phoneticPr fontId="29" type="noConversion"/>
  </si>
  <si>
    <t>大南方科技S廊帶 淨零轉型 能源永續 關鍵論壇</t>
    <phoneticPr fontId="29" type="noConversion"/>
  </si>
  <si>
    <t>DIGITIMES Asia</t>
    <phoneticPr fontId="29" type="noConversion"/>
  </si>
  <si>
    <t>以首頁banner方式觸及到國際，讓更多人知道沙崙智慧綠能科學城。</t>
    <phoneticPr fontId="29" type="noConversion"/>
  </si>
  <si>
    <t>宣傳沙崙智慧綠能科學城</t>
    <phoneticPr fontId="29" type="noConversion"/>
  </si>
  <si>
    <t>推廣專區在離岸風電人才培訓的全面性服務與訓練能量，除協助產業鏈廠商取得所需的國際證照，並鏈結產學培育在學生實習技師，透過完整的徵選與訓練，完成首例在學生孕育風電人才的訓練合作案。113學年將進行擴大實習徵選，預計於2026年將拓展至全臺其他重點大專院校。</t>
    <phoneticPr fontId="29" type="noConversion"/>
  </si>
  <si>
    <t>財團法人金屬工業研究中心</t>
    <phoneticPr fontId="29" type="noConversion"/>
  </si>
  <si>
    <t>全台業界首例！歌美颯開啟實習計劃帶領學生乘風破浪</t>
    <phoneticPr fontId="29" type="noConversion"/>
  </si>
  <si>
    <t>美商國際半導體產業有限公司台灣分公司(FB)</t>
    <phoneticPr fontId="29" type="noConversion"/>
  </si>
  <si>
    <t>因應政府2050淨零減碳目標，臺灣未來電力市場將往「再生能源」為主要方向。在電網韌性方面，台電也建構出智慧電網，打造電力交易平台，目前共有近100戶參與，未來市場也將逐步開放。同時，也藉由智慧電網建置，快速掌握用戶用電的情況、位置，以進行派員與事故搶修。</t>
    <phoneticPr fontId="29" type="noConversion"/>
  </si>
  <si>
    <t>113.09.14-113.10.05</t>
    <phoneticPr fontId="29" type="noConversion"/>
  </si>
  <si>
    <t>供電穩定與綠電市場高峰論壇活動前EDM與成果宣導</t>
    <phoneticPr fontId="29" type="noConversion"/>
  </si>
  <si>
    <t>113年太陽光電政策行銷影片製作推廣</t>
    <phoneticPr fontId="29" type="noConversion"/>
  </si>
  <si>
    <t>太陽光電單一服務窗口
今周刊雜誌</t>
    <phoneticPr fontId="29" type="noConversion"/>
  </si>
  <si>
    <t>113年太陽光電政策媒體廣宣與行銷推廣</t>
    <phoneticPr fontId="29" type="noConversion"/>
  </si>
  <si>
    <t>為促進社會大眾充分了解認知光電政策推動之重要性，從而認同推動光電政策，規劃以專題報導等文章，俾利政策推動之互利雙贏，以利國家太陽光電設置達標。</t>
    <phoneticPr fontId="29" type="noConversion"/>
  </si>
  <si>
    <t>113.04.22-113.12.31</t>
    <phoneticPr fontId="29" type="noConversion"/>
  </si>
  <si>
    <t>太陽光電政策報導</t>
    <phoneticPr fontId="29" type="noConversion"/>
  </si>
  <si>
    <t>業界能專官網</t>
    <phoneticPr fontId="29" type="noConversion"/>
  </si>
  <si>
    <t>113年度「再生能源資訊網」社群平台營運</t>
    <phoneticPr fontId="29" type="noConversion"/>
  </si>
  <si>
    <t>Facebook、Instagram、競賽網頁</t>
    <phoneticPr fontId="29" type="noConversion"/>
  </si>
  <si>
    <t>113年度經濟日報綠能專輯刊登</t>
    <phoneticPr fontId="29" type="noConversion"/>
  </si>
  <si>
    <t>因應影片為流行的重要宣傳媒介，藉由圖像及影像之瀏覽方式，宣傳再生能源與日常生活的美好連結，且影片可推播與觸及數位受眾，達到推廣再生能源政策之成效。</t>
    <phoneticPr fontId="29" type="noConversion"/>
  </si>
  <si>
    <t>113年度再生能源推廣影片製作</t>
    <phoneticPr fontId="29" type="noConversion"/>
  </si>
  <si>
    <t>Facebook、AD2 LBS影音</t>
    <phoneticPr fontId="29" type="noConversion"/>
  </si>
  <si>
    <t>113.11.01-113.11.30</t>
    <phoneticPr fontId="29" type="noConversion"/>
  </si>
  <si>
    <t>113.11.15-113.11.29</t>
    <phoneticPr fontId="29" type="noConversion"/>
  </si>
  <si>
    <t>Yahoo臺灣擁有數百萬活躍用戶，涵蓋新聞、購物、搜尋等多元領域，能有效觸及各種族群，透過精準的受眾定位和廣泛的內容合作，Yahoo 廣告投放能大幅提高品牌的曝光率和用戶參與度，依Yahoo數據所示，品牌廣告能達到高達 40% 的提升效果，還能顯著提升消費者對品牌的認知和關注度，進而提升品牌的影響力。</t>
    <phoneticPr fontId="29" type="noConversion"/>
  </si>
  <si>
    <t>Google
多媒體聯播網</t>
    <phoneticPr fontId="29" type="noConversion"/>
  </si>
  <si>
    <t>Google多媒體聯播網（Google Display Network / GDN）透過精準的受眾定位，將廣告展示在數百萬個網站及應用程式上，觸及大量潛在顧客，依據不同用戶的習性、瀏覽行為及地理位置進行精細化投放，不僅可以高效觸及目標受眾、大幅提高廣告的曝光度與點擊率，還能提升轉換率、帶來實質的增長，達到最佳的行銷成果。</t>
    <phoneticPr fontId="29" type="noConversion"/>
  </si>
  <si>
    <t>為滿足企業日益增長的綠電需求，台電公司推出小額綠電計畫，並首次將自建的離岸風電納入其中，依據風能和光能的發電特性，將不同用戶需求與用電時段，提供不同產品選擇，並搭配多樣化的組合方案，靈活滿足中小企業的減碳需求，這些創新舉措讓民眾知悉政府推行綠電交易市場多元化，讓台灣綠電發展邁向機動性更高、更高效的未來，助力企業降低碳足跡，實現環境永續經營目標。</t>
    <phoneticPr fontId="29" type="noConversion"/>
  </si>
  <si>
    <t>能源政策宣導</t>
    <phoneticPr fontId="29" type="noConversion"/>
  </si>
  <si>
    <t>台灣積極推動綠電發展，不僅與國際趨勢接軌，也是增強國內產業出口競爭力的關鍵措施，為保障產業的穩定發展，經濟部與法務部密切合作，共同打擊綠電不法行為，並與地方政府協同合作，持續優化相關制度，此外，政府提供標準作業流程（SOP）供申請者遵循，有效防範綠能相關犯罪，確保國家政策的價值與長遠發展，營造健康、公正的綠能發展環境。</t>
    <phoneticPr fontId="29" type="noConversion"/>
  </si>
  <si>
    <t>線下活動宣傳</t>
    <phoneticPr fontId="29" type="noConversion"/>
  </si>
  <si>
    <t>向民眾介紹邁向淨零農電共生持續實現創新突破，工研院借鑑德國農場與能源業者合作的成功經驗，建設太陽能模組溫室，開展農業伴生創電的試驗計畫，探索農場自給自足的供電可行性，為農業與能源結合的發展鋪路，推動綠能創新與低碳經濟的融合。</t>
  </si>
  <si>
    <t>南投積極推動農業廢棄物去化與綠能經濟的發展，經過先進加工技術後進行氣化發電，讓民眾認識該系統能有效回收副產品，進一步實現資源再利用，推動廢物轉能的綠色循環，促進環境保護的正向發展，開創永續發展的新局面。</t>
  </si>
  <si>
    <t>以中國鋼鐵軋鋼三廠為例，該廠榮獲今年度節能標竿獎金獎，透過AI技術與數據分析研發「智慧燃燒監控系統」，不僅成功優化材料特性與製程，顯著降低成本，還大幅提升退火爐的運行效率，同時，該系統更是推動廠務設施的節能效果，成為行業節能減碳的典範，讓民眾認識智慧製造不僅顯著降低成本，更能達成節能減碳的雙重效益。</t>
  </si>
  <si>
    <t>透過廣播向民眾與用車族群宣導節能輪胎分級標示資訊，期能鼓勵民眾更換輪胎時可優先選用標誌產品。</t>
    <phoneticPr fontId="29" type="noConversion"/>
  </si>
  <si>
    <t>「節能輪胎-淨零篇」廣播宣導</t>
    <phoneticPr fontId="29" type="noConversion"/>
  </si>
  <si>
    <t>「節能省電 一度電行動篇」廣播宣導</t>
    <phoneticPr fontId="29" type="noConversion"/>
  </si>
  <si>
    <t>六家無線電視台</t>
  </si>
  <si>
    <t>「微小也可以偉大篇」電視宣導</t>
    <phoneticPr fontId="29" type="noConversion"/>
  </si>
  <si>
    <t>工商時報、中時等網路新聞媒體、facebook</t>
    <phoneticPr fontId="29" type="noConversion"/>
  </si>
  <si>
    <t>小劇場創作競賽暨頒獎活動</t>
  </si>
  <si>
    <t>促進教案競賽活動曝光與宣傳推廣活動訊息，擴大活動推廣成效。</t>
    <phoneticPr fontId="29" type="noConversion"/>
  </si>
  <si>
    <t>能源教育教案競賽宣傳</t>
    <phoneticPr fontId="29" type="noConversion"/>
  </si>
  <si>
    <t>為鼓勵學校協助推廣節約能源相關知識，透過邀請臺灣兒童界KOL擔任說故事哥哥姊姊，結合金鐘獎編劇及現役卡通配音員，以及邀請專家學者訪談，針對學生製作5篇節能廣播劇故事，邀請學校及民眾於學校家庭播放並參與抽獎活動，期將故事節能意識深化至學童心中。</t>
    <phoneticPr fontId="29" type="noConversion"/>
  </si>
  <si>
    <t>學生節能廣播劇暨網路抽獎活動(含廣播劇錄製費用)</t>
    <phoneticPr fontId="29" type="noConversion"/>
  </si>
  <si>
    <t>113.11.10-114.01.10</t>
    <phoneticPr fontId="29" type="noConversion"/>
  </si>
  <si>
    <t>期提醒已購買馬達動力設備補助產品之用戶於截止日前儘速提出申請。</t>
    <phoneticPr fontId="29" type="noConversion"/>
  </si>
  <si>
    <t>快檢查節能補助金到手沒</t>
  </si>
  <si>
    <t>節能補助 助力企業輕鬆節電迎新年</t>
  </si>
  <si>
    <t>臺南 半導體AI產業核心聚落</t>
    <phoneticPr fontId="29" type="noConversion"/>
  </si>
  <si>
    <t>向社會大眾宣導，從儲氫設備到加氫站，所有技術都經過嚴格測試和標準化，確保氫氣的儲存與運輸過程都安全無虞。
鼓勵大眾使用氫能驅動的安全潔淨能源系統，一起支持氫能，為地球開創一條更清潔穩定的道路。</t>
    <phoneticPr fontId="29" type="noConversion"/>
  </si>
  <si>
    <t>113.10.16-113.11.15</t>
    <phoneticPr fontId="29" type="noConversion"/>
  </si>
  <si>
    <t>氫能安全新高度，破解氫能三大迷思</t>
    <phoneticPr fontId="29" type="noConversion"/>
  </si>
  <si>
    <t>113.09.24-113.10.22</t>
    <phoneticPr fontId="29" type="noConversion"/>
  </si>
  <si>
    <t>業界能專計畫宣導說明會</t>
    <phoneticPr fontId="29" type="noConversion"/>
  </si>
  <si>
    <t>113.10.01-113.10.31</t>
    <phoneticPr fontId="29" type="noConversion"/>
  </si>
  <si>
    <t>Facebook、ClickForce</t>
    <phoneticPr fontId="29" type="noConversion"/>
  </si>
  <si>
    <t>經濟日報
經濟日報官網</t>
    <phoneticPr fontId="29" type="noConversion"/>
  </si>
  <si>
    <t>為讓國人了解政府能源轉政策與相關推動措施及成果，經濟部經濟部能源署結合「2024台灣國際智慧能源週與台灣國際淨零永續展」，展出各類再生能源技術研發成果。</t>
  </si>
  <si>
    <t>2024再生能源推廣報導</t>
    <phoneticPr fontId="29" type="noConversion"/>
  </si>
  <si>
    <t>介紹台灣積極開發地熱資源，隨著地熱國家隊的努力，已有多處淺層地熱探勘與開發的熱點，此外，台電投入大屯山的地熱探勘，中油則在宜蘭開鑽國內首口4,000公尺深井，開啟深層地熱的探索，這些努力將加速台灣地熱能的開發。</t>
    <phoneticPr fontId="29" type="noConversion"/>
  </si>
  <si>
    <t>力助製程減碳</t>
    <phoneticPr fontId="29" type="noConversion"/>
  </si>
  <si>
    <t>透過社群媒體(FB)宣導我國因太陽光電發展有成，調度重點已轉為夜尖峰，政府將調整調度模式維持供電穩定。</t>
    <phoneticPr fontId="29" type="noConversion"/>
  </si>
  <si>
    <t>113.01.13-113.12.31</t>
    <phoneticPr fontId="29" type="noConversion"/>
  </si>
  <si>
    <t>能源轉型 日夜尖峰轉移 精進調度策略</t>
    <phoneticPr fontId="29" type="noConversion"/>
  </si>
  <si>
    <t>推廣專區在離岸風電人才培訓的全面性服務與訓練能量，除協助產業鏈廠商取得所需的國際證照，並鏈結產學培育在學生實習技師，透過完整的徵選與訓練，完成首例在學生孕育風電人才的訓練合作案。113學年將進行擴大實習徵選，預計於2026年將拓展至全台其他重點大專院校。</t>
    <phoneticPr fontId="29" type="noConversion"/>
  </si>
  <si>
    <t>社團法人網路公民協會</t>
    <phoneticPr fontId="29" type="noConversion"/>
  </si>
  <si>
    <t>民時新聞報
臺灣導報
臺灣聯合新聞網等25家</t>
    <phoneticPr fontId="29" type="noConversion"/>
  </si>
  <si>
    <t>能有效提升海洋專區的知名度與公信力，彰顯其在國際風電與離岸油氣訓練中的領導地位。獲得雙國際認證及全球獎項的肯定，將吸引更多國內外合作機會，並提升專業課程的參與度。同時也展現台灣在離岸風電發展中的卓越表現，助力達成2050淨零排放的目標，強化社會責任形象，推動產業持續成長。</t>
    <phoneticPr fontId="29" type="noConversion"/>
  </si>
  <si>
    <t>113.10.09、113.10.14</t>
    <phoneticPr fontId="29" type="noConversion"/>
  </si>
  <si>
    <t>海洋專區榮獲GWO全球風能組織社會推動與企業貢獻高度推薦獎及最佳新進講師雙重肯定</t>
    <phoneticPr fontId="29" type="noConversion"/>
  </si>
  <si>
    <t>賀鶴行銷顧問股份有限公司Video製作</t>
    <phoneticPr fontId="29" type="noConversion"/>
  </si>
  <si>
    <t>113.10.24-113.11.30</t>
    <phoneticPr fontId="29" type="noConversion"/>
  </si>
  <si>
    <t>經濟日報官網
ETtoday新聞雲</t>
    <phoneticPr fontId="29" type="noConversion"/>
  </si>
  <si>
    <t>113.10.21、113.10.25</t>
    <phoneticPr fontId="29" type="noConversion"/>
  </si>
  <si>
    <t>經濟日報官網</t>
    <phoneticPr fontId="29" type="noConversion"/>
  </si>
  <si>
    <t>今周刊雜誌
今周刊(官網、活動eDM、line、facebook、Instagram)、ESG永續台灣官網(Banner)</t>
    <phoneticPr fontId="29" type="noConversion"/>
  </si>
  <si>
    <t>關鍵評論網官網</t>
    <phoneticPr fontId="29" type="noConversion"/>
  </si>
  <si>
    <t>以動畫影片內容製作廣編稿，說明綠電交易員、再生能源財務顧問、離岸風場施工經理等綠領工作內容與特色，強調其成長性且肩負實現淨零碳排目標之重要使命，引發民眾興趣與認同感，並延伸推廣效益。</t>
    <phoneticPr fontId="29" type="noConversion"/>
  </si>
  <si>
    <t>113.10.08</t>
    <phoneticPr fontId="29" type="noConversion"/>
  </si>
  <si>
    <t>去碳能源主題廣編稿_綠領人才</t>
    <phoneticPr fontId="45" type="noConversion"/>
  </si>
  <si>
    <t>關鍵評論網YouTube、facebook、YouTube、Ettoday、自由時報、壹蘋果新聞網、NOWnews、三立新聞網、OTT、OTV聯播網、Taboola、Meta影音</t>
    <phoneticPr fontId="29" type="noConversion"/>
  </si>
  <si>
    <t>1.以闖關模式設計關卡，透過問答反映再生能源與綠電之重要性，並納入民眾易混淆或誤解之綠能議題，以具公信力之資料來源提供解答。
2.以動畫影片說明綠電交易員、再生能源財務顧問、離岸風場施工經理等綠領工作內容與特色，強調其成長性且肩負實現淨零碳排目標之重要使命，引發民眾興趣與認同感。</t>
    <phoneticPr fontId="29" type="noConversion"/>
  </si>
  <si>
    <t>去碳能源主題影片
1.綠能問答2.綠領人才</t>
    <phoneticPr fontId="45" type="noConversion"/>
  </si>
  <si>
    <t>因應政府2050淨零減碳目標，台灣未來電力市場將往「再生能源」為主要方向。在電網韌性方面，台電也建構出智慧電網，打造電力交易平台，目前共有近100戶參與，未來市場也將逐步開放。同時，也藉由智慧電網建置，快速掌握用戶用電的情況、位置，以進行派員與事故搶修。</t>
    <phoneticPr fontId="29" type="noConversion"/>
  </si>
  <si>
    <t>多媒體廣告聯播網(GDN)
google關鍵字
Facebook</t>
  </si>
  <si>
    <t>藉由網路媒體廣宣獲貸中小企業輔導顧問貸後關懷診斷服務，提升企業申請家數。</t>
  </si>
  <si>
    <t>113.11.16-114.02.28
113.11.20-114.02.28
113.11.29-114.02.28</t>
  </si>
  <si>
    <t>113年度協助中小型事業疫後振興及轉型發展貸後管理計畫</t>
  </si>
  <si>
    <t>獲貸中小企業輔導顧問貸後關懷診斷服務</t>
  </si>
  <si>
    <t>本項於第二季公告時，因金額有誤，本次修正減列576元。</t>
    <phoneticPr fontId="29" type="noConversion"/>
  </si>
  <si>
    <t>藉由社群平臺宣傳，以提高G Camp徵件訊息的觸及人數和曝光次數。</t>
  </si>
  <si>
    <t>本項於第二季公告時，因金額有誤，本次修正減列2,314元。</t>
    <phoneticPr fontId="29" type="noConversion"/>
  </si>
  <si>
    <t>Google關鍵字、Facebook廣告</t>
  </si>
  <si>
    <t>透過Google關鍵字及Facebook廣告進行競賽活動推廣，瞄準目標對象，提高觸及率及徵件數量。</t>
  </si>
  <si>
    <t>113.05.08-113.06.08</t>
  </si>
  <si>
    <t>本項於第二季公告時，因金額有誤，本次修正減列2,500元。</t>
    <phoneticPr fontId="29" type="noConversion"/>
  </si>
  <si>
    <t>113.04.30-113.06.17</t>
  </si>
  <si>
    <t>本項於第二季公告時，因金額有誤，本次修正減列3,065元。</t>
    <phoneticPr fontId="29" type="noConversion"/>
  </si>
  <si>
    <t>113.04.25-113.05.31</t>
  </si>
  <si>
    <t>本項於第二季公告時，因金額有誤，本次修正減列
160,000元 。</t>
    <phoneticPr fontId="29" type="noConversion"/>
  </si>
  <si>
    <t>今周文化/雜誌、網站</t>
  </si>
  <si>
    <t>藉由雜誌、媒體電腦及手機板官網，提升活動宣傳覆蓋率及觸及人數，增加國內外企業報名人數。</t>
  </si>
  <si>
    <t>113.05.13-113.05.31</t>
  </si>
  <si>
    <t>本項於第二季公告時，因金額有誤，本次修正增列1,185元。</t>
    <phoneticPr fontId="29" type="noConversion"/>
  </si>
  <si>
    <t>Facebook、Youtube</t>
  </si>
  <si>
    <t>藉由網路媒體廣宣本計畫輔導亮點，藉此廣宣計畫辦理成效。</t>
  </si>
  <si>
    <t>113.12.05-113.12.20</t>
    <phoneticPr fontId="29" type="noConversion"/>
  </si>
  <si>
    <t>亮點企業影片：慢溫事業</t>
    <phoneticPr fontId="29" type="noConversion"/>
  </si>
  <si>
    <t>藉由網路媒體廣宣融資媒合會成果與花絮，藉此擴散辦理成效。</t>
  </si>
  <si>
    <t>113.12.01-113.12.20</t>
    <phoneticPr fontId="29" type="noConversion"/>
  </si>
  <si>
    <t>2024中小企業融資媒合會成果與花絮</t>
  </si>
  <si>
    <t>今周文化網</t>
    <phoneticPr fontId="29" type="noConversion"/>
  </si>
  <si>
    <t>藉由線上報名網站增加中小企業對活動觸及率，及提升參與家數。</t>
    <phoneticPr fontId="29" type="noConversion"/>
  </si>
  <si>
    <t>113.05.13-113.06.14</t>
  </si>
  <si>
    <t>藉由現場文宣物，增加中小企業觸及率與活動內容印象，以及與會企業透過社群媒體帶來的會後廣宣擴散機會。</t>
  </si>
  <si>
    <t>113.06.13-113.06.14</t>
  </si>
  <si>
    <t>藉由媒體進行國家磐石獎品牌宣傳，包含獎項申請階段和頒獎典禮後系列報導，將磐石獎獲獎企業的成功發展模式擴展開來，讓更多的中小企業以此為標竿，以磐石精神為企業發展基石。</t>
  </si>
  <si>
    <t>113.03.01-113.12.10</t>
  </si>
  <si>
    <t>113年度「第33屆國家磐石獎-卓越中小企業選拔表揚活動」計畫</t>
  </si>
  <si>
    <t>第33屆國家磐石獎</t>
  </si>
  <si>
    <t>透過辦理Buying Power頒獎典禮結合有責商行展攤及剪輯成果影片，協助社創組織推廣行銷及成果露出，擴散執行效益。</t>
  </si>
  <si>
    <t>113年度促進社會創新合作計畫</t>
  </si>
  <si>
    <t>113年Buying Power社創暨新創採購獎勵頒獎典禮</t>
  </si>
  <si>
    <t>藉由網路媒體，協助培訓之業者品牌行銷、曝光於社群，以提升目標對象知名度，促進企業交流、合作之機會。</t>
  </si>
  <si>
    <t>113.11.07-113.12.25</t>
  </si>
  <si>
    <t>113年度「促進創育機構價值鏈提升計畫」</t>
  </si>
  <si>
    <t>第八屆G Camp 國際創新創業訓練營年度成果</t>
  </si>
  <si>
    <t>藉由數位媒體，增加此展覽專區的曝光程度、提升觀展人次。</t>
  </si>
  <si>
    <t>2024 Meet Taipei 經濟部中小及新創企業署 主題專區 AI驅動 新創未來</t>
  </si>
  <si>
    <t>藉由網路媒體廣宣常見財會問題Q&amp;A短影音，增加觀看人數。</t>
  </si>
  <si>
    <t>113.11.29-113.12.15</t>
  </si>
  <si>
    <t>【中小企業財會通】企業財會攏A通Q&amp;A短影音ep5~ep13</t>
  </si>
  <si>
    <t>藉由網路媒體強化中小企業財會專區廣宣效益，擴大諮詢服務觸及人數。</t>
  </si>
  <si>
    <t>113.11.05-113.11.28</t>
  </si>
  <si>
    <t>中小企業財會專區</t>
  </si>
  <si>
    <t>天下雜誌網頁版</t>
    <phoneticPr fontId="29" type="noConversion"/>
  </si>
  <si>
    <t>考量現今媒體傳播管道多元，配合產業公協會資訊推播的習慣，藉由搭配便於以電子郵件、EDM、產業快訊或期刊等擴散的專欄圖文方式，將投資前中後歷程以具備溫度的文字搭配實際人物、場域實景等圖像，以企業側寫的形式提供予更多企業參考，以提升中小企業整體競爭力，實現全方位的升級轉型。</t>
    <phoneticPr fontId="29" type="noConversion"/>
  </si>
  <si>
    <t>社團法人資訊工業策進會</t>
  </si>
  <si>
    <t>113.11.05-113.12.20</t>
  </si>
  <si>
    <t>113年中小企業加速投資行動方案升級轉型發展計畫</t>
  </si>
  <si>
    <t>2024與標竿同行</t>
  </si>
  <si>
    <t>凱米颱風受災企業</t>
  </si>
  <si>
    <t>為因應凱米颱風對企業及民眾所造成之損害，針對凱米颱風受災的中小企業，宣傳災害復舊貸款及受災租稅減免等相關資訊，協助受災企業早日恢復營運。</t>
  </si>
  <si>
    <t>113.08.09</t>
  </si>
  <si>
    <t>關懷凱米風災、經濟部協助復舊說明會-屏東場</t>
  </si>
  <si>
    <t>藉由平面雜誌及數位媒體刊登三大方案中小計畫訊息，擴大中小企業企業觸及率，提升方案申請數。</t>
  </si>
  <si>
    <t>藉由網路媒體廣宣11月份2場次集體線上財會諮詢服務，提升企業參與人數。</t>
  </si>
  <si>
    <t>113.10.29-113.11.17</t>
    <phoneticPr fontId="29" type="noConversion"/>
  </si>
  <si>
    <t>榮譽會計師11月份集體線上財會諮詢服務</t>
  </si>
  <si>
    <t>藉由網路媒體廣宣中小企業榮譽會計師診斷服務，提升企業報名人數。</t>
  </si>
  <si>
    <t>113.10.25-113.11.24</t>
  </si>
  <si>
    <t>【中小企業財會通】企業財會攏A通Q&amp;A短影音</t>
  </si>
  <si>
    <t>自立晚報電子報banner</t>
  </si>
  <si>
    <t>113.10.14-113.10.18</t>
  </si>
  <si>
    <t>113.10.03-113.10.23</t>
  </si>
  <si>
    <t>【花蓮場】中小企業財會講堂</t>
  </si>
  <si>
    <t>本項於第二季公告時，因金額有誤，本次修正增列625元。</t>
  </si>
  <si>
    <t>藉由數位媒體，增加競賽曝光程度，提升新創報名數及政策推廣。</t>
  </si>
  <si>
    <t>中小及新創企業科技應用</t>
  </si>
  <si>
    <t>113.05.01-113.05.07</t>
  </si>
  <si>
    <t>台灣新新聞</t>
  </si>
  <si>
    <t>透過不同類型媒體及檔期，宣導中小微企業多元振興計畫暨租稅優惠宣導說明會，使活動前期獲得持續曝光，讓活動被更多人看見。</t>
    <phoneticPr fontId="29" type="noConversion"/>
  </si>
  <si>
    <t>中小微企業多元振興計畫暨租稅優惠宣導說明會宣導</t>
  </si>
  <si>
    <t>推廣中小及新創企業署中小微企業多元振興計畫暨租稅優惠宣導說明會，以讓大眾對政策更加了解。</t>
  </si>
  <si>
    <t>113.11.28-113.12.12</t>
    <phoneticPr fontId="29" type="noConversion"/>
  </si>
  <si>
    <t>中小企業政策簡單說-全台宣導說明會免費報名中</t>
    <phoneticPr fontId="29" type="noConversion"/>
  </si>
  <si>
    <t>綠色科技新創競賽網站</t>
    <phoneticPr fontId="29" type="noConversion"/>
  </si>
  <si>
    <t>藉由製作競賽成果影片，增加此競賽的曝光程度，強化政策推廣，並促進未來出題企業及新創解題招募。</t>
  </si>
  <si>
    <t>113年度亞灣新創鏈結發展計畫、113年度企業新創共創發展計畫</t>
    <phoneticPr fontId="29" type="noConversion"/>
  </si>
  <si>
    <t>綠色科技新創競賽</t>
    <phoneticPr fontId="29" type="noConversion"/>
  </si>
  <si>
    <t>推廣中小及新創企業署YouTube頻道，藉以推廣中小及新創企業署法規調適及公共服務通路。</t>
    <phoneticPr fontId="29" type="noConversion"/>
  </si>
  <si>
    <t>113.10.25-113.10.31</t>
  </si>
  <si>
    <t>中小及新創企業署YouTube頻道</t>
  </si>
  <si>
    <t>正聲廣播股份有限公司臺北廣播電臺及podcast網路平台</t>
    <phoneticPr fontId="35" type="noConversion"/>
  </si>
  <si>
    <t>藉由廣播電台插播汛期防汛宣導及網路媒體播放水利業務專訪，適時加強宣導防災準備隨時關注水情以掌握防災資訊，並加強溝通了解河川治理政策。</t>
  </si>
  <si>
    <t>正聲廣播股份有限公司</t>
    <phoneticPr fontId="35" type="noConversion"/>
  </si>
  <si>
    <t>水與安全</t>
  </si>
  <si>
    <t>第十河川分署秘書室</t>
    <phoneticPr fontId="35" type="noConversion"/>
  </si>
  <si>
    <t>113.11.30-113.12.30</t>
    <phoneticPr fontId="35" type="noConversion"/>
  </si>
  <si>
    <t>汛期防災廣播電台託播及水利業務專訪宣導</t>
  </si>
  <si>
    <t>加強宣導前瞻水與安全業務成果</t>
    <phoneticPr fontId="35" type="noConversion"/>
  </si>
  <si>
    <t>中央通訊社官方網站電子廣告</t>
    <phoneticPr fontId="35" type="noConversion"/>
  </si>
  <si>
    <t>藉由報社媒體電子報插播致力於公私協力等水與安全建設成果專訪，加強與民眾宣導河川治理政策。</t>
    <phoneticPr fontId="35" type="noConversion"/>
  </si>
  <si>
    <t>財團法人中央通訊社</t>
    <phoneticPr fontId="35" type="noConversion"/>
  </si>
  <si>
    <t>113.11.30-113.12.27</t>
    <phoneticPr fontId="35" type="noConversion"/>
  </si>
  <si>
    <t>刊登電子廣告</t>
    <phoneticPr fontId="35" type="noConversion"/>
  </si>
  <si>
    <t>加強宣導前瞻水與安全業務成果</t>
  </si>
  <si>
    <t>YouTube頻道</t>
    <phoneticPr fontId="35" type="noConversion"/>
  </si>
  <si>
    <t>透過更新重製重大工程影片、製作及託播，加強宣導十河分署前瞻水與安全業務成果，使民眾更能知悉及了解政府防災治理政策。</t>
    <phoneticPr fontId="35" type="noConversion"/>
  </si>
  <si>
    <t>113.11.30-113.12.25</t>
    <phoneticPr fontId="35" type="noConversion"/>
  </si>
  <si>
    <t>拍攝影片1部-員山子分洪工程</t>
    <phoneticPr fontId="35" type="noConversion"/>
  </si>
  <si>
    <t>河川海岸及排水環境營造</t>
  </si>
  <si>
    <t>Facebook</t>
    <phoneticPr fontId="35" type="noConversion"/>
  </si>
  <si>
    <t>地方性平面媒體，透過刊登轄管砂荖、大同堤防環境維護管理執行成果，提升民眾認同及支持。</t>
    <phoneticPr fontId="35" type="noConversion"/>
  </si>
  <si>
    <t>更生日報社股份有限公司</t>
    <phoneticPr fontId="35" type="noConversion"/>
  </si>
  <si>
    <t>113.12.23</t>
    <phoneticPr fontId="35" type="noConversion"/>
  </si>
  <si>
    <t>前瞻基礎建設業務暨維護管理業務成果宣導</t>
    <phoneticPr fontId="35" type="noConversion"/>
  </si>
  <si>
    <t>前瞻基礎建設業務暨防汛及水利業務宣導</t>
    <phoneticPr fontId="35" type="noConversion"/>
  </si>
  <si>
    <t>全國性平面媒體，透過刊登轄管砂荖、大同堤防環境維護管理執行成果，提升民眾認同及支持。</t>
    <phoneticPr fontId="35" type="noConversion"/>
  </si>
  <si>
    <t>台灣新生報業股份有限公司</t>
    <phoneticPr fontId="35" type="noConversion"/>
  </si>
  <si>
    <t>113.12.25</t>
    <phoneticPr fontId="35" type="noConversion"/>
  </si>
  <si>
    <t>台灣新生報中華農民曆</t>
    <phoneticPr fontId="35" type="noConversion"/>
  </si>
  <si>
    <t>刊登中華民曆宣傳九分署各項業務及前瞻基礎建設等業務推動成效，加強讀者對政策印象及熟悉度。</t>
    <phoneticPr fontId="35" type="noConversion"/>
  </si>
  <si>
    <t>第九河川分署秘書室</t>
  </si>
  <si>
    <t>113.12.01</t>
    <phoneticPr fontId="35" type="noConversion"/>
  </si>
  <si>
    <t>前瞻計畫延續水患治理計畫之成效、改善淹水、防救災宣導</t>
  </si>
  <si>
    <t>前瞻基礎建設業務暨防汛及水利業務宣導</t>
    <phoneticPr fontId="29" type="noConversion"/>
  </si>
  <si>
    <t>地方報紙發行量約15萬份。</t>
    <phoneticPr fontId="35" type="noConversion"/>
  </si>
  <si>
    <t>113.10.01</t>
    <phoneticPr fontId="35" type="noConversion"/>
  </si>
  <si>
    <t>前瞻計畫延續水患治理計畫之成效、改善淹水、防救災宣導</t>
    <phoneticPr fontId="35" type="noConversion"/>
  </si>
  <si>
    <t>中國廣播股份有限公司花蓮廣播電台</t>
    <phoneticPr fontId="35" type="noConversion"/>
  </si>
  <si>
    <t>透過廣播媒體以插播廣告方式，向民眾宣導各級政府防汛整備與應變作為，並請民眾亦應做好居家防颱洪措施，以爭取民眾支持與認同及達成防災成效。</t>
    <phoneticPr fontId="35" type="noConversion"/>
  </si>
  <si>
    <t>使腦津創意工作室</t>
    <phoneticPr fontId="35" type="noConversion"/>
  </si>
  <si>
    <t>113.10.16-
113.12.15</t>
    <phoneticPr fontId="35" type="noConversion"/>
  </si>
  <si>
    <t>中視、 Discover、三立台灣台、東森戲劇台、八大戲劇台、TVBS歡樂台、年代新聞台、東森新聞台、三立新聞台、TVBS新聞台、好萊塢電影台、緯來體育台等字幕廣告</t>
    <phoneticPr fontId="35" type="noConversion"/>
  </si>
  <si>
    <t>為加強宣導八河分署前瞻水與安全業務成果，透過有線電視台字幕廣告播放及宣傳車巡迴方式，使當地民眾能有多元方式瞭解與認同。</t>
    <phoneticPr fontId="35" type="noConversion"/>
  </si>
  <si>
    <t>亞洲打字印刷企業社</t>
    <phoneticPr fontId="35" type="noConversion"/>
  </si>
  <si>
    <t>113.11.27-113.11.30</t>
    <phoneticPr fontId="35" type="noConversion"/>
  </si>
  <si>
    <t>有線電視台字幕廣告及宣傳車</t>
    <phoneticPr fontId="35" type="noConversion"/>
  </si>
  <si>
    <t>為今(113)年八河分署承辦水利署全國河川日，所辦理之一系列相關活動宣傳，以增加活動對民眾的吸引力，並加強宣導前瞻水與安全業務成果，促進民眾支持與理解。</t>
    <phoneticPr fontId="35" type="noConversion"/>
  </si>
  <si>
    <t>113.11.18-113.11.29</t>
    <phoneticPr fontId="35" type="noConversion"/>
  </si>
  <si>
    <t>第八河川分署全國河川日宣導</t>
    <phoneticPr fontId="35" type="noConversion"/>
  </si>
  <si>
    <t>加強於全國河川日活動宣導前瞻水與安全業務成果</t>
    <phoneticPr fontId="35" type="noConversion"/>
  </si>
  <si>
    <t>透過更生動有趣的動畫腳本設計、製作及託播，加強宣導八河分署前瞻水與安全業務成果，使民眾更能知悉及共鳴。</t>
    <phoneticPr fontId="35" type="noConversion"/>
  </si>
  <si>
    <t>高品顧問有限公司</t>
    <phoneticPr fontId="35" type="noConversion"/>
  </si>
  <si>
    <t>113.11.01-113.12.15</t>
    <phoneticPr fontId="35" type="noConversion"/>
  </si>
  <si>
    <t>動畫腳本設計、製作及託播</t>
    <phoneticPr fontId="35" type="noConversion"/>
  </si>
  <si>
    <t>東部好事935電台、港都983電台</t>
    <phoneticPr fontId="35" type="noConversion"/>
  </si>
  <si>
    <t>今(113)年八河分署承辦水利署全國河川日，為一系列串場活動增加廣宣，以加強全國河川日多樣活動及八河分署業務成果宣傳效益等。</t>
    <phoneticPr fontId="35" type="noConversion"/>
  </si>
  <si>
    <t>連花廣播電台股份有限公司</t>
    <phoneticPr fontId="35" type="noConversion"/>
  </si>
  <si>
    <t>113.10.19-113.11.01</t>
    <phoneticPr fontId="35" type="noConversion"/>
  </si>
  <si>
    <t>河你在一起市集活動</t>
    <phoneticPr fontId="35" type="noConversion"/>
  </si>
  <si>
    <t>全國河川日及一系列串場活動宣導</t>
    <phoneticPr fontId="35" type="noConversion"/>
  </si>
  <si>
    <t>東台有線電視、YouTube</t>
    <phoneticPr fontId="35" type="noConversion"/>
  </si>
  <si>
    <t>讓民眾了解八河分署於汛期期間防汛防災的應變作為，並藉以傳達防災重於救災、離災優於防災之概念。</t>
    <phoneticPr fontId="35" type="noConversion"/>
  </si>
  <si>
    <t>電視媒體、
網路媒體</t>
    <phoneticPr fontId="29" type="noConversion"/>
  </si>
  <si>
    <t>宣傳水利署東港溪新園堤防整體環境改善工程，讓民眾了解環境改善後對於水利業務的了解與認識。</t>
    <phoneticPr fontId="35" type="noConversion"/>
  </si>
  <si>
    <t>陸壹整合行銷有限公司</t>
    <phoneticPr fontId="35" type="noConversion"/>
  </si>
  <si>
    <t>113.10.15</t>
    <phoneticPr fontId="35" type="noConversion"/>
  </si>
  <si>
    <t>「113年水利業務推動業務」</t>
  </si>
  <si>
    <t>東港溪新園堤防整體環境改善工程</t>
  </si>
  <si>
    <t>宣傳武洛溪大仁支線治理工程(第三期)暨滯洪池，讓民眾了解環境改善後對於水利業務的了解與認識。官埔抽水站及導水路工程、武洛溪大仁支線滯洪池，讓民眾了解環境改善後對於水利業務的了解與認識。</t>
    <phoneticPr fontId="35" type="noConversion"/>
  </si>
  <si>
    <t>第七河川分署 管理科</t>
    <phoneticPr fontId="35" type="noConversion"/>
  </si>
  <si>
    <t>113.12.20</t>
    <phoneticPr fontId="35" type="noConversion"/>
  </si>
  <si>
    <t>YouTube 頻道宣傳專案</t>
    <phoneticPr fontId="35" type="noConversion"/>
  </si>
  <si>
    <t>武洛溪大仁支線治理工程(第三期)暨滯洪池，官埔抽水站及導水路工程、武洛溪大仁支線滯洪池完工</t>
    <phoneticPr fontId="35" type="noConversion"/>
  </si>
  <si>
    <t>全國河川日「淨灘•迎王 逗鎮來」全臺串連淨灘</t>
    <phoneticPr fontId="35" type="noConversion"/>
  </si>
  <si>
    <t>宣傳水利署就河川治理、清淤疏濬與廉政單位做廣泛意見交流，
透過宣導加強民眾對於廉政平台聯繫討論，進而落實檢察、廉政與行政機關三方交流預防犯罪之模式，共同建立維護河川區域、國土資源之協力機制，確保相關水利工程及疏濬作業等工作順利推動。</t>
    <phoneticPr fontId="35" type="noConversion"/>
  </si>
  <si>
    <t>Yam News 蕃新聞、Owlting 奧丁丁新聞、PChome新聞、亞太新聞網、媒事看新聞、照生新聞</t>
    <phoneticPr fontId="35" type="noConversion"/>
  </si>
  <si>
    <t>七河分署上緊發條充分做好防汛整備並提醒天文大潮</t>
    <phoneticPr fontId="35" type="noConversion"/>
  </si>
  <si>
    <t>風傳媒</t>
    <phoneticPr fontId="35" type="noConversion"/>
  </si>
  <si>
    <t>藉由媒體電子報插播致力於公私協力等水與安全建設成果，加強與民眾宣導河川治理政策。</t>
    <phoneticPr fontId="35" type="noConversion"/>
  </si>
  <si>
    <t>113.12.11-113.12.12</t>
    <phoneticPr fontId="35" type="noConversion"/>
  </si>
  <si>
    <t>網路媒體刊登宣傳</t>
    <phoneticPr fontId="35" type="noConversion"/>
  </si>
  <si>
    <t>聯合報</t>
    <phoneticPr fontId="35" type="noConversion"/>
  </si>
  <si>
    <t>藉由報社媒體報播致力於公私協力等水與安全建設成果，加強與民眾宣導河川治理政策。</t>
    <phoneticPr fontId="35" type="noConversion"/>
  </si>
  <si>
    <t>樺肯品牌策略有限公司</t>
    <phoneticPr fontId="35" type="noConversion"/>
  </si>
  <si>
    <t>113.12.12-113.12.14</t>
    <phoneticPr fontId="35" type="noConversion"/>
  </si>
  <si>
    <t>平面媒體刊登宣傳</t>
    <phoneticPr fontId="35" type="noConversion"/>
  </si>
  <si>
    <t>藉由廣播電台插播五河分署近期疏濬、金質獎工程、公私協力等水與安全建設成果專訪，加強與民眾宣導河川治理政策。</t>
    <phoneticPr fontId="35" type="noConversion"/>
  </si>
  <si>
    <t>113.11.30-113.12.01</t>
    <phoneticPr fontId="29" type="noConversion"/>
  </si>
  <si>
    <t>汛期防災宣導廣播電台託播</t>
    <phoneticPr fontId="29" type="noConversion"/>
  </si>
  <si>
    <t>113.11.25-113.12.10</t>
    <phoneticPr fontId="29" type="noConversion"/>
  </si>
  <si>
    <t>嘉義地區區域電視台</t>
    <phoneticPr fontId="35" type="noConversion"/>
  </si>
  <si>
    <t>145檔次，藉由電視媒體宣導五河分署近期疏濬、金質獎工程水與安全建設成果。</t>
    <phoneticPr fontId="35" type="noConversion"/>
  </si>
  <si>
    <t>大嘉義行銷管理股份有限公司</t>
    <phoneticPr fontId="35" type="noConversion"/>
  </si>
  <si>
    <t>水與安全建設成果宣導</t>
    <phoneticPr fontId="35" type="noConversion"/>
  </si>
  <si>
    <t>疏濬、金質獎工程宣導</t>
    <phoneticPr fontId="29" type="noConversion"/>
  </si>
  <si>
    <t>疏濬、金質獎工程、公私協力宣導</t>
    <phoneticPr fontId="29" type="noConversion"/>
  </si>
  <si>
    <t>已於6月辦理經費核銷。</t>
    <phoneticPr fontId="29" type="noConversion"/>
  </si>
  <si>
    <t>113.05.29-113.11.30</t>
    <phoneticPr fontId="29" type="noConversion"/>
  </si>
  <si>
    <t>113.05.28-113.11.30</t>
    <phoneticPr fontId="29" type="noConversion"/>
  </si>
  <si>
    <t>共75檔次，藉由廣播媒體宣導廣告，加深民眾勿亂丟垃圾意識。</t>
  </si>
  <si>
    <t>關懷廣播股份有限公司</t>
    <phoneticPr fontId="35" type="noConversion"/>
  </si>
  <si>
    <t>第四河川分署秘書室</t>
    <phoneticPr fontId="35" type="noConversion"/>
  </si>
  <si>
    <t>113.11.27-113.12.14</t>
    <phoneticPr fontId="35" type="noConversion"/>
  </si>
  <si>
    <t>語音宣導託播</t>
  </si>
  <si>
    <t>水利業務相關宣導</t>
  </si>
  <si>
    <t>TLC旅遊生活頻道</t>
    <phoneticPr fontId="35" type="noConversion"/>
  </si>
  <si>
    <t>播放本分署重點工程建設成果及相關資訊，預計觸及10,000人次。</t>
    <phoneticPr fontId="35" type="noConversion"/>
  </si>
  <si>
    <t>新頻道有線電視股份有限公司</t>
    <phoneticPr fontId="35" type="noConversion"/>
  </si>
  <si>
    <t>113.11.28-113.12.15</t>
    <phoneticPr fontId="35" type="noConversion"/>
  </si>
  <si>
    <t>影片廣告託播</t>
  </si>
  <si>
    <t>彰視新聞台</t>
    <phoneticPr fontId="35" type="noConversion"/>
  </si>
  <si>
    <t>播放本分署重點工程建設成果及相關資訊，預計觸及10,000人次。</t>
  </si>
  <si>
    <t>水與環境</t>
  </si>
  <si>
    <t>小宇宙影像文化工作室製作影片素材</t>
    <phoneticPr fontId="35" type="noConversion"/>
  </si>
  <si>
    <t>製作本分署重點工程建設成果及相關宣導資訊。</t>
    <phoneticPr fontId="35" type="noConversion"/>
  </si>
  <si>
    <t>小宇宙影像文化工作室</t>
    <phoneticPr fontId="35" type="noConversion"/>
  </si>
  <si>
    <t>113.11.04-113.11.25</t>
    <phoneticPr fontId="35" type="noConversion"/>
  </si>
  <si>
    <t>影片拍攝及語音製作</t>
  </si>
  <si>
    <t>重點工程影片及語音製作等宣導</t>
  </si>
  <si>
    <t>發佈24篇圖文訊息，觸及20,000人次。</t>
    <phoneticPr fontId="29" type="noConversion"/>
  </si>
  <si>
    <t>委託八二創意有限公司製作影片素材</t>
    <phoneticPr fontId="35" type="noConversion"/>
  </si>
  <si>
    <t>製作三河分署轄區業務宣導資訊，除了讓民眾知悉三河分署業務外，更使民眾了解公私協力的重要性，與河川植物(芒草與甜根子草)差異說明。</t>
    <phoneticPr fontId="35" type="noConversion"/>
  </si>
  <si>
    <t>八二創意有限公司</t>
    <phoneticPr fontId="35" type="noConversion"/>
  </si>
  <si>
    <t>113.12.19</t>
    <phoneticPr fontId="35" type="noConversion"/>
  </si>
  <si>
    <t>拍攝影片1部及短影音1則</t>
    <phoneticPr fontId="35" type="noConversion"/>
  </si>
  <si>
    <t>加強宣導前瞻水與安全業務成果</t>
    <phoneticPr fontId="29" type="noConversion"/>
  </si>
  <si>
    <t>河防安全與自然共生營造永續的優質水環境。</t>
    <phoneticPr fontId="35" type="noConversion"/>
  </si>
  <si>
    <t>第二河川分署秘書室</t>
    <phoneticPr fontId="35" type="noConversion"/>
  </si>
  <si>
    <t>113.12.11</t>
    <phoneticPr fontId="35" type="noConversion"/>
  </si>
  <si>
    <t>113年度河防安全與自然共生營造永續的優質水環境</t>
    <phoneticPr fontId="35" type="noConversion"/>
  </si>
  <si>
    <t>113.12.05-113.12.14</t>
    <phoneticPr fontId="35" type="noConversion"/>
  </si>
  <si>
    <t>凱擘電視台、YouTube</t>
    <phoneticPr fontId="35" type="noConversion"/>
  </si>
  <si>
    <t>拍攝河川整治韌性承洪影片藉由電視播出及YouTube露出宣導，前瞻水環境建設及業務活動相關成果，爭取民眾對政策的認同與支持。</t>
    <phoneticPr fontId="35" type="noConversion"/>
  </si>
  <si>
    <t>豐享事業</t>
    <phoneticPr fontId="35" type="noConversion"/>
  </si>
  <si>
    <t xml:space="preserve">前瞻基礎建設計畫特別預算 </t>
    <phoneticPr fontId="35" type="noConversion"/>
  </si>
  <si>
    <t>113.12.02-113.12.20</t>
    <phoneticPr fontId="35" type="noConversion"/>
  </si>
  <si>
    <t>Facebook設立溪守好客粉絲專頁</t>
    <phoneticPr fontId="35" type="noConversion"/>
  </si>
  <si>
    <t>藉由媒體刊登文宣廣告以貼近讀者，可讓行銷宣導產生滲透力，發揮即時宣導效果，並化成良好的觀念，爭取民眾對政策的認同與支持。</t>
    <phoneticPr fontId="35" type="noConversion"/>
  </si>
  <si>
    <t>113.12.26</t>
    <phoneticPr fontId="35" type="noConversion"/>
  </si>
  <si>
    <t>重要水利政策相關成效宣導</t>
    <phoneticPr fontId="35" type="noConversion"/>
  </si>
  <si>
    <t>各項業務推動及河川治理等成效宣導</t>
    <phoneticPr fontId="29" type="noConversion"/>
  </si>
  <si>
    <t>刊登於全國版，藉由媒體刊登文宣廣告以貼近讀者，可讓行銷宣導產生滲透力，發揮即時宣導效果，並化成良好的觀念，爭取民眾對政策的認同與支持。</t>
    <phoneticPr fontId="35" type="noConversion"/>
  </si>
  <si>
    <t>113.12.26-113.12.27</t>
    <phoneticPr fontId="35" type="noConversion"/>
  </si>
  <si>
    <t>河川海岸環境營造及水利政策相關成效宣導</t>
  </si>
  <si>
    <t>正聲廣播股份有限公司宜蘭廣播電台</t>
    <phoneticPr fontId="35" type="noConversion"/>
  </si>
  <si>
    <t>藉由廣播媒體於汛期期間防災宣導，藉由適時宣導效果，強化民眾公共政策及防災意識。</t>
    <phoneticPr fontId="35" type="noConversion"/>
  </si>
  <si>
    <t>113年水利業務推動業務</t>
    <phoneticPr fontId="29" type="noConversion"/>
  </si>
  <si>
    <t>重要水利政策及防汛相關宣導</t>
    <phoneticPr fontId="29" type="noConversion"/>
  </si>
  <si>
    <t>內政部警政署警察廣播電臺宜蘭分臺</t>
    <phoneticPr fontId="35" type="noConversion"/>
  </si>
  <si>
    <t>宜蘭勁水-第一河川分署Facebook粉絲團</t>
    <phoneticPr fontId="35" type="noConversion"/>
  </si>
  <si>
    <t>拍攝2部30秒宣傳影片並藉由一河分署Facebook粉絲團適時向民眾宣導前瞻水環境建設及業務活動相關成果，爭取民眾對政策的認同與支持。</t>
    <phoneticPr fontId="35" type="noConversion"/>
  </si>
  <si>
    <t>意思創意工作室</t>
    <phoneticPr fontId="29" type="noConversion"/>
  </si>
  <si>
    <t>113.10.01-113.12.31</t>
    <phoneticPr fontId="35" type="noConversion"/>
  </si>
  <si>
    <t>正聲廣播股份有限公司宜蘭廣播電台</t>
    <phoneticPr fontId="29" type="noConversion"/>
  </si>
  <si>
    <t>刊登公益演唱會雜誌文宣廣告，約觸及5000人次。</t>
    <phoneticPr fontId="35" type="noConversion"/>
  </si>
  <si>
    <t>113.10.22</t>
    <phoneticPr fontId="29" type="noConversion"/>
  </si>
  <si>
    <t>中央管流域整體改善與調適計畫之推動及成效宣導</t>
    <phoneticPr fontId="29" type="noConversion"/>
  </si>
  <si>
    <t>共69檔次，藉由廣播媒體於汛期期間插播防汛及防災宣導廣告，強化民眾防災意識。</t>
    <phoneticPr fontId="29" type="noConversion"/>
  </si>
  <si>
    <t>中台灣廣播電台股份有限公司廣播電台</t>
    <phoneticPr fontId="35" type="noConversion"/>
  </si>
  <si>
    <t>透過廣播宣導帶，配合議題圖卡懶人包設計，增加宣導深度與互動率。廣播內容結合生活案例，簡明易懂，提升政策認知度。</t>
    <phoneticPr fontId="35" type="noConversion"/>
  </si>
  <si>
    <t>跨界策略顧問股份有限公司</t>
    <phoneticPr fontId="35" type="noConversion"/>
  </si>
  <si>
    <t>水利規劃分署技發科</t>
    <phoneticPr fontId="35" type="noConversion"/>
  </si>
  <si>
    <t>113.11.24-113.12.06</t>
    <phoneticPr fontId="35" type="noConversion"/>
  </si>
  <si>
    <t>媒宣內容製作、媒體託播服務</t>
    <phoneticPr fontId="35" type="noConversion"/>
  </si>
  <si>
    <t>加強宣導水利規劃業務宣導</t>
    <phoneticPr fontId="35" type="noConversion"/>
  </si>
  <si>
    <t>全國治安交通臺、全國網FM104.9</t>
  </si>
  <si>
    <t>藉由電台廣播，提供深入淺出的情境，使民眾調解水資源珍珠串計畫及曾文南化聯通管水資源調度成效。</t>
  </si>
  <si>
    <t>多圓廣告行銷有限公司</t>
    <phoneticPr fontId="35" type="noConversion"/>
  </si>
  <si>
    <t>水與發展</t>
  </si>
  <si>
    <t>南區水資源分署計畫科</t>
  </si>
  <si>
    <t>113.09.01-113.11.31</t>
  </si>
  <si>
    <t>業務宣導廣告採購</t>
  </si>
  <si>
    <t>水資源推動政策廣宣工作</t>
  </si>
  <si>
    <t>中廣流行網、中廣鄉親網</t>
    <phoneticPr fontId="35" type="noConversion"/>
  </si>
  <si>
    <t>藉由電台廣播，提供深入淺出的情境，使民眾調解水資源珍珠串計畫及曾文南化聯通管水資源調度成效。</t>
    <phoneticPr fontId="35" type="noConversion"/>
  </si>
  <si>
    <t>中國廣播股份有限公司</t>
    <phoneticPr fontId="35" type="noConversion"/>
  </si>
  <si>
    <t>南區水資源分署計畫科</t>
    <phoneticPr fontId="35" type="noConversion"/>
  </si>
  <si>
    <t>113.12.15-114.01.15</t>
    <phoneticPr fontId="35" type="noConversion"/>
  </si>
  <si>
    <t>業務宣導廣告採購</t>
    <phoneticPr fontId="35" type="noConversion"/>
  </si>
  <si>
    <t>大眾廣播電台</t>
    <phoneticPr fontId="35" type="noConversion"/>
  </si>
  <si>
    <t>大眾廣播股份有限公司</t>
    <phoneticPr fontId="35" type="noConversion"/>
  </si>
  <si>
    <t>城市廣播網台南知音電台</t>
  </si>
  <si>
    <t>城市廣播股份有限公司</t>
    <phoneticPr fontId="35" type="noConversion"/>
  </si>
  <si>
    <t>港都廣播電台</t>
    <phoneticPr fontId="35" type="noConversion"/>
  </si>
  <si>
    <t>港都廣播電臺股份有限公司</t>
    <phoneticPr fontId="35" type="noConversion"/>
  </si>
  <si>
    <t>Hit Fm 聯播網</t>
    <phoneticPr fontId="35" type="noConversion"/>
  </si>
  <si>
    <t>高屏廣播股份有限公司</t>
    <phoneticPr fontId="35" type="noConversion"/>
  </si>
  <si>
    <t>Line平台、Google平台</t>
    <phoneticPr fontId="35" type="noConversion"/>
  </si>
  <si>
    <t>宣導曾文水庫抽泥業務教育影片，讓民眾更易了解南部地區水庫淤積課題、如何擴大擴大清淤策略、水庫操作及節省水資源等議題，進而促使民眾珍惜水資源。</t>
    <phoneticPr fontId="35" type="noConversion"/>
  </si>
  <si>
    <t>優荶媒體公關顧問工作室</t>
    <phoneticPr fontId="35" type="noConversion"/>
  </si>
  <si>
    <t>水資源開發及維護</t>
  </si>
  <si>
    <t>113.12.10-113.12.16</t>
    <phoneticPr fontId="35" type="noConversion"/>
  </si>
  <si>
    <t>宣導水資源業務宣導教育影片廣告</t>
    <phoneticPr fontId="35" type="noConversion"/>
  </si>
  <si>
    <t>宣導南部地區水資源運用及擴大清淤</t>
  </si>
  <si>
    <t>自由時報電子報</t>
    <phoneticPr fontId="35" type="noConversion"/>
  </si>
  <si>
    <t>113.12.16-113.12.20</t>
    <phoneticPr fontId="35" type="noConversion"/>
  </si>
  <si>
    <t xml:space="preserve">社團法人中國土木水利工程學113年雙(12月)月刊
</t>
    <phoneticPr fontId="35" type="noConversion"/>
  </si>
  <si>
    <t>宣導多元水資源-海水淡化。</t>
    <phoneticPr fontId="35" type="noConversion"/>
  </si>
  <si>
    <t>社團法人中國土木水利工程學</t>
  </si>
  <si>
    <t>宣導多元水資源策略</t>
  </si>
  <si>
    <t>社團法人中國土木水利工程學113年年會手冊</t>
    <phoneticPr fontId="35" type="noConversion"/>
  </si>
  <si>
    <t>多元水資源-海水淡化。</t>
    <phoneticPr fontId="35" type="noConversion"/>
  </si>
  <si>
    <t>社團法人中國土木水利工程學</t>
    <phoneticPr fontId="35" type="noConversion"/>
  </si>
  <si>
    <t>113.11.15</t>
    <phoneticPr fontId="35" type="noConversion"/>
  </si>
  <si>
    <t>中華水資源管理學會113年年會手冊</t>
    <phoneticPr fontId="35" type="noConversion"/>
  </si>
  <si>
    <t>社團法人中華水資源管理學會</t>
    <phoneticPr fontId="35" type="noConversion"/>
  </si>
  <si>
    <t>中華水資源管理學會113年會刊</t>
    <phoneticPr fontId="35" type="noConversion"/>
  </si>
  <si>
    <t>曾文南化聯通管水資源調度。</t>
    <phoneticPr fontId="35" type="noConversion"/>
  </si>
  <si>
    <t>113.12.10</t>
    <phoneticPr fontId="35" type="noConversion"/>
  </si>
  <si>
    <t>水資源管理調度業務(節水為主題)</t>
  </si>
  <si>
    <t>臺灣中華日報社農民曆</t>
    <phoneticPr fontId="35" type="noConversion"/>
  </si>
  <si>
    <t>持續呼籲民眾節約用水。</t>
    <phoneticPr fontId="35" type="noConversion"/>
  </si>
  <si>
    <t>地區報紙發行量約6萬份。</t>
    <phoneticPr fontId="29" type="noConversion"/>
  </si>
  <si>
    <t>南區水資源分署經管科</t>
    <phoneticPr fontId="35" type="noConversion"/>
  </si>
  <si>
    <t>113.12.12</t>
    <phoneticPr fontId="35" type="noConversion"/>
  </si>
  <si>
    <t>地區報紙發行量約2萬份。</t>
    <phoneticPr fontId="29" type="noConversion"/>
  </si>
  <si>
    <t>地區報紙發行量約3萬5000份。</t>
    <phoneticPr fontId="29" type="noConversion"/>
  </si>
  <si>
    <t>113.12.06</t>
    <phoneticPr fontId="35" type="noConversion"/>
  </si>
  <si>
    <t>113.12.04</t>
    <phoneticPr fontId="35" type="noConversion"/>
  </si>
  <si>
    <t>南水分署官方臉書專頁、YouTube頻道、全球資訊網等</t>
    <phoneticPr fontId="35" type="noConversion"/>
  </si>
  <si>
    <t>藉由科普影片，讓民眾更易了解南部地區水庫淤積課題、如何擴大擴大清淤策略、水庫操作及節省水資源等議題，進而促使民眾珍惜水資源。</t>
  </si>
  <si>
    <t>國立嘉義大學</t>
  </si>
  <si>
    <t>113.11.01-114.02.28</t>
    <phoneticPr fontId="35" type="noConversion"/>
  </si>
  <si>
    <t>水資源業務宣導及科普教育影片製作</t>
    <phoneticPr fontId="35" type="noConversion"/>
  </si>
  <si>
    <t>113.11.28</t>
    <phoneticPr fontId="35" type="noConversion"/>
  </si>
  <si>
    <t>113.11.26</t>
    <phoneticPr fontId="35" type="noConversion"/>
  </si>
  <si>
    <t>113.11.22</t>
    <phoneticPr fontId="35" type="noConversion"/>
  </si>
  <si>
    <t>113.11.20</t>
    <phoneticPr fontId="35" type="noConversion"/>
  </si>
  <si>
    <t>113.11.16</t>
    <phoneticPr fontId="35" type="noConversion"/>
  </si>
  <si>
    <t>隆田開發有限公司</t>
    <phoneticPr fontId="35" type="noConversion"/>
  </si>
  <si>
    <t>113.11.14</t>
    <phoneticPr fontId="35" type="noConversion"/>
  </si>
  <si>
    <t>113.11.12</t>
    <phoneticPr fontId="35" type="noConversion"/>
  </si>
  <si>
    <t>已於1月辦理核銷。</t>
    <phoneticPr fontId="29" type="noConversion"/>
  </si>
  <si>
    <t>媒體刊登穩定供水廣告</t>
    <phoneticPr fontId="29" type="noConversion"/>
  </si>
  <si>
    <t>FaceBook廣告</t>
    <phoneticPr fontId="35" type="noConversion"/>
  </si>
  <si>
    <t>推廣鳥嘴潭完成後帶來之效益。</t>
    <phoneticPr fontId="35" type="noConversion"/>
  </si>
  <si>
    <t>中區水資源分署工務科</t>
  </si>
  <si>
    <t>鳥嘴潭人工湖計畫-水資源多元溝通及地方互動</t>
    <phoneticPr fontId="35" type="noConversion"/>
  </si>
  <si>
    <t>鳥嘴潭人工湖計畫-多媒體與計畫溝通媒材製作</t>
    <phoneticPr fontId="35" type="noConversion"/>
  </si>
  <si>
    <t>工商時報</t>
    <phoneticPr fontId="35" type="noConversion"/>
  </si>
  <si>
    <t>因極端氣候變遷，水資源使用備受挑戰，開源、節流、調度、備援是水利署四大穩定供水策略工作，透過興辦水利基礎建設策略，促使民眾瞭解水利署致力於穩定供水之努力。</t>
    <phoneticPr fontId="35" type="noConversion"/>
  </si>
  <si>
    <t>113.12.18、113.12.20</t>
    <phoneticPr fontId="35" type="noConversion"/>
  </si>
  <si>
    <t>水利文宣廣告</t>
    <phoneticPr fontId="35" type="noConversion"/>
  </si>
  <si>
    <t>新興水源推動
（多元供水）</t>
    <phoneticPr fontId="35" type="noConversion"/>
  </si>
  <si>
    <t>克里斯餐桌YouTube頻道</t>
    <phoneticPr fontId="35" type="noConversion"/>
  </si>
  <si>
    <t>提升民眾民眾節水技巧，促使民眾養成節水習慣。</t>
    <phoneticPr fontId="35" type="noConversion"/>
  </si>
  <si>
    <t>113.12.02</t>
    <phoneticPr fontId="35" type="noConversion"/>
  </si>
  <si>
    <t>113.12.14、113.12.17、113.12.20、113.12.22</t>
    <phoneticPr fontId="35" type="noConversion"/>
  </si>
  <si>
    <t>新興水源推動
（多元供水）</t>
  </si>
  <si>
    <t>大紀元時報</t>
    <phoneticPr fontId="35" type="noConversion"/>
  </si>
  <si>
    <t>大紀元時報股份有限公司</t>
    <phoneticPr fontId="35" type="noConversion"/>
  </si>
  <si>
    <t>113.12.17、113.12.20</t>
    <phoneticPr fontId="35" type="noConversion"/>
  </si>
  <si>
    <t>天下雜誌</t>
    <phoneticPr fontId="35" type="noConversion"/>
  </si>
  <si>
    <t xml:space="preserve">113.12.25 </t>
    <phoneticPr fontId="35" type="noConversion"/>
  </si>
  <si>
    <t>寶島聯播網</t>
    <phoneticPr fontId="35" type="noConversion"/>
  </si>
  <si>
    <t>時序已進入枯水期，期透過宣導水資源有限、節水作法，促使民眾由日常生活中養成節約用水習慣、珍惜水資源。</t>
    <phoneticPr fontId="35" type="noConversion"/>
  </si>
  <si>
    <t>好伴好辦有限公司</t>
    <phoneticPr fontId="35" type="noConversion"/>
  </si>
  <si>
    <t>113.11.26-113.12.25</t>
    <phoneticPr fontId="35" type="noConversion"/>
  </si>
  <si>
    <t>節約用水廣告</t>
    <phoneticPr fontId="35" type="noConversion"/>
  </si>
  <si>
    <t>經典雜誌</t>
    <phoneticPr fontId="35" type="noConversion"/>
  </si>
  <si>
    <t>財團法人慈濟傳播人文志業基金會</t>
    <phoneticPr fontId="35" type="noConversion"/>
  </si>
  <si>
    <t>今周文化事業股份有限公司</t>
    <phoneticPr fontId="35" type="noConversion"/>
  </si>
  <si>
    <t xml:space="preserve">113.12.05 </t>
    <phoneticPr fontId="35" type="noConversion"/>
  </si>
  <si>
    <t>113.11.30、
113.12.07、
113.12.10</t>
    <phoneticPr fontId="35" type="noConversion"/>
  </si>
  <si>
    <t>防治地層下陷廣告</t>
    <phoneticPr fontId="35" type="noConversion"/>
  </si>
  <si>
    <t>地層下陷防治</t>
  </si>
  <si>
    <t>IG影音廣告、LINE影音廣告、FACEBOOK 影音廣告、YouTube 影音廣告、三立新聞網、三立新聞台、TVBSN新聞台、TVBS新聞台、民視新聞台、民視無線台、年代新聞台、華視無線台、三立台灣台、三立都會台、三立INEWS財經台</t>
    <phoneticPr fontId="35" type="noConversion"/>
  </si>
  <si>
    <t xml:space="preserve">宣傳臺灣水資源得來不易，加強溝通節約用水的方法，鼓勵民眾用實際行動減少用水。宣導海水淡化政策，以利水利署施政重要計畫推行，提升水利署形象。 </t>
    <phoneticPr fontId="35" type="noConversion"/>
  </si>
  <si>
    <t>三立電視股份有限公司</t>
    <phoneticPr fontId="35" type="noConversion"/>
  </si>
  <si>
    <t>113.12.11-113.12.20、113.12.22</t>
    <phoneticPr fontId="35" type="noConversion"/>
  </si>
  <si>
    <t>網路媒體、
電視媒體</t>
    <phoneticPr fontId="35" type="noConversion"/>
  </si>
  <si>
    <t>113年度強化整體施政宣導服務計畫</t>
    <phoneticPr fontId="35" type="noConversion"/>
  </si>
  <si>
    <t>穩定供水</t>
    <phoneticPr fontId="35" type="noConversion"/>
  </si>
  <si>
    <t>藉由深入地方之在地化媒體刊登水利廣告，讓水利署行銷宣導產生莫大的滲透力，發揮即時、適時、機動之宣導效果，並化成良好的觀念，強化民眾溝通效益。</t>
  </si>
  <si>
    <t>水資源企劃及保育</t>
  </si>
  <si>
    <t>113.12.01、
113.12.05</t>
    <phoneticPr fontId="29" type="noConversion"/>
  </si>
  <si>
    <t>工商時報電子報、經濟日報電子報、台灣好報電子報、中國時報電子報</t>
    <phoneticPr fontId="35" type="noConversion"/>
  </si>
  <si>
    <t>宣導水利署獲行政院永續發展獎，提升民眾對於水利署對於水利建設作為之了解。</t>
    <phoneticPr fontId="35" type="noConversion"/>
  </si>
  <si>
    <t>113.11.14、113.11.15、113.11.20</t>
    <phoneticPr fontId="35" type="noConversion"/>
  </si>
  <si>
    <t>永續發展獎</t>
    <phoneticPr fontId="35" type="noConversion"/>
  </si>
  <si>
    <t>喪屍老爸IG、毛克利的毛IG、豬豬友IG、Guang小光IG、低脂卡羅IG、台灣解碼中YouTube</t>
    <phoneticPr fontId="35" type="noConversion"/>
  </si>
  <si>
    <t>加強民眾對於水利建設、工程減碳及在地滯洪之認識。</t>
    <phoneticPr fontId="35" type="noConversion"/>
  </si>
  <si>
    <t>113.10.15-113.11.09</t>
    <phoneticPr fontId="35" type="noConversion"/>
  </si>
  <si>
    <t>水利建設成果及在地滯洪政策</t>
    <phoneticPr fontId="35" type="noConversion"/>
  </si>
  <si>
    <t>民視戲劇台、民視新聞台</t>
    <phoneticPr fontId="35" type="noConversion"/>
  </si>
  <si>
    <t>利用美鳯有約、愛的榮耀及AI主播口播，加強民眾節水意識。</t>
    <phoneticPr fontId="35" type="noConversion"/>
  </si>
  <si>
    <t>113.11.06、113.11.26、113.11.29</t>
    <phoneticPr fontId="35" type="noConversion"/>
  </si>
  <si>
    <t>節水宣導</t>
    <phoneticPr fontId="35" type="noConversion"/>
  </si>
  <si>
    <t>Google影音聯播網、LINE LAP Banner、Facebook</t>
    <phoneticPr fontId="35" type="noConversion"/>
  </si>
  <si>
    <t>提升民眾節水意識。</t>
    <phoneticPr fontId="35" type="noConversion"/>
  </si>
  <si>
    <t>113.11.20-113.12.28</t>
    <phoneticPr fontId="35" type="noConversion"/>
  </si>
  <si>
    <t>YouTube TrueView廣告</t>
  </si>
  <si>
    <t>113.10.29-113.11.29</t>
    <phoneticPr fontId="35" type="noConversion"/>
  </si>
  <si>
    <t>十秒鐘教室Facebook</t>
    <phoneticPr fontId="35" type="noConversion"/>
  </si>
  <si>
    <t>提升民眾對於海淡水的了解，進行支持相關政策。</t>
    <phoneticPr fontId="35" type="noConversion"/>
  </si>
  <si>
    <t>113.11.21</t>
    <phoneticPr fontId="35" type="noConversion"/>
  </si>
  <si>
    <t>警察廣播電臺</t>
    <phoneticPr fontId="35" type="noConversion"/>
  </si>
  <si>
    <t>113.11.01-113.11.27</t>
    <phoneticPr fontId="35" type="noConversion"/>
  </si>
  <si>
    <t>LINE LAP Banner</t>
    <phoneticPr fontId="35" type="noConversion"/>
  </si>
  <si>
    <t>提升民眾對於節約用水的了解。</t>
    <phoneticPr fontId="35" type="noConversion"/>
  </si>
  <si>
    <t>113.11.20-113.11.29</t>
    <phoneticPr fontId="35" type="noConversion"/>
  </si>
  <si>
    <t>Google Map廣告</t>
  </si>
  <si>
    <t>提升民眾對於水利建設的認識。</t>
    <phoneticPr fontId="35" type="noConversion"/>
  </si>
  <si>
    <t>113.11.23-113.11.29</t>
  </si>
  <si>
    <t>水利建設成果</t>
    <phoneticPr fontId="35" type="noConversion"/>
  </si>
  <si>
    <t>華視新聞台、非凡新聞台、非凡商業台、民視無線台、東森綜合台、東森戲劇台、三立台灣台、三立都會台、Discovery、動物星球</t>
    <phoneticPr fontId="35" type="noConversion"/>
  </si>
  <si>
    <t>113.11.06-113.11.12</t>
    <phoneticPr fontId="35" type="noConversion"/>
  </si>
  <si>
    <t>三立新聞台、中視新聞台</t>
    <phoneticPr fontId="35" type="noConversion"/>
  </si>
  <si>
    <t>利用新聞跑馬提醒民眾進行防颱措施。</t>
    <phoneticPr fontId="35" type="noConversion"/>
  </si>
  <si>
    <t>113.11.02</t>
    <phoneticPr fontId="35" type="noConversion"/>
  </si>
  <si>
    <t>颱風安全宣導</t>
    <phoneticPr fontId="35" type="noConversion"/>
  </si>
  <si>
    <t>期透過宣導使民眾了解水利署執行水環境改善計畫 ，擎劃安全宜居水環境，融入多元創生理念，整合辦理水域環境營造，建構優質、永續親水空間。</t>
    <phoneticPr fontId="35" type="noConversion"/>
  </si>
  <si>
    <t>113.11.04-113.12.09</t>
    <phoneticPr fontId="35" type="noConversion"/>
  </si>
  <si>
    <t>113.11.07、113.11.11、113.11.15、113.11.19</t>
    <phoneticPr fontId="29" type="noConversion"/>
  </si>
  <si>
    <t>民視新聞台、TVBS新聞台、非凡新聞台、非凡商業台、華視新聞台、TVBS、八大戲劇台、八大娛樂台、Discovery、動物星球</t>
    <phoneticPr fontId="35" type="noConversion"/>
  </si>
  <si>
    <t>提升民眾對於汛期安全的認知。</t>
    <phoneticPr fontId="35" type="noConversion"/>
  </si>
  <si>
    <t>113.10.31-113.11.03</t>
    <phoneticPr fontId="35" type="noConversion"/>
  </si>
  <si>
    <t>汛期安全</t>
    <phoneticPr fontId="35" type="noConversion"/>
  </si>
  <si>
    <t>華視新聞台、非凡新聞台、非凡商業台、民視、三立台灣台、三立都會台、八大戲劇台、八大娛樂台</t>
    <phoneticPr fontId="35" type="noConversion"/>
  </si>
  <si>
    <t>113.10.26-113.10.30</t>
    <phoneticPr fontId="35" type="noConversion"/>
  </si>
  <si>
    <t xml:space="preserve"> LiTV、Smart TV</t>
    <phoneticPr fontId="35" type="noConversion"/>
  </si>
  <si>
    <t>113.10.24-113.10.26</t>
    <phoneticPr fontId="35" type="noConversion"/>
  </si>
  <si>
    <t>YouTube</t>
    <phoneticPr fontId="35" type="noConversion"/>
  </si>
  <si>
    <t>113.10.29-113.11.02</t>
    <phoneticPr fontId="35" type="noConversion"/>
  </si>
  <si>
    <t>空中英語教室</t>
    <phoneticPr fontId="35" type="noConversion"/>
  </si>
  <si>
    <t>提升民眾對於水利署響應淨零政策的認知和深度了解。</t>
    <phoneticPr fontId="35" type="noConversion"/>
  </si>
  <si>
    <t>國內首例造林碳匯專案成果</t>
    <phoneticPr fontId="35" type="noConversion"/>
  </si>
  <si>
    <t>已於8月辦理經費核銷。</t>
    <phoneticPr fontId="35" type="noConversion"/>
  </si>
  <si>
    <t>內政部警政署警察廣播電臺臺中分臺</t>
    <phoneticPr fontId="35" type="noConversion"/>
  </si>
  <si>
    <t xml:space="preserve">提醒民眾注意居家排水孔及周邊排水溝清理，並隨時注意相關防汛警戒，以掌握水情資訊及水庫洩洪警戒資訊。 </t>
    <phoneticPr fontId="35" type="noConversion"/>
  </si>
  <si>
    <t>113.10.01-113.10.31</t>
    <phoneticPr fontId="35" type="noConversion"/>
  </si>
  <si>
    <t>113.10.01-113.10.26</t>
    <phoneticPr fontId="35" type="noConversion"/>
  </si>
  <si>
    <t>遠見天化文化雜誌</t>
    <phoneticPr fontId="35" type="noConversion"/>
  </si>
  <si>
    <t>遠見天下文化出版股份有限公司</t>
    <phoneticPr fontId="35" type="noConversion"/>
  </si>
  <si>
    <t>台灣廣播股份有限公司台中廣播電台</t>
    <phoneticPr fontId="35" type="noConversion"/>
  </si>
  <si>
    <t>期透過宣導使民眾了解水利署執行水環境改善計畫 ，擘劃安全宜居水環境，融入多元創生理念，整合辦理水域環境營造，建構優質、永續親水空間。</t>
    <phoneticPr fontId="35" type="noConversion"/>
  </si>
  <si>
    <t>台灣廣播股份有限公司</t>
    <phoneticPr fontId="35" type="noConversion"/>
  </si>
  <si>
    <t>113.10.01-113.11.15</t>
    <phoneticPr fontId="35" type="noConversion"/>
  </si>
  <si>
    <t>Google多媒體廣告聯播網、LBS APP圖像聯播網</t>
    <phoneticPr fontId="35" type="noConversion"/>
  </si>
  <si>
    <t>113.09.30-113.10.03</t>
    <phoneticPr fontId="35" type="noConversion"/>
  </si>
  <si>
    <t>防災抗旱粉絲團FaceBook、YouTube</t>
    <phoneticPr fontId="35" type="noConversion"/>
  </si>
  <si>
    <t>促使民眾了解水利署供水穩定政策，爭取支持。</t>
    <phoneticPr fontId="35" type="noConversion"/>
  </si>
  <si>
    <t>113.06.12</t>
    <phoneticPr fontId="35" type="noConversion"/>
  </si>
  <si>
    <t>年度回顧影片</t>
    <phoneticPr fontId="35" type="noConversion"/>
  </si>
  <si>
    <r>
      <t>IG(imhaven84) 、
雪倫情報局部落格、
Stanma</t>
    </r>
    <r>
      <rPr>
        <sz val="12"/>
        <rFont val="Segoe UI Symbol"/>
        <family val="2"/>
      </rPr>
      <t>✡</t>
    </r>
    <r>
      <rPr>
        <sz val="12"/>
        <rFont val="標楷體"/>
        <family val="4"/>
        <charset val="136"/>
      </rPr>
      <t>屎蛋媽童樂繪部落格、
IG(taberu.food)、
IG(funnyysandy)</t>
    </r>
    <phoneticPr fontId="35" type="noConversion"/>
  </si>
  <si>
    <t>FaceBook、YouTube</t>
    <phoneticPr fontId="35" type="noConversion"/>
  </si>
  <si>
    <t>FaceBook、YouTube、經濟日報、工商時報、LINE TODAY、中華新聞雲、聚財網、民視新聞網FTV</t>
    <phoneticPr fontId="35" type="noConversion"/>
  </si>
  <si>
    <t>藉由共組主題館積極與國際市場接軌，增加本國產業曝光度及與國內外水利產業業者多方接觸，並藉邀請國外買主來臺採購與帶領廠商出國媒合等措施，主動爭取國際商機。以拍攝2分鐘宣傳影片，配合8-9月發布Facebook及新聞宣傳，提高論壇網站觸及。</t>
    <phoneticPr fontId="35" type="noConversion"/>
  </si>
  <si>
    <t xml:space="preserve">113.07.29-113.08.20 113.08.01-113.10.15           </t>
    <phoneticPr fontId="35" type="noConversion"/>
  </si>
  <si>
    <t>2024年台灣國際水週-水利產業主題館、國內展覽宣傳行銷活動規劃</t>
    <phoneticPr fontId="35" type="noConversion"/>
  </si>
  <si>
    <t>Podcast頻道</t>
    <phoneticPr fontId="35" type="noConversion"/>
  </si>
  <si>
    <t>113.04.25-113.05.05</t>
    <phoneticPr fontId="35" type="noConversion"/>
  </si>
  <si>
    <t>114年寺廟巡禮(農民曆)</t>
    <phoneticPr fontId="35" type="noConversion"/>
  </si>
  <si>
    <t xml:space="preserve">於「臺灣寺廟巡禮(農民曆)」刊登水利文宣廣告，宣導流域治理永續作為及水環境建構韌性承洪理念。 </t>
    <phoneticPr fontId="35" type="noConversion"/>
  </si>
  <si>
    <t>民眾傳播事業股份有限公司</t>
    <phoneticPr fontId="35" type="noConversion"/>
  </si>
  <si>
    <t>113.12.01-113.12.31</t>
    <phoneticPr fontId="35" type="noConversion"/>
  </si>
  <si>
    <t>於「114年寺廟巡禮(農民曆)」刊登水利文宣廣告</t>
  </si>
  <si>
    <t>少年牛頓雜誌</t>
  </si>
  <si>
    <t xml:space="preserve">於「少年牛頓」雜誌刊登水利廣告，該雜誌發行量6萬份，有效宣導宣導地下水保育理念。  </t>
    <phoneticPr fontId="35" type="noConversion"/>
  </si>
  <si>
    <t>雅廷有限公司</t>
    <phoneticPr fontId="35" type="noConversion"/>
  </si>
  <si>
    <t>113.11.01</t>
    <phoneticPr fontId="35" type="noConversion"/>
  </si>
  <si>
    <t>於「少年牛頓」雜誌刊登水利文宣廣告</t>
  </si>
  <si>
    <t xml:space="preserve">於「大家健康雜誌」雜誌官網刊登水利廣告，該雜誌發行量5萬份，有效宣導流域治理永續作為及水環境建構韌性承洪理念。  </t>
    <phoneticPr fontId="35" type="noConversion"/>
  </si>
  <si>
    <t>財團法人董氏基金會</t>
    <phoneticPr fontId="35" type="noConversion"/>
  </si>
  <si>
    <t>於「大家健康」雜誌刊登水利文宣廣告</t>
  </si>
  <si>
    <t xml:space="preserve">水資源管理會刊 </t>
    <phoneticPr fontId="71" type="noConversion"/>
  </si>
  <si>
    <t>藉由中華水資源管理學會發行期刊，刊登水利文宣，向學會會員及與會者宣導流域治理永續作為及水環境建構韌性承洪理念。</t>
  </si>
  <si>
    <t>社團法人中華水資源管理學會</t>
  </si>
  <si>
    <t>於「水資源管理會刊」刊登水利文宣廣告</t>
  </si>
  <si>
    <t>FaceBook</t>
    <phoneticPr fontId="35" type="noConversion"/>
  </si>
  <si>
    <t>藉由水患自主防災社區運作及防汛護水志工服務情形，向民眾宣導水利防災。</t>
    <phoneticPr fontId="35" type="noConversion"/>
  </si>
  <si>
    <t>113.05.04-114.03.31</t>
    <phoneticPr fontId="35" type="noConversion"/>
  </si>
  <si>
    <t>113年全民防災韌性能力提升輔導及精進計畫</t>
    <phoneticPr fontId="35" type="noConversion"/>
  </si>
  <si>
    <t>潮網科技、Technews、Ettoday等網路媒體刊登新聞或廣告</t>
    <phoneticPr fontId="29" type="noConversion"/>
  </si>
  <si>
    <t>篩選流量或曝光量至少30萬人次之相關媒體平台投放廣告，預計吸引15,000人次前來觀展。</t>
    <phoneticPr fontId="29" type="noConversion"/>
  </si>
  <si>
    <t>113.09.16-113.10.18</t>
    <phoneticPr fontId="29" type="noConversion"/>
  </si>
  <si>
    <t>2024台灣創新技術博覽會</t>
    <phoneticPr fontId="29" type="noConversion"/>
  </si>
  <si>
    <t>於下列專業展覽之大會官網及臉書刊登活動訊息:
1.台北國際汽機車零配件展(Taipei AMPA)
2.台灣國際創意禮品文具展(DG Taiwan)
3.新一代設計展(Yodex)
4.台灣創新技術博覽會(TIE)</t>
    <phoneticPr fontId="29" type="noConversion"/>
  </si>
  <si>
    <t>113年優良專利推廣及展會輔導媒合委託專業服務案</t>
    <phoneticPr fontId="29" type="noConversion"/>
  </si>
  <si>
    <t>飛碟電台、飛碟電台社群FB</t>
    <phoneticPr fontId="29" type="noConversion"/>
  </si>
  <si>
    <t>推動保護智慧財產權</t>
    <phoneticPr fontId="29" type="noConversion"/>
  </si>
  <si>
    <t>Google多媒體聯播網、Youtube廣告</t>
    <phoneticPr fontId="29" type="noConversion"/>
  </si>
  <si>
    <t xml:space="preserve">113.05.09-113.05.23
</t>
    <phoneticPr fontId="29" type="noConversion"/>
  </si>
  <si>
    <r>
      <t>網路媒體</t>
    </r>
    <r>
      <rPr>
        <sz val="12"/>
        <rFont val="新細明體"/>
        <family val="1"/>
        <charset val="136"/>
      </rPr>
      <t/>
    </r>
    <phoneticPr fontId="29" type="noConversion"/>
  </si>
  <si>
    <t>台灣好新聞報</t>
    <phoneticPr fontId="29" type="noConversion"/>
  </si>
  <si>
    <t>翔達企劃</t>
    <phoneticPr fontId="29" type="noConversion"/>
  </si>
  <si>
    <t>臺南分局秘書室(研考)</t>
    <phoneticPr fontId="29" type="noConversion"/>
  </si>
  <si>
    <t>台灣好新聞報廣告刊登</t>
    <phoneticPr fontId="35" type="noConversion"/>
  </si>
  <si>
    <t>「安全行車從選購輪圈開始 如何選購合格的盤型輪圈」新聞廣告</t>
    <phoneticPr fontId="35" type="noConversion"/>
  </si>
  <si>
    <t>「fun心享受滑板樂　注意安全不可少」新聞廣告</t>
    <phoneticPr fontId="35" type="noConversion"/>
  </si>
  <si>
    <t>Facebook及Instagram社群媒體</t>
    <phoneticPr fontId="35" type="noConversion"/>
  </si>
  <si>
    <t>受眾目標(買方)透過圖片、影片、連結或輪播等貼文廣告效益，達到商品檢驗、跨境文字曝光之政令宣導目的。</t>
    <phoneticPr fontId="35" type="noConversion"/>
  </si>
  <si>
    <t>翠克數位行銷有限公司</t>
    <phoneticPr fontId="35" type="noConversion"/>
  </si>
  <si>
    <t>綜合企劃組</t>
    <phoneticPr fontId="35" type="noConversion"/>
  </si>
  <si>
    <t>113.11.08-113.12.29</t>
    <phoneticPr fontId="35" type="noConversion"/>
  </si>
  <si>
    <t>推廣商品檢驗及勿購買跨境不安全商品社群媒體廣告</t>
    <phoneticPr fontId="35" type="noConversion"/>
  </si>
  <si>
    <t>為促進商品檢驗業務之推動，於社群媒體投放廣告，推廣商品檢驗及勿購買跨境不安全商品</t>
    <phoneticPr fontId="35" type="noConversion"/>
  </si>
  <si>
    <t>寶島新聲廣播電台</t>
    <phoneticPr fontId="35" type="noConversion"/>
  </si>
  <si>
    <t>共270檔次，以國、台語向全國民眾宣導，加強對玩具商品選購之認識及注意事項。</t>
    <phoneticPr fontId="35" type="noConversion"/>
  </si>
  <si>
    <t>寶島新聲廣播電台股份有限公司</t>
    <phoneticPr fontId="35" type="noConversion"/>
  </si>
  <si>
    <t>檢驗行政組</t>
    <phoneticPr fontId="35" type="noConversion"/>
  </si>
  <si>
    <t>113.10.01-113.10.21</t>
    <phoneticPr fontId="35" type="noConversion"/>
  </si>
  <si>
    <t>委託電台宣導玩具商品選購注意事宜</t>
    <phoneticPr fontId="35" type="noConversion"/>
  </si>
  <si>
    <t>宣傳玩具商品選購注意事宜</t>
    <phoneticPr fontId="35" type="noConversion"/>
  </si>
  <si>
    <t>製作「電動車充電樁電能計量檢定及安全驗證」宣導短片，並於小安心臉書(Facebook)播放，使民眾瞭解充電樁已列為應經檢定之法定度量衡器，須經檢定合格，才能進行計量交易，以維護民眾之消費安全與權益。</t>
    <phoneticPr fontId="29" type="noConversion"/>
  </si>
  <si>
    <t>建立度量衡及標準檢測驗證</t>
    <phoneticPr fontId="29" type="noConversion"/>
  </si>
  <si>
    <t>度量衡行政組</t>
    <phoneticPr fontId="29" type="noConversion"/>
  </si>
  <si>
    <t>113.12.20-114.01.19</t>
    <phoneticPr fontId="29" type="noConversion"/>
  </si>
  <si>
    <t>國家度量衡標準實驗室運作與發展計畫</t>
    <phoneticPr fontId="29" type="noConversion"/>
  </si>
  <si>
    <t>電動車充電樁電能計量檢定及安全驗證</t>
    <phoneticPr fontId="29" type="noConversion"/>
  </si>
  <si>
    <t>經濟日報網站</t>
  </si>
  <si>
    <t xml:space="preserve">展現輔具設計者與使用者之間的關懷與對話，提升產品設計概念化，並促進業界進行產品創新與研發，進一步帶動輔具產品的進步與推廣。
</t>
  </si>
  <si>
    <t>建立度量衡及標準檢測驗證</t>
  </si>
  <si>
    <t>檢驗技術組</t>
  </si>
  <si>
    <t>113年身心障礙與高齡者智慧照護輔具檢測驗證推動計畫</t>
  </si>
  <si>
    <t>宣傳標準局鼓勵輔具產品友善創新競賽評選結果</t>
    <phoneticPr fontId="35" type="noConversion"/>
  </si>
  <si>
    <t>經濟日報
經濟日報網站</t>
    <phoneticPr fontId="35" type="noConversion"/>
  </si>
  <si>
    <t>完整傳達再生能源暨憑證推動成效，內容涵蓋「再生能源憑證」、「離岸風電」、「儲能」、「太陽光電」及「氫能」五大主題，協助更多民眾了解標準局之年度綠能執行亮點及成果。</t>
    <phoneticPr fontId="35" type="noConversion"/>
  </si>
  <si>
    <t>113.10.04
113.10.05</t>
    <phoneticPr fontId="35" type="noConversion"/>
  </si>
  <si>
    <t>113年精進再生能源憑證制度運作計畫</t>
    <phoneticPr fontId="35" type="noConversion"/>
  </si>
  <si>
    <t>宣傳標準局「2024台灣國際智慧能源週」年度成果發表會</t>
    <phoneticPr fontId="35" type="noConversion"/>
  </si>
  <si>
    <t>經濟日報、工商時報、策略風知識新聞、台灣好新聞、yam蕃薯藤、尋夢好新聞、Pchome</t>
  </si>
  <si>
    <t>宣傳本論壇辦理成果及經濟部相關能源轉型及推動低碳之產業政策。</t>
    <phoneticPr fontId="29" type="noConversion"/>
  </si>
  <si>
    <t>國際貿易</t>
  </si>
  <si>
    <t>113.10.04-113.12.31</t>
  </si>
  <si>
    <t>2024亞洲低碳發展策略夥伴(ALP)交流論壇</t>
  </si>
  <si>
    <t>旅行讀物/紙本雜誌
關西WALKER/紙本雜誌</t>
  </si>
  <si>
    <t>為推廣2025年大阪世界博覽會TECHWORLD館並提升臺灣形象，於日本當地媒體刊登廣告。</t>
    <phoneticPr fontId="29" type="noConversion"/>
  </si>
  <si>
    <t>113.11.11-113.11.20</t>
  </si>
  <si>
    <t>2025年大阪世界博覽會TECHWORLD館日本地區廣告宣傳案</t>
  </si>
  <si>
    <t>2025年大阪世界博覽會TECHWORLD館</t>
  </si>
  <si>
    <t>「敏迪選讀」Podcast及Youtube</t>
  </si>
  <si>
    <t>以輕鬆易懂之方式提供社會大眾經貿情勢資訊及分析，提升大眾瞭解臺美經貿關係的情勢。</t>
    <phoneticPr fontId="29" type="noConversion"/>
  </si>
  <si>
    <t>財團法人中華經濟研究院</t>
  </si>
  <si>
    <t>113.10.31-113.12.31</t>
  </si>
  <si>
    <t>113年度國際經貿政策研究中心計畫</t>
  </si>
  <si>
    <t>Podcast與Youtube-美選將如何影響台美貿易</t>
  </si>
  <si>
    <t>1.今周刊/雜誌紙本、網站
2.Facebook</t>
  </si>
  <si>
    <t>今周刊出刊14萬份，同文於今周刊網站露出，預計40萬次曝光、1萬瀏覽次數，FB導流貼文預計1萬次觸及。</t>
    <phoneticPr fontId="29" type="noConversion"/>
  </si>
  <si>
    <t>113.12.12-113.12.31</t>
  </si>
  <si>
    <t>經濟部國際貿易署113年度「中小企業數據貿易平台建置案」</t>
  </si>
  <si>
    <t>中小企業數據貿易平台</t>
  </si>
  <si>
    <t>Google關鍵字廣告
Google GDN聯播網廣告</t>
  </si>
  <si>
    <t>宣傳113年運用數位新貿易模式計畫成果發表會，Google搜尋及Google聯播網點擊數共計9,950次。
活動當日計有中小企業業者及公協會代表等156人次共襄盛舉。</t>
    <phoneticPr fontId="29" type="noConversion"/>
  </si>
  <si>
    <t>113.10.07-113.10.31</t>
  </si>
  <si>
    <t>宣傳「AI數位新貿易未來論壇暨運用數位新貿易模式計畫成果發表會」</t>
  </si>
  <si>
    <t>Facebook動態消息及限時動態</t>
  </si>
  <si>
    <t>宣傳113年運用數位新貿易模式計畫成果發表會，曝光數約607萬次、點擊數24,218次。
活動當日計有中小企業業者及公協會代表等156人次共襄盛舉。</t>
    <phoneticPr fontId="29" type="noConversion"/>
  </si>
  <si>
    <t>113.10.12-113.10.31</t>
  </si>
  <si>
    <t>輔導體育用品公會展團數位行銷,預計曝光165,000次、點擊數1,690次。</t>
    <phoneticPr fontId="29" type="noConversion"/>
  </si>
  <si>
    <t>113.11.14-113.12.05</t>
  </si>
  <si>
    <t>體育用品公會展團數位行銷</t>
  </si>
  <si>
    <t>輔導食機公會展團數位行銷,共計曝光數16,577萬次、點擊數1,692次。</t>
    <phoneticPr fontId="29" type="noConversion"/>
  </si>
  <si>
    <t>113.10.08-113.10.29</t>
  </si>
  <si>
    <t>食機公會展團數位行銷</t>
  </si>
  <si>
    <t>輔導木工機公會展團數位行銷,共計曝光數32,667次、點擊數1,825次。</t>
    <phoneticPr fontId="29" type="noConversion"/>
  </si>
  <si>
    <t>113.09.04-103.09.27</t>
  </si>
  <si>
    <t>木工機公會展團數位行銷</t>
  </si>
  <si>
    <t>輔導醫材公會展團數位行銷,共計曝光數11,223次、點擊數1,839次。</t>
    <phoneticPr fontId="29" type="noConversion"/>
  </si>
  <si>
    <t>113.08.28-113.09.22</t>
  </si>
  <si>
    <t>醫材公會展團數位行銷</t>
  </si>
  <si>
    <t>輔導車輛公會展團數位行銷,共計曝光數21,929次、點擊數1,685次。</t>
    <phoneticPr fontId="29" type="noConversion"/>
  </si>
  <si>
    <t>113.08.27-113.09.21</t>
  </si>
  <si>
    <t>車輛公會展團數位行銷</t>
  </si>
  <si>
    <t>輔導螺絲公會展團數位行銷,共計曝光數23,671次、點擊數1,776次。</t>
    <phoneticPr fontId="29" type="noConversion"/>
  </si>
  <si>
    <t>113.08.26-113.09.18</t>
  </si>
  <si>
    <t>螺絲公會展團數位行銷</t>
  </si>
  <si>
    <t>1.Facebook-GREEN 集綠 / 綠色產品
2.YouTube-Green Trade綠色貿易資訊網</t>
  </si>
  <si>
    <t>為使企業減碳之產品行銷國際，針對輔導成功案例所製作之影片，透過社群平台廣告操作等數位行銷方式進行推廣，以提升觸及率，並藉企業減碳出口成功故事影片推廣，期帶動國內企業提升產品出口減碳意願以強化減碳能量，進而取得國際品牌及供應鏈減碳商機。</t>
    <phoneticPr fontId="29" type="noConversion"/>
  </si>
  <si>
    <t>113年度「輔導減碳企業提升出口能量計畫」</t>
  </si>
  <si>
    <t>製作減碳出口成功故事</t>
  </si>
  <si>
    <t>商業週刊/紙本雜誌</t>
  </si>
  <si>
    <t>於商業週刊雜誌宣導計畫成果，並推廣會展科技之應用。</t>
    <phoneticPr fontId="29" type="noConversion"/>
  </si>
  <si>
    <t>113.12.23-113.12.29</t>
  </si>
  <si>
    <t>經濟部國際貿易署113年度「EXPE-TECH數位展覽領航計畫」</t>
  </si>
  <si>
    <t>不只展場！EXPO-TECH展覽科技助攻企業拓展商機，加速數位轉型</t>
  </si>
  <si>
    <t>Facebook、Instagram、Youtube</t>
    <phoneticPr fontId="29" type="noConversion"/>
  </si>
  <si>
    <t>於Facebook、Instagram及Youtube運用短文及短影片方式發布相關資訊，鼓勵有志朝國際經貿相關領域發展之大學生參與本計畫，觸及人數約13萬人次、點擊數約1,500人次，期能吸引更多大學生或碩士生了解本計畫活動及競賽內容。</t>
    <phoneticPr fontId="29" type="noConversion"/>
  </si>
  <si>
    <t>113.12.20-113.12.31</t>
  </si>
  <si>
    <t>辦理2024全國大學校院國際經貿專題競賽活動精華影片</t>
  </si>
  <si>
    <t>於Facebook及Instagram運用短文及短影片方式發布相關資訊，鼓勵有志報名國際商務人員特考，觸及人數約37萬人次、點擊數約5,000人次，期能吸引更多大學生或社會人士等族群了解2025年國際經濟商務人員考試及相關職涯發展。</t>
    <phoneticPr fontId="29" type="noConversion"/>
  </si>
  <si>
    <t xml:space="preserve"> 發展組</t>
  </si>
  <si>
    <t>113.11.08-113.12.31</t>
  </si>
  <si>
    <t>113年國際經濟商務人員赴校園宣講精華短影片</t>
  </si>
  <si>
    <t>運用短文及圖卡方式發布相關資訊，鼓勵同學報名參加專題競賽活動，觸及人數達40萬人次、點擊數達1.5萬人次，期能吸引更多大學生或碩士生等族群報名競賽投稿。</t>
    <phoneticPr fontId="29" type="noConversion"/>
  </si>
  <si>
    <t>113.09.18-113.10.17</t>
  </si>
  <si>
    <t>2024全國大學校院國際經貿專題競賽</t>
  </si>
  <si>
    <t>國際貿易署Facebook、LINE</t>
    <phoneticPr fontId="29" type="noConversion"/>
  </si>
  <si>
    <t>1.專案辦公室官網累計瀏覽人次計648,484人。
2.為宣傳計畫補助資訊、通知說明會等相關公告，截至113年12月底共發布LINE貼文20則，LINE@好友數417人。</t>
    <phoneticPr fontId="29" type="noConversion"/>
  </si>
  <si>
    <t>113年度委託辦理「補助公協會辦理貿易推廣計畫」</t>
  </si>
  <si>
    <t>補助公協會辦理貿易推廣計畫
1.補助公協會辦理貿易推廣 實體+線上說明會共3場</t>
  </si>
  <si>
    <t>読売新聞、電子設備産業新聞、電波新聞、日刊工業、日本物流新聞/報紙
電子設備産業新聞、日刊工業、大田區振興協會/網路
月刊生産財、機械與工具/雜誌</t>
  </si>
  <si>
    <t>為推廣智慧機械海外推廣計畫-宣傳精密零組件赴日拓銷團，以當地網路及平面媒體進行宣導。</t>
    <phoneticPr fontId="29" type="noConversion"/>
  </si>
  <si>
    <t xml:space="preserve">財團法人中華民國對外貿易發展協會 </t>
  </si>
  <si>
    <t>113.09.16-
113.11.23</t>
  </si>
  <si>
    <t>智慧機械海外推廣計畫-宣傳精密零組件赴日拓銷團</t>
  </si>
  <si>
    <t>月刊生産財/雜誌
日刊工業新聞/電子報
名古屋商工會議所/電子報</t>
  </si>
  <si>
    <t>113.10.22-
113.11.01</t>
  </si>
  <si>
    <t xml:space="preserve">読売新聞/報紙
電子設備産業新聞/網路
電子設備産業新聞/報紙
電波新聞/報紙
</t>
  </si>
  <si>
    <t>113.09.16-
113.11.17</t>
  </si>
  <si>
    <t>日刊工業/報紙
日刊工業/網站Banner
日刊工業/電子報
大會紙本Show map</t>
  </si>
  <si>
    <t>為宣導智慧機械海外推廣計畫-宣傳日本工具機展(JIMTOF)，以當地網路及平面媒體進行宣導，增加買主之好感度及認知。</t>
    <phoneticPr fontId="29" type="noConversion"/>
  </si>
  <si>
    <t>113.10.01-
113.11.10</t>
  </si>
  <si>
    <t>智慧機械海外推廣計畫-宣傳日本工具機展(JIMTOF)</t>
  </si>
  <si>
    <t>Google圖片、Google關鍵字、GDN聯播網廣告、LinkedIn、YouTube、Facebook、X (Twitter)</t>
  </si>
  <si>
    <t>為提升「智慧機械海外推廣計畫」曝光度，透過Google關鍵字廣告、GDN聯播網及社群平臺宣傳官方網站與活動，年度目標瀏覽人次達170,000次。</t>
    <phoneticPr fontId="29" type="noConversion"/>
  </si>
  <si>
    <t>美國Plastics News/電子報
墨西哥Ambirnte 
Plastico/電子報</t>
    <phoneticPr fontId="29" type="noConversion"/>
  </si>
  <si>
    <t>為提高智慧機械海外推廣計畫在美國佛羅里達橡塑膠展中推廣臺灣橡塑膠機品牌形象，並吸引國際買主及媒體參與，透過大會官媒電子報曝光活動訊息，以提升發表會曝光度及聲量。</t>
    <phoneticPr fontId="29" type="noConversion"/>
  </si>
  <si>
    <t>113.04.15-
113.10.15</t>
  </si>
  <si>
    <t>智慧機械海外推廣計畫-美國佛羅里達橡塑膠展NPE</t>
  </si>
  <si>
    <t>Google GDN聯播網
EDM/電子郵件行銷
YouTube/網路</t>
  </si>
  <si>
    <t>線上形象館結合海外展實體活動製作線上主題網頁、加強平台數位行銷、建立廠商內容式行銷機制及搭配國際產業媒體，以提升搜尋能見度、觸及更多國際買家。</t>
    <phoneticPr fontId="29" type="noConversion"/>
  </si>
  <si>
    <t>113.03.01-113.12.31</t>
  </si>
  <si>
    <t>智慧機械海外推廣計畫-
線上展示之海外展推廣活動網頁與虛實整合行銷規劃建置</t>
  </si>
  <si>
    <t>Google GDN聯播網
Facebook/網路</t>
  </si>
  <si>
    <t>為推廣馬來西亞國家智慧展及臺灣智慧製造產品發表會，透過GDN聯播網進行廣告宣傳，並輔以社群媒體(Facebook)圖文視覺化設計貼文，總計曝光次數143萬人次，總點擊1.4萬人次，與實體產品發表、商機媒合及有獎徵答活動等搭配，吸引眾多買主參加，增加媒合機率並加強臺灣廠商曝光度。</t>
    <phoneticPr fontId="29" type="noConversion"/>
  </si>
  <si>
    <t>113.10.29-113.11.21</t>
  </si>
  <si>
    <t>智慧機械海外推廣計畫-
宣傳馬來西亞國家智慧展發表活動</t>
  </si>
  <si>
    <t>為提高智慧機械海外推廣計畫中全球機械採購大會的國內曝光度，吸引更多業者參與，增加潛在商機。</t>
    <phoneticPr fontId="29" type="noConversion"/>
  </si>
  <si>
    <t>113.08.21-
113.10.02</t>
  </si>
  <si>
    <t>Google GDN聯播網廣告
財經媒體FBNC Youtbe頻道</t>
  </si>
  <si>
    <t>為提高智慧機械海外推廣計畫在越南胡志明工具機展(MTA)中推廣臺灣工具機品牌形象，並吸引國際買主與媒體參與，透過GDN聯播網及當地財經媒體越文平臺曝光活動訊息，以提升於越南市場的曝光度及聲量。</t>
    <phoneticPr fontId="29" type="noConversion"/>
  </si>
  <si>
    <t>113.06.25-113.07.31</t>
  </si>
  <si>
    <t>智慧機械海外推廣計畫-宣傳越南工具機展(MTA)</t>
  </si>
  <si>
    <t>本項於第三季公告，因重複列示致公告執行金額有誤，且宣導期程誤植，實際數28,980元，本次修正減列2,520元並修正其宣導期程。</t>
    <phoneticPr fontId="29" type="noConversion"/>
  </si>
  <si>
    <t>計畫辦理實體說明會並同步線上直播方式，讓更多無法參加實體說明會的參與者觀看。本次報名實體說明會人數約50人、此次線上同時最高觀看人數為264人，大幅提升宣導效果。</t>
    <phoneticPr fontId="29" type="noConversion"/>
  </si>
  <si>
    <t>Reuters Automotive Event官網
Reuters 電子報</t>
  </si>
  <si>
    <t>配合美國路透社汽車展會台灣精品館的活動，綜合運用路透社的媒體資源，透過活動官網平台、電子報等網路媒體形式，向美國汽車供應鏈業界推廣臺灣汽車產業形象及Tier-1品牌，觸達8萬人次。</t>
    <phoneticPr fontId="29" type="noConversion"/>
  </si>
  <si>
    <t>113.10.07-113.11.30</t>
  </si>
  <si>
    <t>美國路透社汽車展會台灣精品館暨發表會</t>
  </si>
  <si>
    <t>網路新聞媒體
Facebook
Instagram
社群名人</t>
  </si>
  <si>
    <t>配合印度臺灣形象展台灣精品館的活動，投放廣告、新聞稿及相關宣傳素材，安排社群名人於社群平臺發布展前宣傳及展中產品導覽直播。刊報導共計78篇，觸達超過475萬人次。</t>
    <phoneticPr fontId="29" type="noConversion"/>
  </si>
  <si>
    <t>113.07.08-113.07.10</t>
  </si>
  <si>
    <t>印度臺灣形象展台灣精品館</t>
  </si>
  <si>
    <t>中國時報、聯合報、經濟日報、工商時報、自由時報、商業週刊、壹蘋新聞網、ETtoday 新聞雲、生洋網路/網站</t>
  </si>
  <si>
    <t>利用國內知名網路及媒體、報章雜誌刊登第33屆台灣精品選拔報名宣傳訊息，增加報名資訊能見度，總觸達數逾1,000萬人次。</t>
    <phoneticPr fontId="29" type="noConversion"/>
  </si>
  <si>
    <t>113.10.31-113.11.28</t>
  </si>
  <si>
    <t>第33屆台灣精品選拔報名宣傳</t>
  </si>
  <si>
    <t>MTD - Medizinisch-Technischer Dialog、 PflegeZeitschrift、 Ergopraxis、 Physiotherapist、 news-nachrichten.ch、 business-presse.de、bürgersagt.de/以上網站</t>
  </si>
  <si>
    <t>1.配合展前、展中宣傳台灣精品參展產品、企業及台灣精品館活動，吸引買主至展場參觀。
2.發布活動新聞稿，並邀請醫療照護相關專業媒體等至展館參觀及採訪，藉由媒體報導推廣臺灣健康照護復健優勢，共促成獲刊報導達50篇，觸達200萬人次。</t>
    <phoneticPr fontId="29" type="noConversion"/>
  </si>
  <si>
    <t>113.09.03-113.09.30</t>
  </si>
  <si>
    <t>德國身障復健暨安養照護展(REHACARE)-台灣精品館</t>
  </si>
  <si>
    <t>工商時報、聯合報、經濟日報、財訊雜誌、中時新聞網、自由新聞網、東森新聞雲、台灣時報網、生洋網路/網站</t>
  </si>
  <si>
    <t>利用國內知名網路及媒體、報章雜誌刊登第33屆台灣精品選拔獲獎名單暨金銀質獎入圍名單，為獲獎企業彰顯榮耀，總觸達數逾550萬人次。</t>
    <phoneticPr fontId="29" type="noConversion"/>
  </si>
  <si>
    <t>第33屆台灣精品選拔獲獎名單公布</t>
  </si>
  <si>
    <t xml:space="preserve">臺灣市場電商通路PChome11月配合雙11活動，以有囤貨或優惠的購買需求為主打，如歐萊德洗髮精、明基電通螢幕掛燈、威剛硬碟等商品，協助提升更多獲獎廠商曝光力度。 </t>
    <phoneticPr fontId="29" type="noConversion"/>
  </si>
  <si>
    <t>PChome台灣精品專區雙11短期促銷活動</t>
  </si>
  <si>
    <t>1.日本25ANS、韓國東亞日報、菲律賓MANILA STANDARD
2.CNN官網</t>
  </si>
  <si>
    <t xml:space="preserve">辦理「臺灣名品之島」、「打造餐飲繁星」及「TAIWAN SELECT」國際廣宣。
1.日本25ANS、韓國東亞日報、菲律賓MANILA STANDARD:整案觸達348萬人次。
2.CNN
(1)剪輯1支60秒推廣影片，於CNN亞太區電視頻道播放。
(2)撰寫1篇客製化推廣文章Taste of Taiwan已於12/2刊登。
(3)撰寫3篇Destination Taiwan文章，分別於11/19及11/28上刊。 
(4)整案觸達超過379萬人次。 </t>
    <phoneticPr fontId="29" type="noConversion"/>
  </si>
  <si>
    <t>「臺灣名品之島」、「打造餐飲繁星」及「TAIWAN SELECT」國際廣宣案(CNN、韓國東亞日報、日本25ANS、菲律賓MANILA STANDARD)</t>
  </si>
  <si>
    <t>網路新聞媒體（ACN Newswire、Sinchew Business、Healthcare Asia、BioSpectrum）</t>
  </si>
  <si>
    <t>搭配2024新加坡國際醫療展於線上醫療媒體Healthcare Asia刊登臺灣智慧醫療專題報導1篇，並於新加坡主流媒體及產業媒體曝光臺灣醫療業者關鍵技術報導5篇，強化宣傳臺灣醫療科技優勢，觸達超過10萬人次。</t>
    <phoneticPr fontId="29" type="noConversion"/>
  </si>
  <si>
    <t>113.09.11-113.11.04</t>
  </si>
  <si>
    <t>新加坡國際醫療展台灣精品館及智慧醫療產業媒體宣傳</t>
  </si>
  <si>
    <t>經濟學人官網與社群平臺</t>
  </si>
  <si>
    <t>與經濟學人合作撰寫4篇電子文章於本專案網站發布，推廣臺灣智慧永續形象、電子資通訊、智慧醫療與半導體供應鏈等優勢產業，並於專案網站製作1頁活動網頁宣傳「牽手護地球」全球徵案活動。</t>
    <phoneticPr fontId="29" type="noConversion"/>
  </si>
  <si>
    <t>113.06.19-113.11.24</t>
  </si>
  <si>
    <t>經濟學人推廣臺灣產業形象及牽手護地球全球徵案活動</t>
  </si>
  <si>
    <t>越南專業媒體Tuoi tre thu do、Cong luan、VTV news等</t>
  </si>
  <si>
    <t>宣傳越南水展台灣精品館暨發表會，獲刊報導57篇報導，觸達50萬人次。</t>
    <phoneticPr fontId="29" type="noConversion"/>
  </si>
  <si>
    <t>113.10.31-113.11.10</t>
  </si>
  <si>
    <t>越南水展台灣精品館暨發表會</t>
  </si>
  <si>
    <t>越南國家電視台(VTV), 24h, ZNews等越南當地主流媒體、YouTube、Facebook等社群平臺</t>
  </si>
  <si>
    <t>1.與越南國家電視台(VTV)合作完成一案，促成10篇報導，觸達至少300萬人次。
2.促成至少獲刊報導14篇，觸達41萬人次。</t>
    <phoneticPr fontId="29" type="noConversion"/>
  </si>
  <si>
    <t>113.07.01-113.12.31</t>
  </si>
  <si>
    <t>越南市場台灣精品推廣</t>
  </si>
  <si>
    <t>宣傳杜拜體育用品及健身器材展台灣精品館及發表會，投放活動貼文及相關影音素材廣告，共觸達58萬人次。</t>
    <phoneticPr fontId="29" type="noConversion"/>
  </si>
  <si>
    <t>113.09.30-113.10.27</t>
  </si>
  <si>
    <t>杜拜體育用品及健身器材展台灣精品館及發表會</t>
  </si>
  <si>
    <t>為宣傳路跑活動，發布新聞媒體、社群網站投放廣告等，獲刊報導40篇，觸達超過680萬人次。</t>
    <phoneticPr fontId="29" type="noConversion"/>
  </si>
  <si>
    <t>113.09.01-113.10.06</t>
  </si>
  <si>
    <t>印尼台灣精品公益路跑</t>
  </si>
  <si>
    <t>LinkedIn
Google
網路新聞媒體（Industrial Automation、Machining World、Engineering Review、Machine Tools World）</t>
  </si>
  <si>
    <t>配合印度自動化工業展台灣精品館及發表會活動，投放展品介紹廣告及相關素材，觸達約30萬人次。</t>
    <phoneticPr fontId="29" type="noConversion"/>
  </si>
  <si>
    <t>113.08.01-113.08.24</t>
  </si>
  <si>
    <t>印度自動化工業展台灣精品館</t>
  </si>
  <si>
    <t>印度台灣精品體驗行銷，配合活動前中後宣傳，共觸達1335萬人次。</t>
    <phoneticPr fontId="29" type="noConversion"/>
  </si>
  <si>
    <t>113.11.01-113.11.17</t>
  </si>
  <si>
    <t>印度台灣精品體驗行銷</t>
  </si>
  <si>
    <t>電視台TimesNow、ETNow
網路媒體Business Standard、India Today等主流媒體
YouTube
Facebook</t>
  </si>
  <si>
    <t>邀請印度時報集團TimesNow、ETNow電視台來臺，訪談歐萊德、研華等綠色企業代表，並報導「牽手護地球」活動。113年7月20日至113年7月21日於當地播出。另發布臺灣永續解決方案及循環經濟主題新聞稿，獲得第一大商業報 Business Standard、知名資通訊專業媒體VAR India 等報導，總觸達640萬人次。</t>
    <phoneticPr fontId="29" type="noConversion"/>
  </si>
  <si>
    <t>113.07.22-113.12.31</t>
  </si>
  <si>
    <t>印度媒體廣宣</t>
  </si>
  <si>
    <t>CNET 官網</t>
  </si>
  <si>
    <t>與國際知名媒體CNET針對產業形象專題報導及宣傳，共發布2篇文章及廣告導連，觸達269萬人次。</t>
    <phoneticPr fontId="29" type="noConversion"/>
  </si>
  <si>
    <t>113.12.16-113.12.31</t>
  </si>
  <si>
    <t xml:space="preserve">與國際知名媒體CNET針對產業形象專題報導及宣傳 </t>
  </si>
  <si>
    <t>配合誠品生活日本橋台灣精品形象概念店活動，於活動期間投放社群廣告與新聞稿等素材，共觸達62萬人次。</t>
    <phoneticPr fontId="29" type="noConversion"/>
  </si>
  <si>
    <t>113.08.23-113.10.22</t>
  </si>
  <si>
    <t>誠品日本橋台灣精品形象概念店數位宣傳</t>
  </si>
  <si>
    <t>Facebook
X
Instagram</t>
  </si>
  <si>
    <t>配合台灣精品x Good Design體驗活動，於活動期間投放社群廣告，共觸達14萬8,283人次。</t>
    <phoneticPr fontId="29" type="noConversion"/>
  </si>
  <si>
    <t>113.09.11-113.09.29</t>
  </si>
  <si>
    <t>台灣精品x Good Design體驗活動數位廣告</t>
  </si>
  <si>
    <t>日本樂天電商平臺</t>
  </si>
  <si>
    <t>配合11-12月台灣精品祭與選物店開張，投放貼文、新聞稿及相關素材廣告，共觸達約50萬人次。</t>
    <phoneticPr fontId="29" type="noConversion"/>
  </si>
  <si>
    <t>113.11.15-113.12.11</t>
  </si>
  <si>
    <t>日本電商通路</t>
  </si>
  <si>
    <t>日本樂天電商平臺
GDN關鍵字</t>
  </si>
  <si>
    <t>配合9月楓葉季與樂天Super Sale檔期，投放檔期素材與關鍵字，共觸達10萬人次。</t>
    <phoneticPr fontId="29" type="noConversion"/>
  </si>
  <si>
    <t>113.09.04-113.09.11</t>
  </si>
  <si>
    <t>日本樂天電商通路宣傳台灣精品</t>
  </si>
  <si>
    <t>網路新聞媒體 (Khaleej Times、Arabian Reseller、Gulf News、Tahawultech.com、Gadget Voiz)
Facebook</t>
  </si>
  <si>
    <t>配合活動，投放活動貼文、新聞稿及相關影音素材廣告，共觸達58萬人次。</t>
    <phoneticPr fontId="29" type="noConversion"/>
  </si>
  <si>
    <t>113.10.01-113.10.18</t>
  </si>
  <si>
    <t>杜拜海灣資訊科技展設置台灣精品館與發表會</t>
  </si>
  <si>
    <t>MM Thailand網
Facebook</t>
    <phoneticPr fontId="29" type="noConversion"/>
  </si>
  <si>
    <t>台灣精品X泰國媒體MM Thailand以「smart metalworking」為主題，為榮田、成祐、協易、岡豐、英貴爾共5家企業撰寫專題報導，報導刊登於該媒體官網及臉書，觸達約5萬人次。</t>
    <phoneticPr fontId="29" type="noConversion"/>
  </si>
  <si>
    <t>台灣精品與MM Thailand專題合作</t>
  </si>
  <si>
    <t>網路新聞媒體(Matichon、Khaosod、Prachachat、Smethailand、Dailynews等)
Facebook
Instagram
社群名人</t>
  </si>
  <si>
    <t>配合泰國臺灣形象展台灣精品館的活動，投放廣告、新聞稿及相關宣傳素材，安排社群名人於社群平臺發布展前宣傳及展中產品導覽直播。獲刊報導82篇，觸達約121萬人次。</t>
    <phoneticPr fontId="29" type="noConversion"/>
  </si>
  <si>
    <t>113.11.01-113.11.27</t>
  </si>
  <si>
    <t>泰國臺灣形象展台灣精品館</t>
  </si>
  <si>
    <t>配合METALEX台灣精品館及發表會活動，投放展品介紹廣告及相關素材，觸達約10萬人次。</t>
    <phoneticPr fontId="29" type="noConversion"/>
  </si>
  <si>
    <t>泰國金屬加工展台灣精品館暨發表會</t>
  </si>
  <si>
    <t>MTD、Krankenhaus等專業醫療媒體/網站</t>
  </si>
  <si>
    <t>透過MEDICA台灣精品館及發表會活動，刊登臺灣企業產品及優勢產業形象廣告，獲刊報導48篇，觸達190萬人次。</t>
    <phoneticPr fontId="29" type="noConversion"/>
  </si>
  <si>
    <t>113.11.01-113.11.31</t>
  </si>
  <si>
    <t>德國醫療展台灣精品媒體宣傳</t>
  </si>
  <si>
    <t>為推廣台灣精品及提升臺灣產業形象，於台灣精品菲律賓市場製作原創行銷素材，並於各社群平台宣傳推廣，全年觸達631萬人次、互動數316萬次。</t>
    <phoneticPr fontId="29" type="noConversion"/>
  </si>
  <si>
    <t>Facebook
LINE
GDN關鍵字廣告
社群名人</t>
  </si>
  <si>
    <t>為推廣台灣精品及提升臺灣產業形象，於台灣精品泰國市場製作原創行銷素材，並於各社群平台宣傳推廣，本年度累計觸達約5,040,033人次。</t>
    <phoneticPr fontId="29" type="noConversion"/>
  </si>
  <si>
    <t>於台灣精品馬來西亞市場數位社群平臺FB及IG，發布台灣精品獲獎產品介紹貼文及短影音，已累計觸達超過約1,493,799人次。</t>
    <phoneticPr fontId="29" type="noConversion"/>
  </si>
  <si>
    <t>於越南數位社群平臺FB及IG發布台灣精品獲獎產品介紹貼文及短影音，已累計觸達超過約1,688萬6,700人次。</t>
    <phoneticPr fontId="29" type="noConversion"/>
  </si>
  <si>
    <t>YouTube
Facebook
Instagram</t>
  </si>
  <si>
    <t>為推廣台灣精品及提升臺灣產業形象，於台灣精品印尼市場製作原創行銷素材，並於各社群平台宣傳推廣，全年度共觸達630萬人次。</t>
    <phoneticPr fontId="29" type="noConversion"/>
  </si>
  <si>
    <t>於印度市場各類數位平台推廣台灣精品之精神、得獎品牌及產品推廣貼文，截至12月底已累計觸達超過4900萬人次。</t>
    <phoneticPr fontId="29" type="noConversion"/>
  </si>
  <si>
    <t>113.10.01- 113.12.31</t>
  </si>
  <si>
    <t>配合日本福熊社群活動，投放活動貼文、新聞稿及相關影音素材廣告，觸達422萬人次。</t>
    <phoneticPr fontId="29" type="noConversion"/>
  </si>
  <si>
    <t>為推廣台灣精品及提升臺灣產業形象，於台灣精品歐盟市場製作原創行銷素材，並於社群平台宣傳推廣，整年度預計粉絲至少增加4,000人次，互動數5萬人次，觸達300萬人次。</t>
    <phoneticPr fontId="29" type="noConversion"/>
  </si>
  <si>
    <t>113.10.31-113.11.30</t>
  </si>
  <si>
    <t>為推廣台灣精品及提升臺灣產業形象，於台灣精品美國市場製作原創行銷素材，並於社群平台宣傳推廣，全年度共觸達661萬人次。</t>
    <phoneticPr fontId="29" type="noConversion"/>
  </si>
  <si>
    <t>Google關鍵字廣告
Google GDN</t>
  </si>
  <si>
    <t>為宣傳「牽手護地球」廣邀全球提案，投放國際數位廣告，觸達235,959人次。</t>
    <phoneticPr fontId="29" type="noConversion"/>
  </si>
  <si>
    <t>113.07.15-113.08.31</t>
  </si>
  <si>
    <t>牽手護地球國際宣傳</t>
  </si>
  <si>
    <t>Facebook
IG
Linkedin
Google</t>
  </si>
  <si>
    <t>牽手護地球活動宣傳-非洲市場於網路媒體進行宣導，在非洲地區宣傳Go Green with Taiwan的啟動記者會及徵案、前16強及決選前6強、總決賽最佳3案，報導活動及臺灣永續產業優勢，獲刊報導合計57篇、觸達1,100萬人。</t>
    <phoneticPr fontId="29" type="noConversion"/>
  </si>
  <si>
    <t>113.07.24-113.12.31</t>
  </si>
  <si>
    <t>牽手護地球活動宣傳-非洲市場</t>
  </si>
  <si>
    <t>牽手護地球國際宣傳-柬埔寨市場於網路媒體進行宣導，於金邊台貿中心粉絲頁宣傳Go Green with Taiwan徵案共觸達28,000次。</t>
    <phoneticPr fontId="29" type="noConversion"/>
  </si>
  <si>
    <t>牽手護地球國際宣傳-柬埔寨市場</t>
  </si>
  <si>
    <t>Facebook
Twitter
Linkedin</t>
  </si>
  <si>
    <t>牽手護地球國際宣傳-墨西哥市場於網路媒體進行宣導，包含於社群平臺宣傳、新聞稿發布及合作社群名人推廣活動等，獲刊報導合計12篇、觸達60萬人。</t>
    <phoneticPr fontId="29" type="noConversion"/>
  </si>
  <si>
    <t>牽手護地球國際宣傳-墨西哥市場</t>
  </si>
  <si>
    <t>牽手護地球國際宣傳-巴西市場於網路媒體進行宣導，包含於社群平臺宣傳、新聞稿發布及合作社群名人推廣活動等，獲刊報導83篇、觸達400萬人。</t>
    <phoneticPr fontId="29" type="noConversion"/>
  </si>
  <si>
    <t>牽手護地球國際宣傳-巴西市場</t>
  </si>
  <si>
    <t>網路新聞媒體(Manila Bulletin, Manila Standard, Tribune.net, Manila Times, Business Mirror, Daily Tribune, Buzzsetter, Front page PH)、Facebook
Instagram</t>
  </si>
  <si>
    <t>牽手護地球活動宣傳-菲律賓市場於網路媒體進行宣導，包含於社群平臺宣傳、新聞稿發布及合作社群名人推廣活動等，報導活動及臺灣永續產業優勢，獲刊報導40篇、觸達3,488萬人。</t>
    <phoneticPr fontId="29" type="noConversion"/>
  </si>
  <si>
    <t>113.06.11-113.12.31</t>
  </si>
  <si>
    <t>牽手護地球活動宣傳-菲律賓市場</t>
  </si>
  <si>
    <t>網路新聞媒體 (Bernama, 星洲日報, 南洋商報，Malaysiakini，The Sun Daily，Daily Express, Borneo post)、Facebook
Instagram</t>
  </si>
  <si>
    <t>牽手護地球活動宣傳-馬來西亞市場於網路媒體進行宣導，包含於社群平臺宣傳、新聞稿發布及合作社群名人推廣活動等，獲刊報導合計43篇、觸達100萬人及達互動次數70萬次。</t>
    <phoneticPr fontId="29" type="noConversion"/>
  </si>
  <si>
    <t>113.07.11-113.12.31</t>
  </si>
  <si>
    <t>牽手護地球活動宣傳-馬來西亞市場</t>
  </si>
  <si>
    <t>網路新聞媒體(ESG Mena, Zawya, Regal Al Amal、 Sahm Capital、25h、Sada El Arab、Akhbar El Syaha、 Mesbar、E- Emirates、 Mena FN、Global Nation)、ESMG Mena - LinkedIn、Instagram</t>
  </si>
  <si>
    <t>牽手護地球活動宣傳-泰國市場於網路媒體進行宣導，包含於社群平臺宣傳、新聞稿發布及合作社群名人推廣活動等，獲刊報導42篇、觸達860萬人。</t>
    <phoneticPr fontId="29" type="noConversion"/>
  </si>
  <si>
    <t>113.06.24-113.12.31</t>
  </si>
  <si>
    <t>牽手護地球活動宣傳-中東市場</t>
  </si>
  <si>
    <t>Facebook
IG
網路新聞媒體(Bangkok Post, Thai Post, Siam Rath, Dailynews等)</t>
  </si>
  <si>
    <t>牽手護地球活動宣傳-泰國市場於網路媒體進行宣導，包含於社群平臺宣傳、新聞稿發布及合作社群名人推廣活動等，獲刊報導88篇，觸達約200萬人次。</t>
    <phoneticPr fontId="29" type="noConversion"/>
  </si>
  <si>
    <t>牽手護地球活動宣傳-泰國市場</t>
  </si>
  <si>
    <t>Nhip Cau Dau Tu, Bao Dau Tu等越南媒體</t>
  </si>
  <si>
    <t>牽手護地球活動宣傳-越南市場於網路媒體進行宣導，獲刊報導39篇，觸達243萬人次。</t>
    <phoneticPr fontId="29" type="noConversion"/>
  </si>
  <si>
    <t>牽手護地球活動宣傳-越南市場</t>
  </si>
  <si>
    <t>Facebook
Instagram
網路媒體BERITASATU.COM等</t>
  </si>
  <si>
    <t>牽手護地球活動宣傳-印尼市場於網路媒體進行宣導，包含於社群平臺宣傳、新聞稿發布及合作社群名人推廣活動等，獲刊報導23篇，觸達超過30萬人次。</t>
    <phoneticPr fontId="29" type="noConversion"/>
  </si>
  <si>
    <t>牽手護地球活動宣傳-印尼市場</t>
  </si>
  <si>
    <t>Facebook
LinkedIn
網路媒體Republic World
Outlook Inida、Hindustan Times等印度當地主流媒體</t>
  </si>
  <si>
    <t>牽手護地球活動宣傳-印度市場於網路媒體進行宣導，促成85案提案，獲刊報導45篇，觸達110萬人次。</t>
    <phoneticPr fontId="29" type="noConversion"/>
  </si>
  <si>
    <t>牽手護地球活動宣傳-印度市場</t>
  </si>
  <si>
    <t>網路新聞媒體 (wiadomosci、polityka、conowego、zielonagospodarka.pl、biznes.newseria)</t>
  </si>
  <si>
    <t>牽手護地球活動宣傳-波蘭市場於網路新聞媒體進行宣導，促成46案提案，獲刊報導38篇，觸達150萬人次。</t>
    <phoneticPr fontId="29" type="noConversion"/>
  </si>
  <si>
    <t>牽手護地球活動宣傳-波蘭市場</t>
  </si>
  <si>
    <t>牽手護地球活動宣傳-英國市場於LinkedIn進行宣導，促成30案提案，獲刊報導35篇，觸達100萬人次。</t>
    <phoneticPr fontId="29" type="noConversion"/>
  </si>
  <si>
    <t>牽手護地球活動宣傳-英國市場</t>
  </si>
  <si>
    <t>Business Wire、Yahoo! Finance、Detroit News/網站
Automotive News/報紙</t>
  </si>
  <si>
    <t>配合美國路透社汽車展會台灣精品館，與汽車專業媒體合作進行宣導並發布新聞稿，觸達300萬人次。</t>
    <phoneticPr fontId="29" type="noConversion"/>
  </si>
  <si>
    <t>Manila Bulletin、Manila Times、LionHeart TV、Starring.com、Frontpage、Woman Avenue、Tech and Innovations、The Newsmakers/以上網站
Facebook
Instagram</t>
  </si>
  <si>
    <t>1.配合活動前、中、後宣傳本活動，帶動人潮至現場參與，並增進與社群粉絲之互動。
2.發布活動新聞稿，並邀請主流媒體至活動現場參觀及採訪，藉由媒體報導推廣臺灣優勢產業形象，促成50篇獲刊報導，觸達1,200萬人次。</t>
    <phoneticPr fontId="29" type="noConversion"/>
  </si>
  <si>
    <t>113.05.08-113.09.13</t>
  </si>
  <si>
    <t>菲律賓萬人聽見台灣精品</t>
  </si>
  <si>
    <t>Industrieanzeiger/紙本雜誌、官網、電子報、LinkedIn</t>
  </si>
  <si>
    <t>台灣精品X德國雜誌Industrieanzeiger專題報導於9月刊登於紙本雜誌、官網、Email電子報、LinkedIn平台，線上線下預計觸達約17萬歐盟地區之專業人士。</t>
    <phoneticPr fontId="29" type="noConversion"/>
  </si>
  <si>
    <t>台灣精品X德國雜誌Industrieanzeiger專題報導</t>
  </si>
  <si>
    <t>El Economista、Mexico Industry、Yahoo! Finanzas 
、La Economía 、TYN Magazine 、Transporte Total/平面媒體、官網</t>
  </si>
  <si>
    <t>於展前及展後發布新聞稿吸引買主到現場參觀，擴大台灣精品知名度，並安排參展企業接受墨西哥媒體採訪，企業代表深入介紹公司及產品，為台灣精品企業及產品宣傳，活動期間共計獲刊報導52篇，觸達104萬人。</t>
    <phoneticPr fontId="29" type="noConversion"/>
  </si>
  <si>
    <t>113.07.01-113.07.30</t>
  </si>
  <si>
    <t>墨西哥汽配展台灣精品館</t>
  </si>
  <si>
    <t>活動平台Eventplatform/雜誌</t>
  </si>
  <si>
    <t>宣傳貿易署會展廊帶及策略性行銷臺灣成果，發行冊數4,500冊。</t>
    <phoneticPr fontId="29" type="noConversion"/>
  </si>
  <si>
    <t>113.12.26-
113.12.31</t>
  </si>
  <si>
    <t>臺灣會展廊帶盛大啟動
貿易署率臺灣閃耀亞洲會展</t>
  </si>
  <si>
    <t>Facebook及Instagram</t>
  </si>
  <si>
    <t>向年齡介於20-40歲的會展產業相關社會人士及學生宣傳，將於Meta底下社群媒體動態消息,右側欄位及私訊版位放置廣告。
活動訊息曝光次數為 173,615次，點擊次數預計為 2,083次。</t>
    <phoneticPr fontId="29" type="noConversion"/>
  </si>
  <si>
    <t>113.05.23-113.06.02</t>
  </si>
  <si>
    <t>2024亞洲會展產業論壇</t>
  </si>
  <si>
    <t>美國商業媒體Fortune網站/橫幅廣告</t>
  </si>
  <si>
    <t>於美國商業媒體Fortune網站投放廣告，觸及30萬次曝光量，吸引國際商務人士點閱。</t>
    <phoneticPr fontId="29" type="noConversion"/>
  </si>
  <si>
    <t>113.11.19-113.11.30</t>
  </si>
  <si>
    <t>Taiwan Business Events Corridor &amp; Savoring, Exploring, Rejuvenating, Gifting主視覺Banner展現年度形象。</t>
  </si>
  <si>
    <t>美國商業媒體Fortune網站</t>
  </si>
  <si>
    <t>於美國商業媒體Fortune網站宣傳，提升臺灣會展國際曝光度，觸及937,236人次。</t>
    <phoneticPr fontId="29" type="noConversion"/>
  </si>
  <si>
    <t>113.10.05-113.11.07</t>
  </si>
  <si>
    <t>以114年重點展覽為核心，帶出可搭配展覽進行之臺灣好吃好玩延伸行程。</t>
  </si>
  <si>
    <t xml:space="preserve">比利時會展專業媒體Boardroom網站
</t>
  </si>
  <si>
    <t>於比利時會展專業媒體Boardroom網站刊登宣導文案，提升桃園會展資源國際曝光度，觸及7,500人次。</t>
    <phoneticPr fontId="29" type="noConversion"/>
  </si>
  <si>
    <t>113.11.14-113.12.31</t>
  </si>
  <si>
    <t>宣傳桃園會展資源及桃園會展中心</t>
  </si>
  <si>
    <t>於歐洲專業媒體AMI網站宣傳桃園會展中心盛大開幕，並帶領讀者了解桃園週邊產業，提升臺灣會展國際曝光度，觸及約25,000人次。</t>
    <phoneticPr fontId="29" type="noConversion"/>
  </si>
  <si>
    <t>宣傳桃園會展中心盛大開幕及介紹週邊產業</t>
  </si>
  <si>
    <t>新加坡專業會展媒體M&amp;C ASIA雜誌/FB貼文</t>
  </si>
  <si>
    <t>配合境內關外政策宣傳臺灣好吃好玩好健康，獎勵旅遊與順道觀光等資源，於新加坡專業會展媒體M&amp;C ASIA以FB貼文推廣，觸及約460,000人次。</t>
    <phoneticPr fontId="29" type="noConversion"/>
  </si>
  <si>
    <t>配合境內關外政策宣傳台灣好吃好玩好健康，獎勵旅遊與順道觀光等資源</t>
  </si>
  <si>
    <t>新加坡專業會展媒體M&amp;C ASIA/電子郵件行銷</t>
  </si>
  <si>
    <t>配合境內關外政策宣傳臺灣好吃好玩好健康，獎勵旅遊與順道觀光等資源，於新加坡專業會展媒體M&amp;C ASIA進行電子郵件行銷，觸及約460,000人次。</t>
    <phoneticPr fontId="29" type="noConversion"/>
  </si>
  <si>
    <t>新加坡專業會展媒體M&amp;C ASIA雜誌/網站</t>
  </si>
  <si>
    <t>配合境內關外政策宣傳臺灣好吃好玩好健康，獎勵旅遊與順道觀光等資源，於新加坡專業會展媒體M&amp;C ASIA雜誌網站進行宣導，觸及約460,000人次。</t>
    <phoneticPr fontId="29" type="noConversion"/>
  </si>
  <si>
    <t>新加坡專業會展媒體M&amp;C ASIA雜誌/紙本</t>
  </si>
  <si>
    <t>宣傳桃園會展中心盛大開幕，於新加坡專業會展媒體M&amp;C ASIA雜誌進行宣導，發行冊數5,000冊。</t>
    <phoneticPr fontId="29" type="noConversion"/>
  </si>
  <si>
    <t>宣傳桃園會展中心盛大開幕</t>
  </si>
  <si>
    <t>宣傳貿易署會展廊帶及策略性行銷臺灣成果，於活動平台Eventplatform進行宣導，發行冊數4,500冊。</t>
    <phoneticPr fontId="29" type="noConversion"/>
  </si>
  <si>
    <t>打造臺灣會展廊帶，建構永續會展環境
經濟部國際貿易署吸引國際展會商機促進
訪客經濟成長</t>
  </si>
  <si>
    <t>新加坡專業會展媒體M&amp;C ASIA網站廣宣文案、電子郵件行銷、Facebook貼文</t>
  </si>
  <si>
    <t>介紹臺灣會展城市，吸引會展活動來台，該媒體網路訂閱用戶數及網站流量計12萬人次。</t>
    <phoneticPr fontId="29" type="noConversion"/>
  </si>
  <si>
    <t>113.09.16-113.09.30</t>
  </si>
  <si>
    <t>臺灣會展城市介紹</t>
  </si>
  <si>
    <t>113.11.18-
113.11.30</t>
  </si>
  <si>
    <t>MEET TAIWAN品牌推廣影片，國際曝光觸及約20,000人次。</t>
    <phoneticPr fontId="29" type="noConversion"/>
  </si>
  <si>
    <t>MEET TAIWAN品牌推廣影片</t>
  </si>
  <si>
    <t>Google GDN聯播網廣告
Facebook</t>
  </si>
  <si>
    <t>宣傳「MEET TAIWAN」臺灣會展網，提升臺灣會展國際曝光度，點擊數約380,000次。</t>
    <phoneticPr fontId="29" type="noConversion"/>
  </si>
  <si>
    <t>導流網路群眾至「MEET TAIWAN」 Facebook粉絲專頁，Facebook粉專追蹤人數180,405人。</t>
    <phoneticPr fontId="29" type="noConversion"/>
  </si>
  <si>
    <t>宣傳「MEET TAIWAN」Instagram 粉絲專頁及貼文，達成Instagram貼文總觸及數774,487人次。</t>
    <phoneticPr fontId="29" type="noConversion"/>
  </si>
  <si>
    <t>宣傳「MEET TAIWAN」 Facebook粉絲專頁及貼文，達成Facebook貼文總觸及數245,023人次。</t>
    <phoneticPr fontId="29" type="noConversion"/>
  </si>
  <si>
    <t>為宣傳114年上半年個別廠商赴海外參展補助計畫，於Google關鍵字廣告廣告推播相關訊息。</t>
    <phoneticPr fontId="29" type="noConversion"/>
  </si>
  <si>
    <t>113.10.18-113.11.18</t>
  </si>
  <si>
    <t>114年上半年個別廠商赴海外參展補助計畫</t>
  </si>
  <si>
    <t>為宣傳114年上半年個別廠商赴海外參展補助計畫，於貿易雜誌推播相關訊息。</t>
    <phoneticPr fontId="29" type="noConversion"/>
  </si>
  <si>
    <t>辦理實體同步線上補助公告說明會，線上直播計286人出席。</t>
    <phoneticPr fontId="29" type="noConversion"/>
  </si>
  <si>
    <t>113.11.04</t>
  </si>
  <si>
    <t>114年上半年補助公告說明會網路直播</t>
  </si>
  <si>
    <t>為推廣業者申請本計畫國際行銷輔導措施，於國內產業界主流平面媒體經濟日報與工商時報刊登信息，吸引業者報名參加推廣說明會及提出「國際行銷輔導」申請，工商時報每日發行量逾35萬份。</t>
    <phoneticPr fontId="29" type="noConversion"/>
  </si>
  <si>
    <t>113.12.17</t>
  </si>
  <si>
    <t>紡織品整合行銷與商機開發計畫國際行銷輔導推廣說明會</t>
  </si>
  <si>
    <t>為推廣業者申請本計畫國際行銷輔導措施，於國內產業界主流平面媒體經濟日報與工商時報刊登信息，吸引業者報名參加推廣說明會及提出「國際行銷輔導」申請，經濟日報每日發行量逾36萬份。</t>
    <phoneticPr fontId="29" type="noConversion"/>
  </si>
  <si>
    <t>為推廣臺灣紡織業創新產品與技術，運用YouTube進行點擊率數位推廣，達5,000點擊率。</t>
    <phoneticPr fontId="29" type="noConversion"/>
  </si>
  <si>
    <t>YouTube、LinkedIn</t>
  </si>
  <si>
    <t>為推廣臺灣紡織業創新產品與技術，運用YouTube及LinkedIn進行點擊率數位推廣，達15,000點擊率。</t>
    <phoneticPr fontId="29" type="noConversion"/>
  </si>
  <si>
    <t>113.12.16-113.12.18</t>
  </si>
  <si>
    <t>推廣臺灣紡織業永續創新產品及技術</t>
  </si>
  <si>
    <t>英國JUST-STYLE.COM電子報</t>
  </si>
  <si>
    <t>JUST-STYLE.COM係英國時尚服飾產業資訊網站，提供趨勢分析、新聞及市場報告等，讀者觸及全球專業紡織品牌買主，以提升計畫曝光度。</t>
    <phoneticPr fontId="29" type="noConversion"/>
  </si>
  <si>
    <t>113.11.25、113.12.02</t>
  </si>
  <si>
    <t>透過Google關鍵字廣告推廣臺灣優質紡織業者與永續機能之創新紡織品，訪客數達4,535次。</t>
    <phoneticPr fontId="29" type="noConversion"/>
  </si>
  <si>
    <t>113.11.25-113.11.30</t>
  </si>
  <si>
    <t>推廣臺灣優質紡織業者與永續機能之創新紡織品</t>
  </si>
  <si>
    <t>透過繊維NEWS刊登系列廣宣，推廣臺灣永續創新兼具時尚之紡織品，吸引目標市場客群出席並傳遞產業優質形象。</t>
    <phoneticPr fontId="29" type="noConversion"/>
  </si>
  <si>
    <t>為推廣臺灣紡織業創新產品與技術，運用YouTube及LinkedIn進行點擊率數位推廣，達60,000點擊率。</t>
    <phoneticPr fontId="29" type="noConversion"/>
  </si>
  <si>
    <t>113.10.15-113.11.24</t>
  </si>
  <si>
    <t>推廣臺灣紡織業創新產品與技術</t>
  </si>
  <si>
    <t>Textile World為美國知名紡織專業媒體，報導內容提供紡織產業管理者最新技術與市場應用之資訊，讀者觸及全球專業紡織品牌買主。透過推廣本計畫內容及網站與社群平臺，提升計畫曝光度與露出機會。</t>
    <phoneticPr fontId="29" type="noConversion"/>
  </si>
  <si>
    <t>113.10.01-113.11.30</t>
  </si>
  <si>
    <t>1.為推廣2024年Wow! Taiwan，於10/28-11/8進行Google關鍵字廣告投放。
2.廣告投放期間曝光約3,493萬次。</t>
    <phoneticPr fontId="29" type="noConversion"/>
  </si>
  <si>
    <t>113.10.28-
113.11.08</t>
  </si>
  <si>
    <t>2024年Wow! Taiwan關鍵字投放</t>
  </si>
  <si>
    <t>1.為推廣泰國智慧能源雙邊交流暨媒合會，於10/28-11/10期間於泰國進行Display Banner Ad數位廣告投放，吸引當地潛力買家。
2.廣告投放期間曝光約2,284萬次。</t>
    <phoneticPr fontId="29" type="noConversion"/>
  </si>
  <si>
    <t>113.10.28-
113.11.10</t>
  </si>
  <si>
    <t>2024年Wow! Taiwan Project-泰國智慧能源</t>
  </si>
  <si>
    <t>1.為推廣馬來西亞智慧物流雙邊交流暨媒合會，於10/28-11/10期間於馬來西亞進行Display Banner Ad數位廣告投放，吸引當地潛力買家。
2.廣告投放期間曝光約1,958萬次。</t>
    <phoneticPr fontId="29" type="noConversion"/>
  </si>
  <si>
    <t>2024年Wow! Taiwan Project-馬來西亞智慧物流</t>
  </si>
  <si>
    <t>1.為推廣馬來西亞智慧農業雙邊交流暨媒合會，於10/28-11/10期間於馬來西亞進行Display Banner Ad數位廣告投放，吸引當地潛力買家。
2.廣告投放期間曝光約1,923萬次。</t>
    <phoneticPr fontId="29" type="noConversion"/>
  </si>
  <si>
    <t>2024年Wow! Taiwan Project-馬來西亞智慧農業</t>
  </si>
  <si>
    <t xml:space="preserve">1.為推廣泰國智慧生活雙邊交流暨媒合會，於10/28-11/10期間於泰國進行Display Banner Ad數位廣告投放，吸引當地潛力買家。
2.廣告投放期間曝光約3,439萬次。
</t>
    <phoneticPr fontId="29" type="noConversion"/>
  </si>
  <si>
    <t>2024年Wow! Taiwan Project-泰國智慧生活</t>
  </si>
  <si>
    <t>1.透過網路媒體發布新南向市場相關商情資訊，推廣本計畫市場趨勢與商機，徵集更多業者參與計畫或運用計畫相關資源。
2.經濟日報網站，每日約有20萬瀏覽人次，至少曝光2,000次。</t>
    <phoneticPr fontId="29" type="noConversion"/>
  </si>
  <si>
    <t>2024台韓經貿聯誼會登場　台韓協作共創新商機</t>
  </si>
  <si>
    <t>「從屏東拓銷國際」產業趨勢分享會 讓屏東產品走向國際</t>
  </si>
  <si>
    <t>113.11.05</t>
  </si>
  <si>
    <t>智慧轉型與永續發展</t>
  </si>
  <si>
    <t>跨越文化 促先進技術攻海外</t>
  </si>
  <si>
    <t>智慧農業拓展海外市場</t>
  </si>
  <si>
    <t>1.FB+IG動態消息、限時動態
2 Google/Youtube影片導流
3.LINE LAP廣告(聊天室上方Smart Channel靜態圖片+短影片廣告)</t>
  </si>
  <si>
    <t>Meta(FB/IG)曝光985,692次、點擊數10,246次；Youtube曝光598,241次、觀看次數344,120次、連結點擊數462次；LINE靜態圖片曝光3,493,306次、點擊17,483次；LINE短影片曝光1,227,667次、點擊1,953次。</t>
    <phoneticPr fontId="29" type="noConversion"/>
  </si>
  <si>
    <t>國企班招生前導預告宣傳</t>
  </si>
  <si>
    <t>Google Ads GDN廣告</t>
  </si>
  <si>
    <t>廣告走期總曝光量795,816次、總點擊數10,249次</t>
    <phoneticPr fontId="29" type="noConversion"/>
  </si>
  <si>
    <t>113.11.01-113.12.08</t>
  </si>
  <si>
    <t>eMaster工程英語課程宣傳</t>
  </si>
  <si>
    <t>Google Ads關鍵字廣告及GDN廣告</t>
  </si>
  <si>
    <t>廣告走期間總曝光5,401,310次，總點擊12,972次。</t>
    <phoneticPr fontId="29" type="noConversion"/>
  </si>
  <si>
    <t>113.10.19-113.11.20</t>
  </si>
  <si>
    <t>商務英語企業培訓課程宣傳</t>
  </si>
  <si>
    <t>1.FB：動態消息
2.LINE TODAY、貼文串</t>
  </si>
  <si>
    <t xml:space="preserve">廣告走期間，FB曝光2,478次、廣告點擊次數: 118次；LINE曝光1,455,029次、點擊8,486次。
</t>
    <phoneticPr fontId="29" type="noConversion"/>
  </si>
  <si>
    <t>113.10.25-113.12.16</t>
  </si>
  <si>
    <t>新南向人才班泰國市場策略高雄場課程宣傳</t>
  </si>
  <si>
    <t>1.FB：動態消息、即時文章
2.Google：搜尋廣告(關鍵字廣告)</t>
  </si>
  <si>
    <t xml:space="preserve">FB廣告走期曝光716,777次、廣告點擊9,703次；Google廣告曝光 444,140次、點擊6,567次。 </t>
    <phoneticPr fontId="29" type="noConversion"/>
  </si>
  <si>
    <t>113.11.12-113.12.10</t>
  </si>
  <si>
    <t>商業數據資料分析快速入門課程宣傳</t>
  </si>
  <si>
    <t>FB動態消息、即時文章</t>
  </si>
  <si>
    <t>廣告走期曝光1,516,173次、點擊 6,548次。</t>
    <phoneticPr fontId="29" type="noConversion"/>
  </si>
  <si>
    <t>113.10.22-113.12.10</t>
  </si>
  <si>
    <t>AI新紀元全方位課程宣傳</t>
  </si>
  <si>
    <t>廣告走期曝光1,367,839次、點擊 5750次。</t>
    <phoneticPr fontId="29" type="noConversion"/>
  </si>
  <si>
    <t>B2B金牌外銷業務課程宣傳</t>
  </si>
  <si>
    <t>廣告走期曝光876,944次數、點擊6,935次、連結點擊4,643次。</t>
    <phoneticPr fontId="29" type="noConversion"/>
  </si>
  <si>
    <t>113.10.24-113.11.30</t>
  </si>
  <si>
    <t>eMaster全面提升職場英文溝通力線上課程宣傳</t>
  </si>
  <si>
    <t>廣告走期曝光1,271,400次、觸及344,381人次、連結總點擊數11,727次。</t>
    <phoneticPr fontId="29" type="noConversion"/>
  </si>
  <si>
    <t>113.10.16-113.11.30</t>
  </si>
  <si>
    <t>商務英語企業內訓班課程宣傳</t>
  </si>
  <si>
    <t>廣告走期總曝光4,084,505次、總點擊：11,298次。</t>
    <phoneticPr fontId="29" type="noConversion"/>
  </si>
  <si>
    <t>培訓中心台中校區在職班課程宣傳</t>
  </si>
  <si>
    <t xml:space="preserve">FB廣告走期曝光587,712次、廣告點擊7,830次、連結點擊3,319次；Google廣告曝光766,661次、點擊5,847次。 </t>
    <phoneticPr fontId="29" type="noConversion"/>
  </si>
  <si>
    <t>113.10.14-113.11.17</t>
  </si>
  <si>
    <t>特殊外語系列線上在職課程宣傳</t>
  </si>
  <si>
    <t>廣告走期曝光1,182,490次、廣告點擊11,442次、連結點擊5,562次。</t>
    <phoneticPr fontId="29" type="noConversion"/>
  </si>
  <si>
    <t>113.10.14-113.11.19</t>
  </si>
  <si>
    <t>貿易行銷人才系列在職課程宣傳</t>
  </si>
  <si>
    <t>廣告走期總曝光784,320次、總觸及295,636人次、總點擊數(連結)3,017次。</t>
    <phoneticPr fontId="29" type="noConversion"/>
  </si>
  <si>
    <t>113.10.22-
113.11.14</t>
  </si>
  <si>
    <t>AI SEO攻略：善用AI工具提升SEO效益在職線上課程宣傳</t>
  </si>
  <si>
    <t>Facebook動態消息及限時動態
Google GDN聯播網廣告</t>
  </si>
  <si>
    <t>宣導期程間，FB廣告計曝光23,205次、1,607點擊次數；Google廣告計曝光1,813,927次、17,917點擊次數。</t>
    <phoneticPr fontId="29" type="noConversion"/>
  </si>
  <si>
    <t>113.09.26-113.10.15</t>
  </si>
  <si>
    <t>新南向人才班-泰國市場商機課程</t>
  </si>
  <si>
    <t>宣導期程間，FB廣告計曝光671,763次、17,935點擊次數。</t>
    <phoneticPr fontId="29" type="noConversion"/>
  </si>
  <si>
    <t>113.09.16-113.11.01</t>
  </si>
  <si>
    <t>國際貿易人才AI應用實務培訓班</t>
  </si>
  <si>
    <t>1.Facebook及Instagram動態消息
2.Line：個人化訊息推播、新聞行動首頁</t>
  </si>
  <si>
    <t>宣導期程間，Facebook及Instagram廣告計曝光686,894次、6,861點擊次數；Line廣告計曝光2,151,129次、11,953點擊次數。</t>
    <phoneticPr fontId="29" type="noConversion"/>
  </si>
  <si>
    <t>113.08.13-113.09.30</t>
  </si>
  <si>
    <t>巔峰商業英語</t>
  </si>
  <si>
    <t>宣導期程間，FB廣告計曝光531,055次、7,860點擊次數。</t>
    <phoneticPr fontId="29" type="noConversion"/>
  </si>
  <si>
    <t>113.08.26-113.09.26</t>
  </si>
  <si>
    <t>在職班商務英文課程</t>
  </si>
  <si>
    <t>宣導期程間，FB廣告計曝光275,138次、觸及108,636次、8,797點擊次數。</t>
    <phoneticPr fontId="29" type="noConversion"/>
  </si>
  <si>
    <t>AI新紀元全方位課程</t>
  </si>
  <si>
    <t>Youtube-TAITRA GLOBAL</t>
  </si>
  <si>
    <t>於英文YouTube頻道播放，截至12月底，綠建材產業英文版、德文版、日文版影片總計達成45,229觀看人次，觀看時數1,181.8小時。</t>
    <phoneticPr fontId="29" type="noConversion"/>
  </si>
  <si>
    <t>臺灣產業低碳永續形象影片
EP08 綠建材產業</t>
  </si>
  <si>
    <t>於英文YouTube頻道播放，截至12月底，橡塑膠產業英文版、德文版、日文版、西文版影片總計達成133,878觀看人次，觀看時數3,538.9小時。</t>
    <phoneticPr fontId="29" type="noConversion"/>
  </si>
  <si>
    <t>臺灣產業低碳永續形象影片
EP07 橡塑膠產業</t>
  </si>
  <si>
    <t>於英文YouTube頻道播放，截至12月底，儲能產業形象英文版、德文版、日文版影片總計達成62,572觀看人次，觀看時數1,497.3小時。</t>
    <phoneticPr fontId="29" type="noConversion"/>
  </si>
  <si>
    <t>臺灣產業低碳永續形象影片
EP06 儲能產業</t>
  </si>
  <si>
    <t xml:space="preserve">於英文YouTube頻道播放，達成觀看人數57,330次，觀看時數861.9小時。
</t>
    <phoneticPr fontId="29" type="noConversion"/>
  </si>
  <si>
    <t>113.09.12-113.12.31</t>
  </si>
  <si>
    <t>臺灣中間財形象影片-化學產業</t>
  </si>
  <si>
    <t>於英文YouTube頻道播放，達成觀看人數58,241次，觀看時數1,175小時。</t>
    <phoneticPr fontId="29" type="noConversion"/>
  </si>
  <si>
    <t>113.09.23-113.12.31</t>
  </si>
  <si>
    <t>台灣機械中間財形象影片-機械產業</t>
  </si>
  <si>
    <t>Youtube-經濟部國際貿易署</t>
  </si>
  <si>
    <t>於經濟部國際貿易署YouTube頻道播放
第10集截至12月底達成觀看人次23,808，觀看時數601.7小時。
第11集截至12月底達成觀看人次24,652，觀看時數623小時。
第12集12/31上架，預期單月觀看人次20,000，觀看時數450小時。</t>
    <phoneticPr fontId="29" type="noConversion"/>
  </si>
  <si>
    <t>113.12.10-113.12.31</t>
  </si>
  <si>
    <t>2024新南向新興市場中文節目
-EP10 新加坡
-EP11 北越
-EP12 巴西</t>
  </si>
  <si>
    <t>於經濟部國際貿易署YouTube頻道播放
第7集截至12月底達成觀看人次21,526，觀看時數509.3小時。
第8集12/31上架，預期單月觀看人次20,000，觀看時數450小時。
第9集截至12月底達成觀看人次22,811，觀看時數443.9小時。</t>
    <phoneticPr fontId="29" type="noConversion"/>
  </si>
  <si>
    <t>2024新南向新興市場中文節目
-EP07 匈牙利
-EP08 埃及
-EP09 印度清奈</t>
  </si>
  <si>
    <t>於經濟部國際貿易署YouTube頻道播放，
第4集截至11月底達成觀看人次43,971，觀看時數291小時；
第5集截至11月底達成觀看人次48,678，觀看時數327小時；
第6集截至11月底達成觀看人次44,988，觀看時數318小時。</t>
    <phoneticPr fontId="29" type="noConversion"/>
  </si>
  <si>
    <t>2024新南向新興市場中文節目
-EP04 立陶宛
-EP05 柬埔寨
-EP06 瓜地馬拉</t>
  </si>
  <si>
    <t>Google Ads/聯播網(GDN)廣告</t>
  </si>
  <si>
    <t>宣傳期間，投放Google關鍵字廣告，VR醫療館達成924,059次曝光、VR資通訊館達成1,242,332次曝光。</t>
    <phoneticPr fontId="29" type="noConversion"/>
  </si>
  <si>
    <t>113.10.07-113.11.07、113.11.01-113.11.30</t>
  </si>
  <si>
    <t>2024年VR核心產業館廣告(醫療業及資通訊產業)</t>
  </si>
  <si>
    <t>1.Google Ads/聯播網(GDN)廣告
2.樂天站內橫幅廣告</t>
  </si>
  <si>
    <t>為2024年日本樂天台灣館跨境電商輔導計畫案，投放Google關鍵字廣告及樂天站內橫幅廣告，宣傳期間總計累計1,261,458次曝光。</t>
    <phoneticPr fontId="29" type="noConversion"/>
  </si>
  <si>
    <t>113.12.04-113.12.11</t>
  </si>
  <si>
    <t>2024年日本樂天台灣館跨境電商輔導計畫案</t>
  </si>
  <si>
    <t>1.Google Ads/聯播網(GDN)廣告
2.eBay站內橫幅廣告</t>
  </si>
  <si>
    <t>為2024新南向數位行銷推廣-新加坡Qoo10及eBay澳洲站，投放Google關鍵字廣告及eBay站內橫幅廣告，宣傳期間總計累計2,173,355次曝光。</t>
    <phoneticPr fontId="29" type="noConversion"/>
  </si>
  <si>
    <t>2024新南向數位行銷推廣-新加坡Qoo10及eBay澳洲站</t>
  </si>
  <si>
    <t>Google Ads/關鍵字廣告</t>
  </si>
  <si>
    <t>為泰國臺灣形象展智慧生活館宣傳，投放Google關鍵字廣告，宣傳期間總計累計546,033次曝光。</t>
    <phoneticPr fontId="29" type="noConversion"/>
  </si>
  <si>
    <t>113.10.25-113.11.23</t>
  </si>
  <si>
    <t>泰國臺灣形象展智慧生活館廣告宣傳</t>
  </si>
  <si>
    <t>為台灣經貿網O2O整合行銷印尼國際手工具暨五金展週活動宣傳，投放Google關鍵字廣告，宣傳期間總計累計49,017次曝光。</t>
    <phoneticPr fontId="29" type="noConversion"/>
  </si>
  <si>
    <t>113.11.17-113.12.07</t>
  </si>
  <si>
    <t>台灣經貿網O2O整合行銷印尼國際手工具暨五金展週活動頁面</t>
  </si>
  <si>
    <t>為台灣經貿網O2O整合行銷慕尼黑電子展活動宣傳，投放Google關鍵字廣告，宣傳期間總計累計15,659次曝光。</t>
    <phoneticPr fontId="29" type="noConversion"/>
  </si>
  <si>
    <t>113.10.18-113.11.17</t>
  </si>
  <si>
    <t>台灣經貿網O2O整合行銷慕尼黑電子展活動頁面</t>
  </si>
  <si>
    <t>為台灣經貿網O2O整合行銷美國汽車售後服務零配件展活動宣傳，投放Google關鍵字廣告，宣傳期間總計累計19,965次曝光。</t>
    <phoneticPr fontId="29" type="noConversion"/>
  </si>
  <si>
    <t>113.10.18-113.11.07</t>
  </si>
  <si>
    <t>台灣經貿網O2O整合行銷美國汽車售後服務零配件展活動頁面</t>
  </si>
  <si>
    <t>為台灣經貿網O2O整合行銷杜塞道夫醫療器材展活動宣傳，投放Google關鍵字廣告，宣傳期間總計累計8,679次曝光。</t>
    <phoneticPr fontId="29" type="noConversion"/>
  </si>
  <si>
    <t>113.10.16-113.11.14</t>
  </si>
  <si>
    <t>台灣經貿網O2O整合行銷杜塞道夫醫療器材展活動頁面</t>
  </si>
  <si>
    <t>Facebook/動態消息(Feeds)</t>
  </si>
  <si>
    <t>為打破地域限制：B2B電商與LinkedIn助你找到全球客戶活動宣傳，投放Facebook動態消息廣告，觸及達308,853人次。</t>
    <phoneticPr fontId="29" type="noConversion"/>
  </si>
  <si>
    <t>113.11.25-113.12.04</t>
  </si>
  <si>
    <t>打破地域限制：B2B電商與LinkedIn助你找到全球客戶活動宣傳</t>
  </si>
  <si>
    <t>為台灣經貿網x Pinterest的AI智慧方案活動宣傳，投放Facebook廣告，總計達成39,256次曝光。</t>
    <phoneticPr fontId="29" type="noConversion"/>
  </si>
  <si>
    <t>113.10.28-113.11.05</t>
  </si>
  <si>
    <t>B2B行銷新篇章：台灣經貿網x Pinterest的AI智慧方案活動宣傳</t>
  </si>
  <si>
    <t>Facebook動態消息</t>
  </si>
  <si>
    <t>達成408,730次曝光，有效提高活動能見度及參與人數。</t>
    <phoneticPr fontId="29" type="noConversion"/>
  </si>
  <si>
    <t>113.09.30-113.10.14</t>
  </si>
  <si>
    <t>AI智慧行銷：從數據到商機的創新之旅-AI for Business Growth</t>
  </si>
  <si>
    <t>曝光次數262,201，點擊數2,282，提高活動能見度及報名人數。</t>
    <phoneticPr fontId="29" type="noConversion"/>
  </si>
  <si>
    <t>113.07.24-113.08.23</t>
  </si>
  <si>
    <t>開啟歐洲B2B市場大門：跨境電商與Synesgy企業永續管理</t>
  </si>
  <si>
    <t>參展專頁於行銷期間，總計累計5,941次曝光。</t>
    <phoneticPr fontId="29" type="noConversion"/>
  </si>
  <si>
    <t>113.08.24-113.09.13</t>
  </si>
  <si>
    <t>2024新加坡亞洲醫療器材展活動頁面</t>
  </si>
  <si>
    <t>參展專頁於行銷期間，總計累計4,035次曝光。</t>
    <phoneticPr fontId="29" type="noConversion"/>
  </si>
  <si>
    <t>2024越南國際電子設備暨微電子展活動頁面</t>
  </si>
  <si>
    <t>宣傳台灣經貿網資通訊、五金手工具等產業專區，吸引潛在國外買主，於Facebook投放動態消息廣告，廣告刊登期間累計曝光4,500,000次。</t>
    <phoneticPr fontId="29" type="noConversion"/>
  </si>
  <si>
    <t>113.01.01-113.08.10</t>
  </si>
  <si>
    <t>台灣經貿網資通訊AI、五金手工具等產業專區</t>
  </si>
  <si>
    <t>為提升台灣經貿網會員產品流量，投放Facebook廣告，於廣告期間為導入515萬曝光、136萬買主使用者瀏覽人次。</t>
    <phoneticPr fontId="29" type="noConversion"/>
  </si>
  <si>
    <t>113.08.20-113.11.30</t>
  </si>
  <si>
    <t>113年台灣經貿網會員產品流量提升計畫案</t>
  </si>
  <si>
    <t>Google Ads/多媒體廣告(GDN)</t>
  </si>
  <si>
    <t>為宣傳台灣經貿網會員服務，投放Google Ads廣告，總計達成745,004次曝光。</t>
    <phoneticPr fontId="29" type="noConversion"/>
  </si>
  <si>
    <t>113.11.25-113.12.05</t>
  </si>
  <si>
    <t>台灣經貿網會員服務宣傳-數位行銷相談室</t>
  </si>
  <si>
    <t>1.Google Ads
2.Pmax最高成效廣告</t>
  </si>
  <si>
    <t>為台灣經貿網尊爵會員招募宣傳，投放Google Ads及Pmax最高成效廣告，總計達成1,485,993次曝光。</t>
    <phoneticPr fontId="29" type="noConversion"/>
  </si>
  <si>
    <t>台灣經貿網尊爵會員招募廣告</t>
  </si>
  <si>
    <t>1.YouTube影片廣告
2.Pmax最高成效廣告
3.GOOGLE GDN曝光型廣告
4.Facebook點擊廣告
5.LINE流量型廣告
6.Yahoo Native原生廣告</t>
  </si>
  <si>
    <t>透過6種網路媒體投放廣告，完成5,120,937曝光，有助於提升台灣經貿網知名度。</t>
    <phoneticPr fontId="29" type="noConversion"/>
  </si>
  <si>
    <t>113.06.20-113.09.30</t>
  </si>
  <si>
    <t>台灣經貿網尊爵會員招募</t>
  </si>
  <si>
    <t xml:space="preserve">  </t>
    <phoneticPr fontId="29" type="noConversion"/>
  </si>
  <si>
    <t>為招募台灣經貿網會員，於自立晚報電子報網站首頁刊登廣告banner，宣導期程間累計曝光31,180次。</t>
    <phoneticPr fontId="29" type="noConversion"/>
  </si>
  <si>
    <t>113.08.09-113.08.18</t>
  </si>
  <si>
    <t>1.Accupass官網Banner
2.Facebook動態消息(Feeds)
3.LINE貼文串
4.Google Ads多媒體廣告(Google Display Network GDN)
5.今週刊網站首頁Banner</t>
    <phoneticPr fontId="29" type="noConversion"/>
  </si>
  <si>
    <t>於宣傳數位商務大趨勢-國際匯壇，於以下媒介刊登廣告
1.Accupass：共340,515次曝光。
2.Facebook：共2,752,476次曝光。
3.LINE：共235,716次曝光。
4.Google Ads：共3,121,805次曝光。
5.今週刊：總計曝光70萬次廠商讀者。</t>
    <phoneticPr fontId="29" type="noConversion"/>
  </si>
  <si>
    <t>113.08.05-113.09.04</t>
  </si>
  <si>
    <t>2024 DATE SUMMIT數位商務大趨勢 國際匯壇</t>
  </si>
  <si>
    <t>為宣傳活動吸引與會者報名，於Facebook投放動態消息廣告，宣導期間累計曝光354,573次。</t>
    <phoneticPr fontId="29" type="noConversion"/>
  </si>
  <si>
    <t>113.08.15-113.08.23</t>
  </si>
  <si>
    <t>2024 DATE SUMMIT數位商務大趨勢國際匯壇暨洽談會</t>
  </si>
  <si>
    <t>1.Meta(Facebook及IG)
2.Google Ads-多媒體聯播網(GDN)
3.LINE</t>
  </si>
  <si>
    <t>為擴大宣傳貿易出版品開發潛在訂戶，於Meta(Facebook及IG)、Google及Line刊登廣告，廣告刊登期間Facebook及IG連結點擊17,469次、Google聯播網廣告點擊9,073次、LINE廣告總點擊6,352次。</t>
    <phoneticPr fontId="29" type="noConversion"/>
  </si>
  <si>
    <t>113.11.15-113.12.15</t>
  </si>
  <si>
    <t>紡織趨勢/內頁及官網</t>
  </si>
  <si>
    <t>為擴大宣傳經貿透視雙周刊開發潛在訂戶，於紡織趨勢雜誌及官網刊登廣告，計曝光54,000次紡織業廠商會員。</t>
    <phoneticPr fontId="29" type="noConversion"/>
  </si>
  <si>
    <t>為擴大宣傳經貿透視雙周刊開發潛在訂戶，於銀行家月刊刊登廣告，觸及研訓院財經專業會員人士以及相關讀者，計每月曝光45,000次廠商讀者。</t>
    <phoneticPr fontId="29" type="noConversion"/>
  </si>
  <si>
    <t>為擴大宣傳貿易出版品開發潛在訂戶，於活動平台雜誌刊登廣告，計每月曝光60,000次廠商讀者。</t>
    <phoneticPr fontId="29" type="noConversion"/>
  </si>
  <si>
    <t>113.10.01-113.10.30、113.12.01-113.12.31</t>
  </si>
  <si>
    <t xml:space="preserve">專案經理雜誌 </t>
  </si>
  <si>
    <t>為擴大宣傳貿易出版品開發潛在訂戶，於專案經理雜誌刊登廣告，計每月曝光70,000次企業廠商讀者。</t>
    <phoneticPr fontId="29" type="noConversion"/>
  </si>
  <si>
    <t>113.10.01-113.10.31、113.12.01-113.12.31</t>
  </si>
  <si>
    <t>機械新刊</t>
  </si>
  <si>
    <t>為擴大宣傳貿易出版品開發潛在訂戶，觸及機械相關產業業者，於機械新刊刊登廣告，計每月曝光90,000次廠商讀者。</t>
    <phoneticPr fontId="29" type="noConversion"/>
  </si>
  <si>
    <t>CIO IT經理人</t>
  </si>
  <si>
    <t>為擴大宣傳經貿透視雙周刊開發潛在訂戶，觸及IT產業高階經理人，於CIO IT經理人刊登廣告，計每月曝光36,000次廠商讀者。</t>
    <phoneticPr fontId="29" type="noConversion"/>
  </si>
  <si>
    <t>為擴大宣傳經貿透視雙周刊開發潛在訂戶，於貿易雜誌刊登廣告，吸引進出口公會會員及進出口貿易相關業者，計每月曝光36,000次廠商讀者。</t>
    <phoneticPr fontId="29" type="noConversion"/>
  </si>
  <si>
    <t>空中美語</t>
  </si>
  <si>
    <t>為擴大宣傳經貿透視雙周刊開發潛在訂戶，於空中美語雜誌內頁刊登廣告，觸及雜誌會員及相關興趣之讀者群，計每月曝光300,000次一般讀者。</t>
    <phoneticPr fontId="29" type="noConversion"/>
  </si>
  <si>
    <t>113.08.01-113.12.31</t>
  </si>
  <si>
    <t>會計研究月刊</t>
  </si>
  <si>
    <t>為擴大宣傳貿易出版品開發潛在訂戶，於會計研究月刊刊登廣告，計每季曝光42,000次廠商讀者。</t>
    <phoneticPr fontId="29" type="noConversion"/>
  </si>
  <si>
    <t>113.09.01-113.09.30、113.12.01-113.12.31</t>
  </si>
  <si>
    <t>宣傳貿易出版品</t>
  </si>
  <si>
    <t>商周財富網、良醫健康網及商周官網/網站Banner</t>
  </si>
  <si>
    <t>為擴大宣傳經貿透視雙周刊開發潛在訂戶，於商周顧問集團網站刊登，計曝光15,000,000位潛在訂戶。</t>
    <phoneticPr fontId="29" type="noConversion"/>
  </si>
  <si>
    <t>113.09.21-113.10.08</t>
  </si>
  <si>
    <t>為擴大宣傳貿易出版品，開發潛在客戶，與《工商時報》合作聯賣，以爭取較多的文宣及曝光機會外，提高整體宣傳成效，於工商財經網網站及工商財報報紙宣傳。</t>
    <phoneticPr fontId="29" type="noConversion"/>
  </si>
  <si>
    <t>113.09.09-113.09.30、113.11.20-113.12.15</t>
  </si>
  <si>
    <t>中華徵信所出版品-2024台灣大型集集團企業研究專業書/內頁</t>
  </si>
  <si>
    <t>為擴大宣傳貿易出版品開發潛在訂戶，於中華徵信所出版品-2024台灣大型集集團企業研究專業書刊登廣告，曝光370,000次廠商讀者。</t>
    <phoneticPr fontId="29" type="noConversion"/>
  </si>
  <si>
    <t>中華徵信所ccis/網站banner、電子報</t>
  </si>
  <si>
    <t>為擴大宣傳經貿透視雙周刊開發潛在訂戶，與《中華徵信所》合作聯賣，以爭取較多的文宣及曝光機會外，提高整體宣傳成效，於中華徵信所ccis網站宣傳，發送電子報8萬筆。</t>
    <phoneticPr fontId="29" type="noConversion"/>
  </si>
  <si>
    <t>113.09.20-113.09.27、113.11.27-113.12.04</t>
  </si>
  <si>
    <t>中華徵信所ccis/網站banner</t>
  </si>
  <si>
    <t>為擴大宣傳經貿透視雙周刊開發潛在訂戶，於中華徵信所ccis網站宣傳，曝光370,000次廠商讀者。</t>
    <phoneticPr fontId="29" type="noConversion"/>
  </si>
  <si>
    <t>台經月刊/雜誌</t>
  </si>
  <si>
    <t>為擴大宣傳經貿透視雙周刊開發潛在訂戶，觸及高階經理人，於台經月刊刊登廣告，計每月曝光22,000次廠商讀者。</t>
    <phoneticPr fontId="29" type="noConversion"/>
  </si>
  <si>
    <t>1.全馬好吃好玩、翻轉大馬吃喝玩樂、我愛大馬美食/Facebook粉絲團貼文
2.馬來西亞高人氣流行文化網站Says.com/橫幅廣告
3.The Star、星洲日報-紙本報紙內頁/圖文廣告</t>
  </si>
  <si>
    <t>113年11月22日至113年11月26日於馬來西亞通路AEON超市辦理Taiwan Select通路快閃活動，113年11月13日至113年11月26日於馬來西亞主流FB粉絲團、流行文化網站及當地重要平面媒體宣傳活動。
1. 於Facebook粉絲團及馬來西亞高人氣流行文化網站Says.com刊登貼文，觸及量100,455人次。
2. 馬來西亞當地報紙The Star及星洲日報共計48.6萬發行量。</t>
    <phoneticPr fontId="29" type="noConversion"/>
  </si>
  <si>
    <t>113.11.13-113.11.26</t>
  </si>
  <si>
    <t>馬來西亞AEON通路快閃活動推廣臺灣食品共同品牌「Taiwan Select」</t>
  </si>
  <si>
    <t>1.Googld Ads：關鍵字搜尋及多媒體廣告聯播網(GDN)
2.iTaiwan Foods官方FB
3.網紅Instagram貼文
4.World Journal世界日報實體報紙報導及官網banner</t>
  </si>
  <si>
    <t>本次廣告策略結合多渠道推廣，涵蓋通路、社群媒體、Google廣告及傳統媒體，成功提升Taiwan Select品牌曝光度與吸引更多活動受眾參與，並有效引流消費者參與互動及實體消費，為未來推廣奠定經驗基礎，進一步強化在美國市場的品牌形象。</t>
    <phoneticPr fontId="29" type="noConversion"/>
  </si>
  <si>
    <t>113.10.22-113.12.15</t>
  </si>
  <si>
    <t>2024年美國
iTaiwanFoods通路活動推廣臺灣食品共同品牌「Taiwan Select」</t>
    <phoneticPr fontId="29" type="noConversion"/>
  </si>
  <si>
    <t>Instagram世界十二強棒球賽粉絲專頁-動態短影音及貼文</t>
  </si>
  <si>
    <t>為推廣臺灣優質食品業者產品，以共同品牌「Taiwan Select」於世界12強棒球賽事中行銷宣傳，於大賽官方Instagram發布動態影片及貼文，分別觸及303,362人次及59,995人次。</t>
    <phoneticPr fontId="29" type="noConversion"/>
  </si>
  <si>
    <t>113.11.13-113.11.27</t>
  </si>
  <si>
    <t>世界棒球12強賽行銷推廣臺灣食品共同品牌「Taiwan Select」</t>
  </si>
  <si>
    <t>1.Foodturkey雜誌官網首頁橫幅
2.Gidaturk雜誌官網首頁橫幅</t>
  </si>
  <si>
    <t>於該國重要商業雜誌及食品雜誌之官方網站宣傳土耳其伊斯坦堡清真展宣臺灣攤位：
1. Foodturkey雜誌隸屬於土耳其最大商業雜誌集團Istanbul Magazine Group，該集團旗下有 30 多本刊物。該雜誌以英文及土耳其文出版，包含紙本及數位版。總曝光量達43,000人次觀看及4,800次點擊。
2. Gidaturk雜誌主要受眾以食品行業生產商、原材料供應商、公眾、非政府組織、學者、官僚及行業代表代言人為主。曝光量總共達4,000人次觀看及2,700次點擊。</t>
    <phoneticPr fontId="29" type="noConversion"/>
  </si>
  <si>
    <t>113.11.16-113.11.30</t>
  </si>
  <si>
    <t>2024年伊土耳其斯坦堡清真展-臺灣清真產品攤位宣傳</t>
  </si>
  <si>
    <t>Elektrotechnik AUTOMATYK工業雜誌
(1)紙本雜誌內頁
(2)電子報橫幅
(3)網站(含手機版)橫幅</t>
  </si>
  <si>
    <r>
      <t>該活動赴波蘭參加烏克蘭重建展，該展主軸包含營建與能源產業。為吸引潛在買主觀展與洽談，於波蘭MM Magazyn Przemys</t>
    </r>
    <r>
      <rPr>
        <sz val="12"/>
        <rFont val="Times New Roman"/>
        <family val="1"/>
      </rPr>
      <t>ł</t>
    </r>
    <r>
      <rPr>
        <sz val="12"/>
        <rFont val="標楷體"/>
        <family val="4"/>
        <charset val="136"/>
      </rPr>
      <t>owy媒體集團之Elektrotechnik AUTOMATYK工業雜誌宣傳，該雜誌紙本印刷量1.7萬份、電子版訂閱量4千份，訂戶涵蓋工業自動化、量測、控制及電力等產業族群。</t>
    </r>
    <phoneticPr fontId="29" type="noConversion"/>
  </si>
  <si>
    <t>113.10.25-113.11.14</t>
  </si>
  <si>
    <t>2024年烏克蘭重建合作訪問團</t>
  </si>
  <si>
    <r>
      <t>Nowoczesny Przemys</t>
    </r>
    <r>
      <rPr>
        <sz val="12"/>
        <rFont val="Times New Roman"/>
        <family val="1"/>
      </rPr>
      <t>ł</t>
    </r>
    <r>
      <rPr>
        <sz val="12"/>
        <rFont val="標楷體"/>
        <family val="4"/>
        <charset val="136"/>
      </rPr>
      <t>雜誌
(1)網站首頁橫幅
(2)官方LinkedIn貼文
(3)紙本/電子雜誌內頁</t>
    </r>
  </si>
  <si>
    <r>
      <t>該活動赴波蘭參加烏克蘭重建展，該展主軸包含營建及能源產業。為吸引潛在買主觀展及洽談，於波蘭當地工業及技術領域專業媒體雜誌Nowoczesny Przemys</t>
    </r>
    <r>
      <rPr>
        <sz val="12"/>
        <rFont val="Times New Roman"/>
        <family val="1"/>
      </rPr>
      <t>ł</t>
    </r>
    <r>
      <rPr>
        <sz val="12"/>
        <rFont val="標楷體"/>
        <family val="4"/>
        <charset val="136"/>
      </rPr>
      <t xml:space="preserve"> 宣傳，該雜誌每期紙本印刷5千份，線上版訂戶3.5萬，訂戶涵蓋製造業、自動化、建築及能源等產業領域。</t>
    </r>
    <phoneticPr fontId="29" type="noConversion"/>
  </si>
  <si>
    <t>德國鐵路工程師雜誌(DER EISDENBAHNINGENIEUR)/紙本、電子雜誌</t>
  </si>
  <si>
    <t>該團參加德國InnoTrans展，於德國鐵路工程師雜誌DER EISENBAHNINGENIEUR宣傳臺灣館，該雜誌為德國專業鐵道產業雜誌，發行量為6,664份，其中46%訂戶為德國鐵路公司主管，其他訂戶包含其他鐵路公司、技術諮詢公司及工程事務所等。</t>
    <phoneticPr fontId="29" type="noConversion"/>
  </si>
  <si>
    <t>宣傳歐洲智慧交通商機開發團及InnoTrans展臺灣館攤位</t>
  </si>
  <si>
    <t>螺絲新聞網站banner及報紙內頁</t>
  </si>
  <si>
    <t>螺絲新聞為日本螺絲專業報紙，已有50多年歷史，每月發刊3次，東京站於該新聞宣傳活動，邀集247位買主，與我商洽談190場次，商機達1,200萬美元。</t>
    <phoneticPr fontId="29" type="noConversion"/>
  </si>
  <si>
    <t>113.10.22-113.11.22、113.11.07</t>
  </si>
  <si>
    <t>2024年高階五金扣件手工具赴日拓銷團-東京站</t>
  </si>
  <si>
    <t>1.福岡商工會議所News雜誌內頁、網站
2.西日本新聞報紙內頁、網站</t>
  </si>
  <si>
    <t>福岡站於以下媒體及商會宣傳活動，該站計邀集95位買主，與我商洽談56場次，商機達391萬美元。
1.福岡商工會議所：福岡市工商業者為主體組成之經濟團體，約20,000家會員企業。
2.西日本新聞：北部九州地方最大地方報紙，發行量374,000份。</t>
    <phoneticPr fontId="29" type="noConversion"/>
  </si>
  <si>
    <t>113.10.10、113.11.12</t>
  </si>
  <si>
    <t>2024年高階五金扣件手工具赴日拓銷團-福岡站</t>
  </si>
  <si>
    <t>1.金屬產業新聞網站banner及報紙內頁
2. 大阪商工會議所會員電子報
3. Diamond Home 
Center雜誌內頁</t>
    <phoneticPr fontId="29" type="noConversion"/>
  </si>
  <si>
    <t>大阪站於以下媒體及商會宣傳活動，該站計邀集281位買主，洽談236場次，商機達1,220萬美元。
1.金屬產業新聞：為日本知名專業金屬產業(如金屬加工件、扣件、五金等)相關報紙。
2.大阪商工會議所：成立於1878年，日本關西地區重要綜合商會之一。會員數約為30,252家，涵蓋各類型企業和團體，包括知名企業如三多利（SUNTORY）、RESONA銀行、日立造船、伊藤忠商事、阪急阪神集團、近鐵集團等。
3.Diamond Home Center雜誌：日本知名Home Center相關雜誌。</t>
    <phoneticPr fontId="29" type="noConversion"/>
  </si>
  <si>
    <t>113.10.01-113.11.22、113.10.02、113.10.15、113.10.16、113.11.04</t>
  </si>
  <si>
    <t>2024年高階五金扣件手工具赴日拓銷團-大阪站</t>
  </si>
  <si>
    <t>1.曼谷台貿中心及泰國台灣形象展官方FB粉絲專頁
2.Google Ads-多媒體聯播網(GDN)</t>
  </si>
  <si>
    <t>1.於曼谷台貿中心及泰國台灣形象展Facebook各刊登4則動態消息廣告，總曝光數126,390次，互動點擊數10,520次。
2.透過Google Ads廣告聯播網投放圖文廣告，總瀏覽量達到176,494次，點擊數達13,693次次。</t>
    <phoneticPr fontId="29" type="noConversion"/>
  </si>
  <si>
    <t>113.10.24-113.11.21</t>
  </si>
  <si>
    <t>2024年臺日共同拓展泰國市場商機研討會暨洽談會活動宣傳</t>
  </si>
  <si>
    <t>1.曼谷台貿中心FB
2.兩家泰國商業類型媒體 Thansettakij及Bangkokbiznews網站</t>
  </si>
  <si>
    <t>1.113年11月8日至113年11月22日於曼谷台貿中心FB粉絲專業投放圖像式廣告宣傳，並引導至專館網站預登參觀，總曝光數超過449萬次 ，互動點擊數達11萬次。
2. 於Thansettakij及
Bangkokbiznews網站宣傳，113年11月13日刊登網路新聞廣編稿，觀看次數總計459次。113年11月15日至113年11月23日期間，刊登網站橫幅Banner廣告，曝光次數達3萬次。</t>
    <phoneticPr fontId="29" type="noConversion"/>
  </si>
  <si>
    <t>113.11.08-113.11.23</t>
  </si>
  <si>
    <t>2024年泰國臺灣形象展_淨零碳排館</t>
  </si>
  <si>
    <t>1.科技類電子新聞媒體Techsauce之官網及Facebook
2.泰國網路新聞MGR Online
3.網紅Olarik 
Musigavong(Doctor Influencer)Facebook
4.EventPass活動平台Facebook</t>
    <phoneticPr fontId="29" type="noConversion"/>
  </si>
  <si>
    <t>1. 於泰國網路媒體
Techsauce、EVENTPASS活動平台、網紅Olarik 
Musigavon/Doctor Influencer)之FB粉絲專頁宣傳泰國臺灣形象展-健康產業形象館活動訊息，曝光量達85,661次，展期3天來館人潮出乎預期。
2. 於泰國知名網路媒體-MGR online、科技網路媒體TECHSAUCE官網發布健康館專題報導及現場活動採訪，介紹本館主題特色及具優勢之健康業者的產品，累積閱讀已達1,913次，現場買主洽談熱絡。
3.本次宣傳提高了泰國健康產業專業買主來館參觀的意願，並到訪後與現場業者洽談熱絡，深化泰國健康產業買主對臺灣醫療健康產品與服務的信任與認識，促進雙方在健康產業領域的商機合作與建立長期夥伴關係。</t>
    <phoneticPr fontId="29" type="noConversion"/>
  </si>
  <si>
    <t>113.11.13-113.12.09</t>
  </si>
  <si>
    <t>2024泰國臺灣形象展-臺灣健康產業形象館</t>
  </si>
  <si>
    <t>1.The Bangkok Post、Bangkok Business News/報紙
2.Google Ads - 多媒體聯播網(GDN)
3.YouTube短影片廣告</t>
  </si>
  <si>
    <t>1.於泰國商業報The Bangkok Post及Bangkok Business News刊登紙本廣告，宣傳展覽資訊，總發行量約21萬份。
2.透過Google Ads廣告投放，導流至形象展參觀及買主預登平臺，總瀏覽量達到552萬次，點擊數達22.5萬次。
3.透過YouTube廣告播放6秒不可略過式及15秒可略過式影片廣告，廣告曝光量達到272萬、觀看量近22.5萬次。</t>
    <phoneticPr fontId="29" type="noConversion"/>
  </si>
  <si>
    <t>113.11.13、
113.11.07-113.11.20、
113.11.14-113.11.23</t>
  </si>
  <si>
    <t>網路新聞網Kaosod、Thairath官網橫幅廣告</t>
    <phoneticPr fontId="29" type="noConversion"/>
  </si>
  <si>
    <t>為宣傳泰國形象展，於Kaosod及Thairath兩大網路新聞網刊登橫幅廣告，每月頁面瀏覽量分別達241萬次及111萬次。</t>
    <phoneticPr fontId="29" type="noConversion"/>
  </si>
  <si>
    <t>113.11.13-113.11.21</t>
  </si>
  <si>
    <t>緬甸財經PYIMYANMARNEWS/報紙</t>
  </si>
  <si>
    <t>緬甸財經報紙
PYIMYANMARNEWS每日發行約40萬份，是緬甸最大財經報紙，訂閱用戶多為政府機構、公協會以及貿易公司及商務人士，為推廣貿易活動最主要的媒體。買主觸及率可達九成，對宣傳本次活動效果甚佳。10月8日洽談會前來擬與6家我商洽談之緬商逾百家，有效買主86家，達150洽談場次，爭取商機545萬美元，促使活動成效良好。</t>
    <phoneticPr fontId="29" type="noConversion"/>
  </si>
  <si>
    <t>113.09.12、
113.09.19、
113.09.26、
113.10.03</t>
  </si>
  <si>
    <t>2024印尼菲緬市場開發團-緬甸站</t>
  </si>
  <si>
    <t>1. Alianza Automotriz
官網橫幅廣告及電子報
2. Boletin Industrial
電子報</t>
    <phoneticPr fontId="29" type="noConversion"/>
  </si>
  <si>
    <t>1.於墨西哥Alianza
 Automotriz網站刊登橫幅廣告，計300次點擊；電子報共寄送9,449封、開啟2,111次及點擊305次。
2.於墨西哥Boletin
 Industrial電子報刊登拓銷團資訊，寄送33,996封、開啟8,993次及點擊1,248次。
3.該站洽談141場次計60位買主，商機303萬美元。</t>
    <phoneticPr fontId="29" type="noConversion"/>
  </si>
  <si>
    <t>113.07.30-113.09.04、113.08.22、113.08.27、113.09.02</t>
  </si>
  <si>
    <t>2024年拉丁美洲拓銷團-墨西哥站</t>
  </si>
  <si>
    <t>哥倫比亞Portafolio財經日報官網/橫幅廣告</t>
  </si>
  <si>
    <t>於哥倫比亞Portafolio財經日報官網刊登橫幅廣告及哥倫比亞全國企業家協會(ANDI)刊登圖文廣告。該站洽談178場次計72位買主，商機615萬美元。</t>
    <phoneticPr fontId="29" type="noConversion"/>
  </si>
  <si>
    <t>113.07.31-113.08.29</t>
  </si>
  <si>
    <t>2024年拉丁美洲拓銷團-哥倫比亞站</t>
  </si>
  <si>
    <t>瓜地馬拉自由報 prensa libre/報紙</t>
  </si>
  <si>
    <t>於瓜地馬拉自由報 prensa libre刊登拓銷團活動計2次，每日銷售量約83,760份。該站洽談152場次計85位買主，商機442萬美元。</t>
    <phoneticPr fontId="29" type="noConversion"/>
  </si>
  <si>
    <t>113.08.12、113.08.19</t>
  </si>
  <si>
    <t>2024年拉丁美洲拓銷團-瓜地馬拉站</t>
  </si>
  <si>
    <t>1.Primicias-Facebook及Instagram官方粉絲專頁
2.EL COMERICIO-電子新聞、Facebook官方專頁
3.Expreso報紙
4.Metro報紙</t>
  </si>
  <si>
    <t>於厄瓜多主要媒體之
Facebook、Instagram、電子新聞及紙本報紙刊登拉美團活動資訊，觸及PRIMICIAS的Facebook 279萬追蹤者以及Instagram 6.7萬追蹤者、觸及EL COMERCIO的Facebook 366萬追蹤者，Instagram 129萬追蹤者，該站共有213家買主參與洽談，計與我商洽談286場次。</t>
    <phoneticPr fontId="29" type="noConversion"/>
  </si>
  <si>
    <t>113.08.05、
113.08.12、
113.08.15、
113.08.19</t>
  </si>
  <si>
    <t>2024年拉丁美洲拓銷團-厄瓜多站</t>
  </si>
  <si>
    <t>日本讀賣新聞網</t>
    <phoneticPr fontId="29" type="noConversion"/>
  </si>
  <si>
    <t>1.活動前1週於日本全國性媒體-讀賣新聞官網宣傳拓銷團活動資訊，觸及對臺灣醫療產業有興趣對象。
2.透過讀賣新聞於拓銷活動現場專訪參團業者，發布專題新聞曝光宣傳1個月，專題頁面累積瀏覽量達35,365次。</t>
    <phoneticPr fontId="29" type="noConversion"/>
  </si>
  <si>
    <t>113.10.01-113.10.07、113.10.29-113.11.28</t>
  </si>
  <si>
    <t>臺灣智慧照護赴日本拓銷團_東京站</t>
  </si>
  <si>
    <t xml:space="preserve">CareTEX日本全國性智慧照護系列展會電子報 </t>
  </si>
  <si>
    <t>該拓銷團前往東京及大阪，其中大阪站洽談會配合CareTEX參展期間辦理，為擴大拓銷活動曝光並開發智慧照護產業相關之買主前來洽談，透過展覽主辦方CareTEX發送電子報，觸及照護設施及相關業者計3萬名，有效促進買主前來參與業者產品發表會及洽談。</t>
    <phoneticPr fontId="29" type="noConversion"/>
  </si>
  <si>
    <t>113.10.01-113.10.08</t>
  </si>
  <si>
    <t>臺灣智慧照護赴日本拓銷團_大阪站</t>
  </si>
  <si>
    <t>Voice of Indonesia、Media Indonesia, Marketers, Viva News, HerStory, MIX, JPNN, SWA, Antara News, Inews/網路媒體
Independent Observer、Rakyat Merdeka/報紙</t>
  </si>
  <si>
    <t>為擴大宣傳臺灣館開發潛在買主，觸及專業經銷商，本案透過印尼當地10家網路媒體及2家報紙刊登新聞稿，計觸及超過20萬瀏覽人次。</t>
    <phoneticPr fontId="29" type="noConversion"/>
  </si>
  <si>
    <t>113.10.01-113.10.15</t>
  </si>
  <si>
    <t>印尼醫院暨醫療器材設備展覽會</t>
  </si>
  <si>
    <t>馬來西亞星洲日報/報紙</t>
  </si>
  <si>
    <t>星洲日報發行量24萬份，每天有超過118萬馬來西亞人閱讀《星洲日報》，為東南亞發行量最高的華文報紙。</t>
    <phoneticPr fontId="29" type="noConversion"/>
  </si>
  <si>
    <t>113.08.05</t>
  </si>
  <si>
    <t>臺灣生技中醫藥赴東南亞拓銷團-馬來西亞站</t>
  </si>
  <si>
    <t xml:space="preserve">1. 美麗佳人Marie Claire法國網站
2. LSA雜誌官網
</t>
  </si>
  <si>
    <t>於「美麗佳人 Marie Claire Cuisine et Vins」法國網站及當地零售業專業媒體雜誌 LSA官網刊登廣告，藉由媒體曝光巴黎國際食品展臺灣館參展資訊及Taiwan Select品牌，觸及目標受眾。Marie Claire廣告刊登期間瀏覽170,592次、LSA廣告刊登期間瀏覽102,292次。</t>
    <phoneticPr fontId="29" type="noConversion"/>
  </si>
  <si>
    <t>113.10.14-113.10.20、
113.10.14-113.10.23</t>
  </si>
  <si>
    <t>2024巴黎國際食品展-臺灣館及Taiwan Select宣傳</t>
  </si>
  <si>
    <t>當地關鍵意見領袖(KOL)之Facebook粉專貼文</t>
  </si>
  <si>
    <t>邀請兩位關鍵意見領袖(KOL)蒞臨展館，與參展商互動並拍攝展品開箱影片，深入介紹食品特性與試吃感受。經剪輯後的影片在粉絲專頁持續發布宣傳，成功吸引粉絲前往臺灣館尋找關鍵意見領袖(KOL)介紹產品。展覽期間，粉絲專頁累計觸及人次達45,823次，點擊數達1,591次，有效提升品牌曝光與展館人氣。</t>
    <phoneticPr fontId="29" type="noConversion"/>
  </si>
  <si>
    <t>113.08.09-113.08.10</t>
  </si>
  <si>
    <t>2024年越南國際食品展-臺灣館宣傳</t>
  </si>
  <si>
    <t>1.Financial Express、The Times of India/報紙
2.Facebook及Instagram動態消息、貼文廣告
3.Google Ads聯播網廣告(GDN) - 多媒體廣告(Google Display Network, GDN)、搜尋廣告(關鍵字廣告)、YouTube廣告</t>
  </si>
  <si>
    <t>1.於印度當地平面媒體The Times of India 以及Financial Express刊登廣告，露出展覽資訊與預登QR code，總發行量約848,000冊，並於2家報紙之電子版內容刊登本展廣告資訊。
2.為提升該展知名度，於印度形象展官方Facebook粉絲專頁及官方Instagram投放動態消息及貼文廣告，廣告宣導期程間，Facebook粉絲專頁計增加2,452位粉絲追蹤、官方Instagram計增加7,362位粉絲追蹤；另2個社群平台總計觸及2,156,990人次。
3.透過Google Display Network(GDN)廣告聯播網投放、SEM (Display/ Search)Google搜尋引擎廣告、 YouTube GDN廣告行銷，導流至形象展參觀及買主預登平台，吸引印度民眾及買主，期間累計達到2,552,197次曝光，19,742次點擊。</t>
    <phoneticPr fontId="29" type="noConversion"/>
  </si>
  <si>
    <t>113.06.20、
113.06.01-113.07.10、
113.06.15-113.07.10、
113.06.17-113.07.09</t>
  </si>
  <si>
    <t>2024年印度臺灣形象展</t>
  </si>
  <si>
    <t>電子商務資訊網站MIKATA</t>
  </si>
  <si>
    <t>MIKATA為日本專門針對電子商務的B2B資訊網站，會員數達10萬人，本次除banner廣告外另發送合適會員54,049位，開信率達22.7%，有效促進買主參觀活動人潮。</t>
    <phoneticPr fontId="29" type="noConversion"/>
  </si>
  <si>
    <t>2024年日本消費產品大型拓銷團_東京展</t>
  </si>
  <si>
    <t>1.Gift Premium月刊/網站、雜誌
2.MJ日經流通新聞/網站、報紙
3.Office Magazine/網站、雜誌</t>
  </si>
  <si>
    <t>1.月刊Gift Premium-禮贈品領域之知名媒體Business Guide社所出版之雜誌，宣傳觸及21,000名讀者。
2.日經MJ為全國性知名商業報，由日本經濟新聞社出版，聚焦消費、流通以及市場行銷資訊。每週發行3次，發行量達252,000以上。
3.Office Magazine，以文具禮品市場之趨勢分析為主，宣傳觸及17,000名讀者。</t>
    <phoneticPr fontId="29" type="noConversion"/>
  </si>
  <si>
    <t>113.08.06、113.08.05、113.08.01</t>
  </si>
  <si>
    <t>2024年日本消費產品大型拓銷團_大阪站</t>
  </si>
  <si>
    <t>1.福岡商工會議所NEWS7月號/雜誌電子報
2.日用品化粧品新聞/報紙</t>
  </si>
  <si>
    <t>1.福岡商工會議所擁有會員廠商超過16,000家，是日本九州地區最具影響力的商業團體，該所NEWS月出刊數20,000冊，將活動洽談會訊息傳達至福岡商工會議所之會員企業。
2.日用品化妝品新聞為日本日用品專業報紙，此廣告刊登將活動訊息曝光給相關產業專業人士。</t>
    <phoneticPr fontId="29" type="noConversion"/>
  </si>
  <si>
    <t>113.07.01-113.07.31、
113.08.05</t>
  </si>
  <si>
    <t>2024年日本消費產品大型拓銷團_福岡站</t>
  </si>
  <si>
    <t>1.肯亞國家日報Daily Nation
2.坦尚尼亞市民報The Citizen</t>
  </si>
  <si>
    <t>肯亞國家日報(Daily Nation)觸及人數及曝光次數超過1,500,000人次，坦尚尼亞市民報(The Citizen)觸及人數及曝光次數超過300,000人次。</t>
    <phoneticPr fontId="29" type="noConversion"/>
  </si>
  <si>
    <t>113.07.31-113.08.09</t>
  </si>
  <si>
    <t>2024年非洲南撒哈拉貿易訪問團</t>
  </si>
  <si>
    <t>1.Management&amp;Krankenhaus/官方網站、報紙
2.KrankenhausIT/網頁版期刊</t>
  </si>
  <si>
    <t>為加強歐洲臺灣形象展-智慧醫療館成效，選定在Management&amp;Krankenhaus及Krankenhaus IT兩家醫療專業媒體刊登。於展前在媒體網頁發布專題報導，並在展後發布線上專題採訪期刊及紙本報導，觸及約11,000名生醫領域之會員讀者；展期共完成116洽談場次，商機7,600,000美元。</t>
    <phoneticPr fontId="29" type="noConversion"/>
  </si>
  <si>
    <t>113.06.06-113.08.08</t>
  </si>
  <si>
    <t>2024年歐洲臺灣形象展-智慧醫療館</t>
  </si>
  <si>
    <t>越南TechTimes官網banner</t>
  </si>
  <si>
    <t>Tech Times為越南商業及科技刊物，宣導期程間於該刊物官網刊登活動banner廣告，總計曝光數350,954次。</t>
    <phoneticPr fontId="29" type="noConversion"/>
  </si>
  <si>
    <t>113.07.01-113.08.01</t>
  </si>
  <si>
    <t>2024年菲律賓越南冷鏈物流商機拓銷團-越南站</t>
  </si>
  <si>
    <t>Google多媒體聯播網GDN
The Trade Desk</t>
  </si>
  <si>
    <t>為宣傳我國扣件及手工具產業，針對義大利、波蘭、西班牙、美國、德國、法國、英國、荷蘭、加拿大及瑞典等出口市場，投放Google多媒體聯播網GDN及The Trade Desk數位廣告，總曝光次數達到10,470,564次。</t>
    <phoneticPr fontId="29" type="noConversion"/>
  </si>
  <si>
    <t>113.12.03-113.12.08</t>
  </si>
  <si>
    <t>臺灣展覽新趨勢Omni-Studio-扣件及手工具</t>
  </si>
  <si>
    <t>Google多媒體聯播網GDN</t>
  </si>
  <si>
    <t>Google多媒體聯播網GDN交流活動Banner共曝光406,041次、點擊10,135次。</t>
    <phoneticPr fontId="29" type="noConversion"/>
  </si>
  <si>
    <t>113.11.11-113.12.03</t>
  </si>
  <si>
    <t>臺灣展覽新趨勢Omni-Studio-智慧運動產業</t>
  </si>
  <si>
    <t>KB Media之網路平台showdaily</t>
  </si>
  <si>
    <t>透過KB Media之網路平台showdaily推廣曝光，影片達到11,882次點擊瀏覽數。</t>
    <phoneticPr fontId="29" type="noConversion"/>
  </si>
  <si>
    <t>113.11.30-113.12.15</t>
  </si>
  <si>
    <t>臺灣展覽新趨勢Omni-Studio-自行車產業</t>
  </si>
  <si>
    <t>Google GDN聯播網廣告、LinkedIn廣告</t>
  </si>
  <si>
    <t>透過Google關鍵字與聯播網廣告及LinkedIn廣告於德國、英國、美國、印度、泰國、越南、菲律賓、馬來西亞、印尼及新加坡進行宣傳，宣導期程間總計36,070次導流數。</t>
    <phoneticPr fontId="29" type="noConversion"/>
  </si>
  <si>
    <t>113.11.04-113.12.03</t>
  </si>
  <si>
    <t>臺灣國際專業展加強洽邀數位行銷案</t>
  </si>
  <si>
    <t>Asia Pacific Boating、Yacht Sytle</t>
  </si>
  <si>
    <t>Asia Pacific Boating及Yacht Sytle為亞太地區最具影響力的遊艇及航海生活方式雜誌，於亞太、中東、歐美高淨值及奢華生活愛好者中推廣，Asia Pacific Boating曝光3.6萬份、觸及閱眾14萬人；Yacht Sytle曝光3.2萬份、觸及閱眾12.8萬人。</t>
    <phoneticPr fontId="29" type="noConversion"/>
  </si>
  <si>
    <t>113.09.01-
113.12.31</t>
  </si>
  <si>
    <t>台灣國際遊艇展</t>
  </si>
  <si>
    <t>Seafront逍遙遊艇雜誌/網站、雜誌</t>
  </si>
  <si>
    <t>Seafront逍遙遊艇雜誌由國內外入門等級到超級遊艇的個別介紹，輔以各類綜合性企劃專題，加上由國外資深遊艇記者操刀的國際展覽、賽事報導，讓讀者能在最快時間同時瞭解船隻本身及產業運作。雜誌發行量25,000本，社群媒體追蹤人數達46,000人。</t>
    <phoneticPr fontId="29" type="noConversion"/>
  </si>
  <si>
    <t>113.09.15、
113.09.12-113.12.09</t>
  </si>
  <si>
    <t>自由時報/報紙、官網</t>
  </si>
  <si>
    <t>自由時報，提供第一手全球各地最即時的突發事件報導，精準掌握新聞脈動，配合時事不定時推出各類新聞專區，服務廣大網友。報紙發行量960,000份、手機廣告達成500,000次以上曝光。</t>
    <phoneticPr fontId="29" type="noConversion"/>
  </si>
  <si>
    <t>113.11.14、
113.11.18、
113.11.11-113.12.01</t>
  </si>
  <si>
    <t>GOOGLE GDN聯播網廣告</t>
  </si>
  <si>
    <t>以GOOGLE GDN聯播網廣告宣傳「2024年台灣國際遊艇展」，總曝光42,334次。</t>
    <phoneticPr fontId="29" type="noConversion"/>
  </si>
  <si>
    <t>113.09.15-113.11.15</t>
  </si>
  <si>
    <t>臺灣國際遊艇展</t>
  </si>
  <si>
    <t>經濟日報/報紙、官網</t>
  </si>
  <si>
    <t>經濟日報隸屬聯合報系，經濟日報為臺灣財經新聞媒體領導品牌，也是國內發行最大、最具影響力財經媒體，提供工商業界新聞、展覽、論壇、刊物、講座及網路等多元服務。總發行量500,000份，電子刊物總曝光量1,600,000次。</t>
    <phoneticPr fontId="29" type="noConversion"/>
  </si>
  <si>
    <t>113.09.23-113.09.29、
113.09.30-113.10.06、113.11.07、113.11.21</t>
  </si>
  <si>
    <t>工商時報/報紙、官網</t>
  </si>
  <si>
    <t>工商時報是企業經營者、專業經理人與兩岸三地台商及社會大眾掌握政經資訊之重要媒介，總數量達2,000,000份。</t>
    <phoneticPr fontId="29" type="noConversion"/>
  </si>
  <si>
    <t>113.10.01-113.10.31、
113.11.25</t>
  </si>
  <si>
    <t>商業週刊/紙本雜誌、官網</t>
  </si>
  <si>
    <t>商業周刊是華人世界第一本財經週刊，從傳統雜誌出版業成功數位轉型，實體發行量達140,000位會員；數位訂閱、活動與課程等多元服務發行量達500,000會員。</t>
    <phoneticPr fontId="29" type="noConversion"/>
  </si>
  <si>
    <t>113.09.05、113.11.01-113.11.15</t>
  </si>
  <si>
    <t>透過Google關鍵字及聯播網廣告、Meta及LinkedIn廣告貼文推送與The Trade Desk影片廣告，針對本年度11項台灣國際專業展之目標市場(日本、南韓、新加坡、越南、馬來西亞、泰國、菲律賓、印尼、印度、香港、美國、澳洲、德國、法國、英國及荷蘭)進行宣傳，宣導期程間總計1,028,720次導流數。</t>
    <phoneticPr fontId="29" type="noConversion"/>
  </si>
  <si>
    <t>113.10.02-113.11.29</t>
  </si>
  <si>
    <t>APHub程序化廣告</t>
  </si>
  <si>
    <t>以APHub程序化廣告宣傳「2024年高雄國際食品展」，鎖定澳洲、泰國、越南、新加坡、菲律賓及香港，曝光2,104,565次，點擊16,369次。</t>
    <phoneticPr fontId="29" type="noConversion"/>
  </si>
  <si>
    <t>高雄國際食品展</t>
  </si>
  <si>
    <t>為宣傳「2024年高雄國際食品展」，針對韓國市場加強曝光，追加韓國地區GOOGLE GDN聯播網廣告，曝光282,331次，點擊6,852次。</t>
    <phoneticPr fontId="29" type="noConversion"/>
  </si>
  <si>
    <t>113.08.23-113.09.30</t>
  </si>
  <si>
    <t>GOOGLE GDN聯播網廣告
The Trade Desk</t>
  </si>
  <si>
    <t>以Google GDN及TTD(The Trade Desk)廣告宣傳「2024年高雄國際食品展」，分別鎖定美國、日本、澳洲、加拿大、香港、韓國、泰國及越南。
GDN曝光1,127,113次，點擊14,790次。
TTD曝光2,058,056次，點擊5,832次。</t>
    <phoneticPr fontId="29" type="noConversion"/>
  </si>
  <si>
    <t>113.07.29-113.09.30</t>
  </si>
  <si>
    <t>Google關鍵字廣告
GOOGLE GDN聯播網廣告</t>
  </si>
  <si>
    <t>以Google GDN及關鍵字廣告宣傳「2024年高雄國際食品展」，關鍵字曝光50,530次，點擊4,514次，聯播網曝光2,140,499次，點擊11,096次。</t>
    <phoneticPr fontId="29" type="noConversion"/>
  </si>
  <si>
    <t>113.09.09-113.10.23</t>
  </si>
  <si>
    <t>食力FoodNext官網與雜誌</t>
  </si>
  <si>
    <t>為宣傳「2024年高雄國際食品展」，由食力傳媒投放(平面-雜誌+數位-官網)投放廣告，觸及130萬次曝光量，吸引相關業者點閱本展展會資訊。</t>
    <phoneticPr fontId="29" type="noConversion"/>
  </si>
  <si>
    <t>113.07.09-113.07.15、
113.09.01-113.11.30、
113.10.17-113.10.23</t>
  </si>
  <si>
    <t>聯合報高雄版</t>
  </si>
  <si>
    <t>為宣傳「2024年高雄國際食品展」，於聯合報刊登半版廣告於高雄地區發行，發行量為80,000份。</t>
    <phoneticPr fontId="29" type="noConversion"/>
  </si>
  <si>
    <t>113.10.22</t>
  </si>
  <si>
    <t>東森新聞台、東森財經台、寰宇新聞台及民視新聞台</t>
  </si>
  <si>
    <t>為宣傳「2024年高雄國際食品展」，由喬商廣告執行15秒電視插卡廣告，刊登於東森新聞/東森財經/寰宇新聞/民視新聞台，總計撥出68檔次。</t>
    <phoneticPr fontId="29" type="noConversion"/>
  </si>
  <si>
    <t>113.10.18-113.10.25</t>
  </si>
  <si>
    <t>港都廣播電台股份有限公司(好事聯播網)</t>
  </si>
  <si>
    <t>為宣傳「2024年高雄國際食品展」，由好事聯播網執行廣播廣告，播放125檔次，觸及610,000次曝光量。</t>
    <phoneticPr fontId="29" type="noConversion"/>
  </si>
  <si>
    <t>113.07.11-113.07.25、113.10.14-113.10.25</t>
  </si>
  <si>
    <t>透過Google關鍵字與聯播網廣告、Meta及LinkedIn廣告貼文推送、The Trade Desk影片廣告，針對本年度26項台灣國際專業展之目標市場(日本、南韓、新加坡、越南、馬來西亞、泰國、菲律賓、印尼、印度、香港、美國、澳洲、德國、法國、英國、荷蘭)進行宣傳，宣導期程間總計1,273,004次導流數。</t>
    <phoneticPr fontId="29" type="noConversion"/>
  </si>
  <si>
    <t>113.07.02-113.10.01</t>
  </si>
  <si>
    <t>台灣新生報113年11月18日航運版第一版下半版</t>
  </si>
  <si>
    <t>刊登國際貿易署113年3月29日訂定「輸出貨品未依規定標示產地或產地標示不實案件處理原則」於台灣新生報，該報閱眾多為報關業者，有助資訊宣傳。</t>
    <phoneticPr fontId="29" type="noConversion"/>
  </si>
  <si>
    <t>管理組</t>
  </si>
  <si>
    <t>113.11.18</t>
  </si>
  <si>
    <t>「輸出貨品未依規定標示產地或產地標示不實案件處理原則」廣宣案</t>
  </si>
  <si>
    <t>輸出貨品未依規定標示產地或產地標示不實案件處理原則</t>
  </si>
  <si>
    <t>法律白話文IG</t>
  </si>
  <si>
    <t>本案係配合外交部於本年11月23日辦理之國際組織日，國際貿易署負責世界貿易組織、國際棉業諮詢委員會攤位活動及相關文宣品，協助提升民眾對我國參與國際組織之瞭解與支持。</t>
    <phoneticPr fontId="29" type="noConversion"/>
  </si>
  <si>
    <t>113.11.23-
113.12.31</t>
  </si>
  <si>
    <t>外交部國際組織日(WTO、ICAC)</t>
  </si>
  <si>
    <t>法律白話文運動社群平台</t>
  </si>
  <si>
    <t>為配合ICAC響應10月7日世界棉花日，國際貿易署於本年9月與花蓮偏鄉孩童共學機構合作，辦理棉製包包手作活動，納入公益元素以深化活動意義，並製成短影片於社群平台上架，讓大眾更認識世界棉花日。</t>
    <phoneticPr fontId="29" type="noConversion"/>
  </si>
  <si>
    <t>113.09.07-113.12.31</t>
  </si>
  <si>
    <t>世界棉花日</t>
  </si>
  <si>
    <t>貿易署Facebook、LINE、YouTube</t>
  </si>
  <si>
    <t>為宣傳貿易政策及措施相關訊息，113年10至12月發布FB貼文63篇，LINE貼文63則，至113年12月底FB追蹤數174,369人，LINE好友數18,485人。
製作上刊6支短影音、拍攝播放4支經貿議題影片、另與KOL合作，影片觀看數達473,327次。</t>
    <phoneticPr fontId="29" type="noConversion"/>
  </si>
  <si>
    <t>臺灣時報社官網/Banner橫幅廣告</t>
  </si>
  <si>
    <t>為國際貿易署高雄辦事處辦理貿易管理說明會，透過臺灣時報官網Banner橫幅廣告宣傳，擴充中南部民眾參與度。</t>
    <phoneticPr fontId="29" type="noConversion"/>
  </si>
  <si>
    <t>113.10.17-113.10.21、113.11.04-113.11.08</t>
  </si>
  <si>
    <t>貿易管理說明會</t>
  </si>
  <si>
    <t xml:space="preserve">Future Publishing(Wallpaper)、Luverne Journal、
Midvale Journal </t>
    <phoneticPr fontId="29" type="noConversion"/>
  </si>
  <si>
    <t>財團法人台灣設計研究院</t>
  </si>
  <si>
    <t>知識經濟產業組</t>
  </si>
  <si>
    <t>113.12.01-
113.12.31</t>
  </si>
  <si>
    <t>設計驅動跨域整合創新計畫</t>
  </si>
  <si>
    <t>宣傳臺灣設計週系列活動
Taiwan Design Research Institute (TDRI) Highlights Global Collaborations at San Diego World Design Capital Forum</t>
  </si>
  <si>
    <t xml:space="preserve">Dezeen Limited、MB News 、
Medway &amp; Millis News </t>
    <phoneticPr fontId="29" type="noConversion"/>
  </si>
  <si>
    <t xml:space="preserve">ARCHITECTURE WITHOUT、
OEMSecrets.com </t>
    <phoneticPr fontId="29" type="noConversion"/>
  </si>
  <si>
    <t xml:space="preserve">印尼INDONESIA DESIGN、
印度New Delhi Times, Sangri Times , The Tech Portal , SeriesInsight 、
新加坡T.U.B Investing 
</t>
    <phoneticPr fontId="29" type="noConversion"/>
  </si>
  <si>
    <t>讀賣新聞、朝日新聞、日本時報、今日日本、NHK新聞網</t>
    <phoneticPr fontId="29" type="noConversion"/>
  </si>
  <si>
    <t>宣傳臺灣設計週系列活動及學美美學報導
教育の現場にデザインをもたらす台湾の「学美・美学プロジェクト」、5年間で小中高専門学校・全91校のキャンパスを改造</t>
  </si>
  <si>
    <t>中華民國熱浸鍍鋅協會官網、台灣焊接協會官網、台灣金屬熱處理學會官網</t>
    <phoneticPr fontId="29" type="noConversion"/>
  </si>
  <si>
    <t>113.12.19-113.12.31</t>
    <phoneticPr fontId="29" type="noConversion"/>
  </si>
  <si>
    <t>工商時報、工商財經網</t>
    <phoneticPr fontId="29" type="noConversion"/>
  </si>
  <si>
    <t>每日發行量逾35萬份，預期閱讀率可達120萬人次，專題網路版同步刊登，效益科遞延2週。</t>
    <phoneticPr fontId="29" type="noConversion"/>
  </si>
  <si>
    <t>循環經濟引領綠色轉型翻轉資源創新價值</t>
    <phoneticPr fontId="29" type="noConversion"/>
  </si>
  <si>
    <t>建置計畫粉專一式，宣導相關納管工廠輔導措施。</t>
    <phoneticPr fontId="29" type="noConversion"/>
  </si>
  <si>
    <t>113.01.11-113.12.31</t>
    <phoneticPr fontId="29" type="noConversion"/>
  </si>
  <si>
    <t>輔導中小企業改善工廠設施計畫</t>
    <phoneticPr fontId="29" type="noConversion"/>
  </si>
  <si>
    <t>工商時報、中時新聞網</t>
    <phoneticPr fontId="29" type="noConversion"/>
  </si>
  <si>
    <t>透過與環保設備公會合作，公開辦理表揚活動，以深化環保設備與資源再生產品的市場推廣，共創環保與經濟雙贏的局面。</t>
    <phoneticPr fontId="29" type="noConversion"/>
  </si>
  <si>
    <t>財團法人環境與發產基金會</t>
    <phoneticPr fontId="29" type="noConversion"/>
  </si>
  <si>
    <t>113.11.27-113.12.31</t>
    <phoneticPr fontId="29" type="noConversion"/>
  </si>
  <si>
    <t>資源再生綠色產品推廣計畫</t>
    <phoneticPr fontId="29" type="noConversion"/>
  </si>
  <si>
    <t>「2024環保設備標竿企業表揚暨資源再生綠色產品成果發表會」、環保設備標竿企業表揚 邁向永續(表揚國內優良環保設備廠商、資源再生綠色產品獲證廠商、資源再生綠色產品採購績優廠商。)</t>
    <phoneticPr fontId="29" type="noConversion"/>
  </si>
  <si>
    <t>ACCUPASS活動通、Facebook</t>
    <phoneticPr fontId="29" type="noConversion"/>
  </si>
  <si>
    <t>113.12.07-113.12.16</t>
    <phoneticPr fontId="29" type="noConversion"/>
  </si>
  <si>
    <t>能力雜誌</t>
    <phoneticPr fontId="29" type="noConversion"/>
  </si>
  <si>
    <t>113.12.05-113.12.31</t>
    <phoneticPr fontId="29" type="noConversion"/>
  </si>
  <si>
    <t>2024 亞洲生產力組織綠色卓越中心實務交流分享會成果廣宣</t>
    <phoneticPr fontId="29" type="noConversion"/>
  </si>
  <si>
    <t>多媒體廣告聯播網</t>
    <phoneticPr fontId="29" type="noConversion"/>
  </si>
  <si>
    <t>推動企業、民眾觀看iPAS數位課程。</t>
    <phoneticPr fontId="29" type="noConversion"/>
  </si>
  <si>
    <t>113.11.21-113.11.30</t>
    <phoneticPr fontId="29" type="noConversion"/>
  </si>
  <si>
    <t>iPAS數位免費課程</t>
    <phoneticPr fontId="29" type="noConversion"/>
  </si>
  <si>
    <t>數位時代、inside、泛科學、 DIGITIMES</t>
  </si>
  <si>
    <t>推廣國產IC應用及擴大產業鏈推動能量，藉由辦理臺灣IC智造年會-智造in HUB! 共創AIoT 示範聚落，邀集臺灣IC 大廠與國際級企業探討AI與IC產業最新趨勢及解決方案、企業數位轉型經驗與未來布局及成果展示。</t>
    <phoneticPr fontId="29" type="noConversion"/>
  </si>
  <si>
    <t>電子資訊產業組</t>
  </si>
  <si>
    <t>113.10.01-
113.11.13</t>
  </si>
  <si>
    <t>高階智造生態系統聯盟暨國際化推動計畫</t>
  </si>
  <si>
    <t>物聯網智造基地-台灣IC智造年會宣傳</t>
  </si>
  <si>
    <t>IoT Times</t>
  </si>
  <si>
    <t>透過技術媒體平台合作方式，累積對於物聯網智造基地的興趣與關注，有機會鎖定潛在的技術客群。</t>
  </si>
  <si>
    <t>113.03.01-
113.09.30</t>
    <phoneticPr fontId="29" type="noConversion"/>
  </si>
  <si>
    <t>Key Players in Taiwan's IC Industry Showcase Hard Power in Ecosystem</t>
  </si>
  <si>
    <t>非凡新聞_活力新台灣Youtube</t>
    <phoneticPr fontId="29" type="noConversion"/>
  </si>
  <si>
    <t>透過影片呈現展示電資產業典範業者在節能技術、製程優化及碳排放管理的實踐案例，助力產業加速邁向淨零排放目標，打造永續競爭力。</t>
  </si>
  <si>
    <t>113.11.27-113.11.28</t>
  </si>
  <si>
    <t>電子資訊業低碳轉型推動計畫</t>
  </si>
  <si>
    <t>電子資通訊x淨零碳排 綠色永續轉型，助攻企業低碳前行</t>
  </si>
  <si>
    <t>Facebook、Instagram、有線電視</t>
    <phoneticPr fontId="29" type="noConversion"/>
  </si>
  <si>
    <t>累積帶動180萬人次了解計畫相關推動成果。</t>
    <phoneticPr fontId="29" type="noConversion"/>
  </si>
  <si>
    <t>113.10.01-
113.11.15</t>
    <phoneticPr fontId="29" type="noConversion"/>
  </si>
  <si>
    <t>亞灣落地亮點實證案曝光行銷</t>
    <phoneticPr fontId="29" type="noConversion"/>
  </si>
  <si>
    <t>透過拍攝得獎展品，並於媒體曝光，使民眾了解2024 SDIA Award-前瞻顯示大賞得獎計畫發展成果。</t>
    <phoneticPr fontId="29" type="noConversion"/>
  </si>
  <si>
    <t>推廣數位公益服務</t>
  </si>
  <si>
    <t>113.11.01-113.11.31</t>
    <phoneticPr fontId="29" type="noConversion"/>
  </si>
  <si>
    <t>2024 SDIA Award-前瞻顯示大賞-入圍決審展品拍攝</t>
    <phoneticPr fontId="29" type="noConversion"/>
  </si>
  <si>
    <t>商業週刊官網</t>
    <phoneticPr fontId="29" type="noConversion"/>
  </si>
  <si>
    <t>透過網路平台的曝光，報導智慧顯示解決方案發展及應用成果。</t>
    <phoneticPr fontId="29" type="noConversion"/>
  </si>
  <si>
    <t>SDIA智慧顯示解決方案應用</t>
    <phoneticPr fontId="29" type="noConversion"/>
  </si>
  <si>
    <t>宣傳2024 SDIA Award-前瞻顯示大賞得獎計畫。</t>
    <phoneticPr fontId="29" type="noConversion"/>
  </si>
  <si>
    <t>2024 SDIA Award-前瞻顯示大賞</t>
    <phoneticPr fontId="29" type="noConversion"/>
  </si>
  <si>
    <t>透過Youtube平台的曝光，展示智慧顯示解決方案發展及應用成果。</t>
    <phoneticPr fontId="29" type="noConversion"/>
  </si>
  <si>
    <t>SDIA智慧醫療X智慧育樂解決方案</t>
    <phoneticPr fontId="29" type="noConversion"/>
  </si>
  <si>
    <t>SDIA智慧育樂X智慧零售解決方案</t>
    <phoneticPr fontId="29" type="noConversion"/>
  </si>
  <si>
    <t>AIoT展會-A+智慧應用主題館</t>
    <phoneticPr fontId="29" type="noConversion"/>
  </si>
  <si>
    <t>113.09.16-113.11.31</t>
    <phoneticPr fontId="29" type="noConversion"/>
  </si>
  <si>
    <t>SDIA智慧零售X智慧育樂解決方案-31.5 吋裸眼 3D 互動裝置、28 吋電子紙紅絨柱、20 國語言 AI 翻譯機 帶你逛瀕危動物故事館！</t>
    <phoneticPr fontId="29" type="noConversion"/>
  </si>
  <si>
    <t>宣傳計畫服務及機制，維持IisC聲量及熱度。</t>
    <phoneticPr fontId="29" type="noConversion"/>
  </si>
  <si>
    <t>113.10.22-113.10.24</t>
    <phoneticPr fontId="29" type="noConversion"/>
  </si>
  <si>
    <t xml:space="preserve">智慧物聯網晶片化整合服務計畫
</t>
    <phoneticPr fontId="29" type="noConversion"/>
  </si>
  <si>
    <t>AIoT智慧物聯網主題館</t>
  </si>
  <si>
    <t>於網路媒體上推廣關鍵產業國際供應鏈產業介紹，藉由推廣活動及媒體露出，期能協助四大關鍵產業領域之國內供應鏈業者宣傳到國際。</t>
  </si>
  <si>
    <t>113.11.20-113.12.20</t>
  </si>
  <si>
    <t>關鍵產業國際供應鏈鏈結計畫</t>
  </si>
  <si>
    <t>關鍵產業智慧次系統國際供應鏈影片介紹</t>
  </si>
  <si>
    <t>電波新聞</t>
  </si>
  <si>
    <t>透過媒體廣宣提升活動曝光，並吸引代表車電業者與會，發掘台日車電市場合作機會。</t>
    <phoneticPr fontId="29" type="noConversion"/>
  </si>
  <si>
    <t>113.10.17
113.10.23</t>
  </si>
  <si>
    <t>關鍵產業國際供應鏈鏈結計畫</t>
    <phoneticPr fontId="29" type="noConversion"/>
  </si>
  <si>
    <t>智慧車電台日供應鏈合作2024台日產業合作論壇eDM</t>
    <phoneticPr fontId="29" type="noConversion"/>
  </si>
  <si>
    <t>透過媒體廣宣提升活動曝光，並吸引代表車電業者與會，發掘台日車電市場合作機會，協助臺灣業者拓展全球供應鏈及通路體系。</t>
    <phoneticPr fontId="29" type="noConversion"/>
  </si>
  <si>
    <t>智駕未來-智慧車電前瞻趨勢論壇</t>
    <phoneticPr fontId="29" type="noConversion"/>
  </si>
  <si>
    <t>YouTube_IDEAS Hatch</t>
  </si>
  <si>
    <t>於網路媒體上推廣照護科技產品研習會及體驗會活動成果，藉由推廣活動及媒體露出，能協助照護人員對於科技產品的熟悉度及增加接受度，以降低未來科技照護推動門檻。</t>
  </si>
  <si>
    <t>113.10.09-113.11.31</t>
  </si>
  <si>
    <t>銀光科技智慧照顧驗證推動計畫</t>
  </si>
  <si>
    <t>照護科技解決方案、產業盤點及體驗服務活動</t>
  </si>
  <si>
    <t>YouTube_IDEAS Hatch</t>
    <phoneticPr fontId="29" type="noConversion"/>
  </si>
  <si>
    <t>結合113年9月12日至9月14日台北國際照顧博覽會，打造銀光科技主題館，並就參展團隊及產品進行採訪錄影，並以主題方式進行採訪影片之剪輯，演示科技照顧成果。</t>
    <phoneticPr fontId="29" type="noConversion"/>
  </si>
  <si>
    <t>銀光科技照護產品採訪及成果影片網路媒體露出</t>
  </si>
  <si>
    <t>民視新聞網、工商時報、中時電子報、風傳媒、華視新聞網、聯合新聞網</t>
    <phoneticPr fontId="29" type="noConversion"/>
  </si>
  <si>
    <t>透過「經濟部電子資訊國際夥伴績優廠商獎項」，展現經濟部過去一年推動國際大廠在臺深耕的成果，同時強化國際大廠與臺灣產業的鏈結，不僅提升雙方的競爭力，互惠互利，也能推動臺灣資通訊技術與時俱進，持續在全球資通訊產業扮演關鍵角色。</t>
  </si>
  <si>
    <t>資訊產業數位創新推動計畫</t>
  </si>
  <si>
    <t>2024經濟部電子資訊國際夥伴績優廠商獎</t>
    <phoneticPr fontId="29" type="noConversion"/>
  </si>
  <si>
    <t>非凡電視台、非凡Youtube、科技報橘</t>
    <phoneticPr fontId="29" type="noConversion"/>
  </si>
  <si>
    <t>透過非凡電視台與影音平台的曝光，展示以大帶小推動產業供應鏈低碳化與智慧化的效益。</t>
  </si>
  <si>
    <t>平面媒體、
網路媒體、
電視媒體</t>
    <phoneticPr fontId="29" type="noConversion"/>
  </si>
  <si>
    <t>產業升級創新平台輔導計畫</t>
  </si>
  <si>
    <t>以大帶小製造業低碳及智慧化升級轉型補助</t>
  </si>
  <si>
    <t>財訊雜誌、財訊Youtube</t>
    <phoneticPr fontId="29" type="noConversion"/>
  </si>
  <si>
    <t>透過財訊雜誌與影音平台的曝光，有效傳遞產創平台陪伴企業創新研發之效益。</t>
  </si>
  <si>
    <t>財團法人台灣中小企業聯合輔導基金會</t>
    <phoneticPr fontId="29" type="noConversion"/>
  </si>
  <si>
    <t>電波新聞、電波新聞網</t>
    <phoneticPr fontId="29" type="noConversion"/>
  </si>
  <si>
    <t>透過媒體廣宣提升活動曝光，並吸引代表日商與會，進一步擴大交流效益及合作洽談，建立更具韌性的全球供應鏈及通路體系。</t>
  </si>
  <si>
    <t>台日新戰略夥伴關係建構計畫</t>
  </si>
  <si>
    <t>2024台日產業合作搭橋論壇in東京</t>
  </si>
  <si>
    <t>Facebook、Instagram、有線電視</t>
  </si>
  <si>
    <t>促成媒體報導至少16則。</t>
    <phoneticPr fontId="29" type="noConversion"/>
  </si>
  <si>
    <t>113.10.01-
113.11.15</t>
  </si>
  <si>
    <t>5G系統整合加值推動計畫</t>
  </si>
  <si>
    <t>5G產業推動成果曝光行銷</t>
  </si>
  <si>
    <t>天下雜誌英文官網</t>
  </si>
  <si>
    <t>透過專業產業媒體平台，於國際版網頁露出，增加計畫於海外產業面曝光機會，吸引有興趣之全球廠商諮詢合作機會。</t>
  </si>
  <si>
    <t>113.11.29-114.11.30</t>
  </si>
  <si>
    <t>亞灣智慧科技產業推動計畫</t>
  </si>
  <si>
    <t>The Next Step for the Semiconductor Kingdom: Taiwan's Asia New Bay Area Continues to Lead AI and Tech Innovation</t>
    <phoneticPr fontId="29" type="noConversion"/>
  </si>
  <si>
    <t>工商日報</t>
    <phoneticPr fontId="29" type="noConversion"/>
  </si>
  <si>
    <t>透過成果展及媒體廣宣，使業界及民眾深入了解紡織產業在智慧科技與永續時尚領域的創新成果，展現紡織產業的創新技術及輔導成果，</t>
    <phoneticPr fontId="29" type="noConversion"/>
  </si>
  <si>
    <t>工業技術研究院、財團法人紡織產業綜合研究所、財團法人中華民國紡織業拓展會及財團法人鞋類暨運動休閒科技研發中心</t>
    <phoneticPr fontId="29" type="noConversion"/>
  </si>
  <si>
    <t>113.12.02</t>
    <phoneticPr fontId="29" type="noConversion"/>
  </si>
  <si>
    <t>鞋類及袋包產業智慧化推動計畫、民生產業轉型加值計畫、戶外休閒紡織聚落數位串整計畫、紡織產業低碳轉型推動與輔導計畫、紡織產業智慧轉型整合服務計畫、推動紡織產業智慧加值開發與輔導計畫、成衣及服飾品產業價值鏈智慧推升計畫等計畫分攤辦理</t>
    <phoneticPr fontId="29" type="noConversion"/>
  </si>
  <si>
    <t>2024紡織相關產業專案計畫成果展</t>
    <phoneticPr fontId="29" type="noConversion"/>
  </si>
  <si>
    <t>透過平面媒體新聞露出，增加金印獎活動的曝光度，使社會大眾了解印刷產業優質廠商的優異成就及印刷技術表現的突破成果。</t>
    <phoneticPr fontId="29" type="noConversion"/>
  </si>
  <si>
    <t>金印獎頒獎 產官學研熱烈參與</t>
    <phoneticPr fontId="29" type="noConversion"/>
  </si>
  <si>
    <t>透過舉辦政府資源規劃說明會，宣導明年度各計畫的執行與輔導方向，聚焦於製造業、工具機產業及產業機械業的數位化與智慧化升級策略，協助國內製造業加速升級轉型，並推動跨領域合作，為產業創造更多創新與發展的契機。</t>
    <phoneticPr fontId="29" type="noConversion"/>
  </si>
  <si>
    <t>113.11.12</t>
    <phoneticPr fontId="29" type="noConversion"/>
  </si>
  <si>
    <t>協助中小企業低碳節能與智慧化應用升級計畫</t>
    <phoneticPr fontId="29" type="noConversion"/>
  </si>
  <si>
    <t>產發署製造業補助計畫說明會</t>
    <phoneticPr fontId="29" type="noConversion"/>
  </si>
  <si>
    <t>台灣製MIT金選家電，您的生活好幫手</t>
    <phoneticPr fontId="29" type="noConversion"/>
  </si>
  <si>
    <t>Accupass、Google多媒體廣告(網路banner)</t>
    <phoneticPr fontId="29" type="noConversion"/>
  </si>
  <si>
    <t>推廣循環經濟大聯盟論壇能見度，並鼓勵對循環經濟議題有興趣者踴躍報名。</t>
    <phoneticPr fontId="29" type="noConversion"/>
  </si>
  <si>
    <t>113.10.31-113.11.05</t>
    <phoneticPr fontId="29" type="noConversion"/>
  </si>
  <si>
    <t>循環經濟推動與創新管理計畫</t>
    <phoneticPr fontId="29" type="noConversion"/>
  </si>
  <si>
    <t>2024臺灣循環經濟大聯盟論壇「雙軸循環 韌性臺灣」</t>
    <phoneticPr fontId="29" type="noConversion"/>
  </si>
  <si>
    <t>經濟日報、經濟日報電子報</t>
    <phoneticPr fontId="29" type="noConversion"/>
  </si>
  <si>
    <t>APO交流論壇聚焦永續與智慧轉型</t>
    <phoneticPr fontId="29" type="noConversion"/>
  </si>
  <si>
    <t>113.11.01-113.11.25</t>
    <phoneticPr fontId="29" type="noConversion"/>
  </si>
  <si>
    <t>台灣新新聞報民營化改組20年有餘，每天報紙發行遍及全台，為大家所共享及讚譽，廣告效力宏大。</t>
    <phoneticPr fontId="29" type="noConversion"/>
  </si>
  <si>
    <t>秘書室(服務科及管考科)</t>
    <phoneticPr fontId="29" type="noConversion"/>
  </si>
  <si>
    <t>產業競爭力整合服務平台計畫</t>
  </si>
  <si>
    <t>產業政策廣宣服務</t>
  </si>
  <si>
    <t>自立晚報電子報創刊已達20年，每日點擊率達40萬次。運用該報電子平台露出重要政策宣導，增加曝光度。　</t>
    <phoneticPr fontId="29" type="noConversion"/>
  </si>
  <si>
    <t>秘書室(服務科)</t>
  </si>
  <si>
    <t>2024 SDIA Award前瞻顯示大賞，英雄集結各領風騷</t>
    <phoneticPr fontId="29" type="noConversion"/>
  </si>
  <si>
    <t>迎淨零新挑戰 造紙水泥業搶先布局</t>
    <phoneticPr fontId="29" type="noConversion"/>
  </si>
  <si>
    <t>中小企業翻轉升級 經濟部扮推手</t>
    <phoneticPr fontId="29" type="noConversion"/>
  </si>
  <si>
    <t>Facebook ,Instagram</t>
    <phoneticPr fontId="29" type="noConversion"/>
  </si>
  <si>
    <t>113.10.01-
113.10.02</t>
    <phoneticPr fontId="29" type="noConversion"/>
  </si>
  <si>
    <t>一趟旅程，關於西班牙當代建築</t>
    <phoneticPr fontId="29" type="noConversion"/>
  </si>
  <si>
    <t>推動民眾、企業代表報名「AI賦能永續共創，iPAS人才新紀元」活動。</t>
    <phoneticPr fontId="29" type="noConversion"/>
  </si>
  <si>
    <t>113.10.21-113.10.31</t>
    <phoneticPr fontId="29" type="noConversion"/>
  </si>
  <si>
    <t>「AI賦能永續共創，iPAS人才新紀元」活動廣宣</t>
    <phoneticPr fontId="29" type="noConversion"/>
  </si>
  <si>
    <t>Facebook、Instagram、以及國際媒體如24H(越南)、Malaysiakini(馬來西亞)、IDN Media(印尼)、菲律賓社群</t>
  </si>
  <si>
    <t>113.04.01-113.09.13</t>
  </si>
  <si>
    <t>半導體國際連結創新賦能計畫</t>
  </si>
  <si>
    <t>Facebook、Line社群(中華人事主管協會官網、高雄市企業人事代表協會官網</t>
    <phoneticPr fontId="29" type="noConversion"/>
  </si>
  <si>
    <t>透過網路媒體曝光，廣宣半導體產業「資安檢測與防護鑑識技術」研習活動，促使在職人員掌握資安防護重要性。</t>
    <phoneticPr fontId="29" type="noConversion"/>
  </si>
  <si>
    <t>113.07.15-
113.08.10</t>
    <phoneticPr fontId="29" type="noConversion"/>
  </si>
  <si>
    <t>半導體產業人才創能加值計畫</t>
    <phoneticPr fontId="29" type="noConversion"/>
  </si>
  <si>
    <t>113年半導體產業「資安檢測與防護鑑識技術」研習</t>
    <phoneticPr fontId="29" type="noConversion"/>
  </si>
  <si>
    <t>DIGITIMES、非凡新聞網、聯合新聞網、工商財經網</t>
    <phoneticPr fontId="29" type="noConversion"/>
  </si>
  <si>
    <t>透過網路媒體曝光，廣宣2024 SDIA Award-前瞻顯示大賞頒獎典禮及得獎計畫，促使民眾了解智慧顯示技術發展成果。</t>
    <phoneticPr fontId="29" type="noConversion"/>
  </si>
  <si>
    <t>113.09.23-113.09.23</t>
    <phoneticPr fontId="29" type="noConversion"/>
  </si>
  <si>
    <t>2024 SDIA Award-前瞻顯示大賞頒獎典禮相關執行</t>
    <phoneticPr fontId="29" type="noConversion"/>
  </si>
  <si>
    <t>DIGITIMES</t>
    <phoneticPr fontId="29" type="noConversion"/>
  </si>
  <si>
    <t>透過設計商談會EDM的曝光，廣宣SDIA商談媒合活動，促成智慧顯示廠商跨域合作。</t>
    <phoneticPr fontId="29" type="noConversion"/>
  </si>
  <si>
    <t>113.08.16-113.08.20</t>
    <phoneticPr fontId="29" type="noConversion"/>
  </si>
  <si>
    <t>SDIA智慧移動X智慧育樂跨界商機商談會主視覺設計</t>
    <phoneticPr fontId="29" type="noConversion"/>
  </si>
  <si>
    <t>Yahoo新聞網、工商財經網、中時新聞網、焦點時報</t>
    <phoneticPr fontId="29" type="noConversion"/>
  </si>
  <si>
    <t>透過成果展辦理及媒體曝光，促使民眾前往場域體驗智慧顯示解決方案發展成果。</t>
    <phoneticPr fontId="29" type="noConversion"/>
  </si>
  <si>
    <t>113.07.29-113.07.31</t>
  </si>
  <si>
    <t>智慧顯示跨域合作與系統方案整合計畫</t>
  </si>
  <si>
    <t>113年「智慧顯示產業跨域合作聯盟」解決方案發展暨成果展(智慧育樂)</t>
  </si>
  <si>
    <t>聯合新聞網、PCHOME ONLINE、Yahoo新聞網</t>
    <phoneticPr fontId="29" type="noConversion"/>
  </si>
  <si>
    <t xml:space="preserve">113 年「智慧顯示產業跨域合作聯盟」解決方案發展暨成果展(智慧移動) </t>
  </si>
  <si>
    <t>透過EDM的曝光，廣宣SDIA商談媒合活動，促成智慧顯示廠商跨域合作。</t>
    <phoneticPr fontId="29" type="noConversion"/>
  </si>
  <si>
    <t>SDIA智慧移動X智慧育樂跨界商機商談會</t>
  </si>
  <si>
    <t>113.07.15-113.07.30</t>
    <phoneticPr fontId="29" type="noConversion"/>
  </si>
  <si>
    <t>SDIA智慧移動X智慧育樂跨界商機商談會</t>
    <phoneticPr fontId="29" type="noConversion"/>
  </si>
  <si>
    <t>113.04.24-113.07.31</t>
    <phoneticPr fontId="29" type="noConversion"/>
  </si>
  <si>
    <t>Touch Taiwan 2024智慧顯示生活館</t>
    <phoneticPr fontId="29" type="noConversion"/>
  </si>
  <si>
    <t>透過FB廣告推廣，向在地業者宣傳生活圈，總計觸及2,386人、曝光5,038次，吸引13家在地業者留下聯繫資訊進行後續商業合作洽談。</t>
  </si>
  <si>
    <t>113.11.27-
113.12.04</t>
    <phoneticPr fontId="29" type="noConversion"/>
  </si>
  <si>
    <t>113年度「建構智世代社區短鏈生活圈計畫」</t>
  </si>
  <si>
    <t>生活圈服務推廣活動-居家照顧健康智活生活圈</t>
  </si>
  <si>
    <t>Facebook、Line社群、
IC之音</t>
    <phoneticPr fontId="29" type="noConversion"/>
  </si>
  <si>
    <t>透過10個Line社群、8個FB社群與廣告、IC之音廣播廣告，總計觸及 25,252 人、瀏覽39,721次，吸引698位在地居民參與12/7體驗活動。</t>
  </si>
  <si>
    <t>113.11.30-
113.12.07</t>
    <phoneticPr fontId="29" type="noConversion"/>
  </si>
  <si>
    <t>生活圈服務推廣活動-碳中和永續生活圈</t>
  </si>
  <si>
    <t>透過FB廣告推廣生活圈合作店家以及生活圈計畫，總共觸及1,200人、瀏覽5,175次，增加民眾對在地店家服務與生活圈的認識，並吸引1,495位民眾加入生活圈會員。</t>
  </si>
  <si>
    <t>113.11.20-
113.12.09</t>
    <phoneticPr fontId="29" type="noConversion"/>
  </si>
  <si>
    <t>113年度「建構智世代社區短鏈生活圈計畫」</t>
    <phoneticPr fontId="29" type="noConversion"/>
  </si>
  <si>
    <t>生活圈服務推廣-好鄰居生活圈</t>
  </si>
  <si>
    <t>台北捷運及桃園捷運月台/車廂播放</t>
    <phoneticPr fontId="29" type="noConversion"/>
  </si>
  <si>
    <t>於北捷、桃捷月台/車廂電視露出，透過影片輪播，曝光逾3,240萬觀看人次。</t>
    <phoneticPr fontId="29" type="noConversion"/>
  </si>
  <si>
    <t>113.12.17-
113.12.23</t>
    <phoneticPr fontId="29" type="noConversion"/>
  </si>
  <si>
    <t>113年度「街區品牌特色發展計畫」</t>
    <phoneticPr fontId="29" type="noConversion"/>
  </si>
  <si>
    <t>探索品牌一條街影片</t>
  </si>
  <si>
    <t>商業署FB、繽紛商圈平台</t>
    <phoneticPr fontId="29" type="noConversion"/>
  </si>
  <si>
    <t>FB影片貼文觸及一萬次。</t>
    <phoneticPr fontId="29" type="noConversion"/>
  </si>
  <si>
    <t>中華民國資訊軟體協會</t>
  </si>
  <si>
    <t>113.12.13-
113.12.31</t>
    <phoneticPr fontId="29" type="noConversion"/>
  </si>
  <si>
    <t>113年度「雲世代商圈店家數位應用能力提升計畫」</t>
    <phoneticPr fontId="29" type="noConversion"/>
  </si>
  <si>
    <t>數位商圈smart go</t>
  </si>
  <si>
    <t>工商時報YouTube頻道</t>
    <phoneticPr fontId="29" type="noConversion"/>
  </si>
  <si>
    <t>透過工商時報YouTube廣宣智慧物流與智慧流通計畫成果，觀看數為393次。</t>
    <phoneticPr fontId="29" type="noConversion"/>
  </si>
  <si>
    <t>113.12.20-
114.03.31</t>
    <phoneticPr fontId="29" type="noConversion"/>
  </si>
  <si>
    <t>113年度「消費物流服務發展計畫」</t>
    <phoneticPr fontId="29" type="noConversion"/>
  </si>
  <si>
    <t>物流x流通新時代！智慧科技推動商業服務全面升級</t>
    <phoneticPr fontId="29" type="noConversion"/>
  </si>
  <si>
    <t>經濟部商業發展署</t>
  </si>
  <si>
    <t>溫控物流服務發展計畫(4/4)</t>
    <phoneticPr fontId="29" type="noConversion"/>
  </si>
  <si>
    <t>流通服務智慧化推動計畫(4/4)</t>
    <phoneticPr fontId="29" type="noConversion"/>
  </si>
  <si>
    <t>Facebook、Google AD</t>
    <phoneticPr fontId="29" type="noConversion"/>
  </si>
  <si>
    <t>社群貼文1則，透過廣告推播，觸及人數達405,018人次，曝光次數達3,362,064次；GDN廣告曝光次數達3,036,577次。</t>
    <phoneticPr fontId="29" type="noConversion"/>
  </si>
  <si>
    <t>我識數位整合行銷有限公司</t>
    <phoneticPr fontId="29" type="noConversion"/>
  </si>
  <si>
    <t>113.12.05-
113.12.27</t>
    <phoneticPr fontId="29" type="noConversion"/>
  </si>
  <si>
    <t>113SIIR趨勢論壇活動後廣宣</t>
    <phoneticPr fontId="29" type="noConversion"/>
  </si>
  <si>
    <t>社群貼文1則，透過廣告推播，觸及人數達222,318人次，曝光次數達595,627次；GDN廣告曝光次數達3,889,899次。</t>
    <phoneticPr fontId="29" type="noConversion"/>
  </si>
  <si>
    <t>113.11.01
-113.11.25</t>
    <phoneticPr fontId="29" type="noConversion"/>
  </si>
  <si>
    <t>113SIIR趨勢論壇活動前廣宣</t>
    <phoneticPr fontId="29" type="noConversion"/>
  </si>
  <si>
    <t>社群貼文1則，透過廣告推播，觸及人數達678,352人次，曝光次數達1,251,290次；GDN廣告曝光次數達1,073,048次。</t>
    <phoneticPr fontId="29" type="noConversion"/>
  </si>
  <si>
    <t>113.10.28
-113.11.06</t>
    <phoneticPr fontId="29" type="noConversion"/>
  </si>
  <si>
    <t>創新企業分享</t>
    <phoneticPr fontId="29" type="noConversion"/>
  </si>
  <si>
    <t>互傳媒、OwlNews、蕃薯藤、聯合新聞網、三星傳媒、工商時報網、經濟日報網、愛傳媒、民視新聞網、八大民生新聞網</t>
    <phoneticPr fontId="29" type="noConversion"/>
  </si>
  <si>
    <t>共計10家網路媒體露出，民眾觀看數總共406次:民視新聞網觀看數為250次，八大民生新聞觀看數為105次，愛傳媒觀看數為51次。</t>
  </si>
  <si>
    <t>113.11.01
-113.11.30</t>
    <phoneticPr fontId="29" type="noConversion"/>
  </si>
  <si>
    <t>辦理得獎老店公開表揚活動</t>
  </si>
  <si>
    <t>Line社群</t>
    <phoneticPr fontId="29" type="noConversion"/>
  </si>
  <si>
    <t>於社群分享活動資訊，共邀請8個美業相關協會出席，引介參展業者與各協會理事長進行互動交流，進一步洽談後續合作機會，活動總計吸引230位參與。</t>
    <phoneticPr fontId="29" type="noConversion"/>
  </si>
  <si>
    <t>113.11.22
-113.11.26</t>
    <phoneticPr fontId="29" type="noConversion"/>
  </si>
  <si>
    <t>113年度「生活服務業創新成長計畫」</t>
    <phoneticPr fontId="29" type="noConversion"/>
  </si>
  <si>
    <t xml:space="preserve">生活服務體驗交流活動
</t>
    <phoneticPr fontId="29" type="noConversion"/>
  </si>
  <si>
    <t>WalkerLand、Facebook、IG、Line</t>
  </si>
  <si>
    <t>共計13則情報文及社群貼文，透過廣告推廣，觸及達1,322,741數、曝光達5,485,409數。</t>
  </si>
  <si>
    <t>113.10.01-
113.11.30</t>
    <phoneticPr fontId="29" type="noConversion"/>
  </si>
  <si>
    <t>鍋物嘉年華</t>
  </si>
  <si>
    <t>Hit FM聯播網聽眾</t>
    <phoneticPr fontId="29" type="noConversion"/>
  </si>
  <si>
    <t>總檔數40檔，宣傳期間線上收聽觸及共達1,310,776人次。</t>
    <phoneticPr fontId="29" type="noConversion"/>
  </si>
  <si>
    <t xml:space="preserve">113.10.04-
113.10.11 </t>
    <phoneticPr fontId="29" type="noConversion"/>
  </si>
  <si>
    <t>小琉球低碳生活節活動宣傳</t>
    <phoneticPr fontId="29" type="noConversion"/>
  </si>
  <si>
    <t>社群貼文1則，透過廣告推播，觸及人數達407,694人次，曝光次數達965,967次；GDN廣告曝光次數達4,133,425次。</t>
    <phoneticPr fontId="29" type="noConversion"/>
  </si>
  <si>
    <t>113.06.01-
113.06.20</t>
    <phoneticPr fontId="29" type="noConversion"/>
  </si>
  <si>
    <t>SIIR申請提醒</t>
    <phoneticPr fontId="29" type="noConversion"/>
  </si>
  <si>
    <t>社群貼文1則，透過廣告推播，觸及人數達419,102人次，曝光次數達964,726次；GDN廣告曝光次數達19,147,191次。</t>
    <phoneticPr fontId="29" type="noConversion"/>
  </si>
  <si>
    <t>113.05.01-
113.06.28</t>
    <phoneticPr fontId="29" type="noConversion"/>
  </si>
  <si>
    <t>第二梯次徵件啟動</t>
    <phoneticPr fontId="29" type="noConversion"/>
  </si>
  <si>
    <t>累計好友數達3,062位，觸及達371,838人次。</t>
    <phoneticPr fontId="29" type="noConversion"/>
  </si>
  <si>
    <t>東森新聞、民視新聞網、tvbs新聞
經濟日網、yahoo、中時翻爆、LIFE生活網新聞、台灣時報網、聯合新聞網、工商時報網、風傳媒、pchome、享民頭條、一指通等</t>
    <phoneticPr fontId="29" type="noConversion"/>
  </si>
  <si>
    <t>民視新聞網
經濟日報網、工商時報網、風傳媒等</t>
    <phoneticPr fontId="29" type="noConversion"/>
  </si>
  <si>
    <t>臺灣美食FB</t>
  </si>
  <si>
    <t>113.05.29-
113.06.10</t>
    <phoneticPr fontId="29" type="noConversion"/>
  </si>
  <si>
    <t>經濟部商業發展署 113年度【鍋物嘉年華粉絲團活動】</t>
  </si>
  <si>
    <t>113.05.29-
113.06.12</t>
    <phoneticPr fontId="29" type="noConversion"/>
  </si>
  <si>
    <t>經濟部商業發展署 113年度【鍋物嘉年華甄選】</t>
  </si>
  <si>
    <t>113.04.12-
113.04.29</t>
    <phoneticPr fontId="29" type="noConversion"/>
  </si>
  <si>
    <t>113.04.11-
113.04.29</t>
    <phoneticPr fontId="29" type="noConversion"/>
  </si>
  <si>
    <t>廣告貼文共吸引1,900次互動次數，於3月19、21及26日說明會成功吸引現場335位業者、線上300位業者參與。</t>
    <phoneticPr fontId="29" type="noConversion"/>
  </si>
  <si>
    <t>113.03.16-
113.03.25</t>
    <phoneticPr fontId="29" type="noConversion"/>
  </si>
  <si>
    <t>經濟部商業發展署 113年度【113年度餐飲計畫說明會】</t>
    <phoneticPr fontId="29" type="noConversion"/>
  </si>
  <si>
    <t>本項特別預算編列於經濟部項下，經濟部商業發展署將於後續月份撥付。</t>
  </si>
  <si>
    <t>廣宣期間累計好友數達3,076位，觸及達408,817人次。</t>
    <phoneticPr fontId="29" type="noConversion"/>
  </si>
  <si>
    <t>113.11.05-113.12.01</t>
    <phoneticPr fontId="29" type="noConversion"/>
  </si>
  <si>
    <t>疫後街區店家升級轉型計畫</t>
  </si>
  <si>
    <t>經濟漣漪再現洄瀾-慢漫山嵐花蓮瑞市集活動辦理預告及延期通知</t>
  </si>
  <si>
    <t>運用多媒體廣告聯播網(GDN)，對象為對花蓮旅遊、購物、美食等網路消費客群</t>
    <phoneticPr fontId="29" type="noConversion"/>
  </si>
  <si>
    <t>廣宣期間共觸及928,006瀏覽人次。</t>
    <phoneticPr fontId="29" type="noConversion"/>
  </si>
  <si>
    <t>113.10.11-113.12.01</t>
    <phoneticPr fontId="29" type="noConversion"/>
  </si>
  <si>
    <t>花蓮點狀市集廣告宣傳（新城及瑞穗）</t>
    <phoneticPr fontId="29" type="noConversion"/>
  </si>
  <si>
    <t>Youtube、Facebook、IG</t>
    <phoneticPr fontId="29" type="noConversion"/>
  </si>
  <si>
    <t xml:space="preserve">1.錄製好市加倍券_夜市篇影片，於Youtube 5萬點閱；臉書粉專6.6萬點閱。
2.錄製好市加倍券_市場篇影片，於Youtube 5萬點閱；臉書粉專6.1萬點閱。
</t>
    <phoneticPr fontId="29" type="noConversion"/>
  </si>
  <si>
    <t>113.10.17-113.10.31</t>
    <phoneticPr fontId="29" type="noConversion"/>
  </si>
  <si>
    <t>推動傳統市集攤舖疫後強化產業體質升級轉型委外服務</t>
    <phoneticPr fontId="29" type="noConversion"/>
  </si>
  <si>
    <t>1.傳市品牌好市加倍券-夜市篇
2.傳市品牌好市加倍券-市場篇</t>
  </si>
  <si>
    <t>商業發展研究院南部院區Line官方帳號好友</t>
    <phoneticPr fontId="29" type="noConversion"/>
  </si>
  <si>
    <t>累計好友數達3,075位，觸及達392,440人次。</t>
    <phoneticPr fontId="29" type="noConversion"/>
  </si>
  <si>
    <t>經濟漣漪 再現洄瀾-慢漫海霧花蓮新城市集活動辦理預告</t>
    <phoneticPr fontId="29" type="noConversion"/>
  </si>
  <si>
    <t>本項特別預算編列於經濟部項下，經濟部商業發展署於本季辦理經費核銷。</t>
    <phoneticPr fontId="29" type="noConversion"/>
  </si>
  <si>
    <t>google display network(GDN)</t>
    <phoneticPr fontId="29" type="noConversion"/>
  </si>
  <si>
    <t>運用多媒體廣告聯播網，對象為北北基桃等縣市對花蓮旅遊、購物、美食等網路消費客群，宣導期間於各大網路媒體廣告共觸及8萬多人瀏覽。</t>
    <phoneticPr fontId="29" type="noConversion"/>
  </si>
  <si>
    <t xml:space="preserve">小店時代 街區嘉年華06/21-06/22活動預告
小店時代 街區嘉年華-發現小店新力量成果發布
</t>
    <phoneticPr fontId="29" type="noConversion"/>
  </si>
  <si>
    <t>免費廣告，於本月補列。</t>
    <phoneticPr fontId="29" type="noConversion"/>
  </si>
  <si>
    <t>KPMG知識音浪Podcast頻道</t>
    <phoneticPr fontId="29" type="noConversion"/>
  </si>
  <si>
    <t>宣導及介紹臺灣投資窗口。</t>
    <phoneticPr fontId="29" type="noConversion"/>
  </si>
  <si>
    <t>安侯建業聯合會計師事務所</t>
    <phoneticPr fontId="29" type="noConversion"/>
  </si>
  <si>
    <t>113.11.12-113.12.31</t>
    <phoneticPr fontId="29" type="noConversion"/>
  </si>
  <si>
    <t>113年度臺灣投資窗口計畫</t>
    <phoneticPr fontId="29" type="noConversion"/>
  </si>
  <si>
    <t>插旗東南亞新星、台商搶進印尼!投資優勢、公司設立程序、稅務優惠等重點議題，專家來解答!</t>
    <phoneticPr fontId="29" type="noConversion"/>
  </si>
  <si>
    <t xml:space="preserve">113.09.20-
113.12.31
</t>
    <phoneticPr fontId="29" type="noConversion"/>
  </si>
  <si>
    <t xml:space="preserve">「泰」有魅力!台商揮軍泰國，如何搶先布局法律、稅務合規議題?在地專家來分享!
</t>
    <phoneticPr fontId="29" type="noConversion"/>
  </si>
  <si>
    <t>Youtube、Facebook、Instagram、Youtuber廣告及影音製作</t>
    <phoneticPr fontId="29" type="noConversion"/>
  </si>
  <si>
    <t>1.約295,191觸及/曝光/互動點擊/觀看。
2.因應氣候變遷挑戰，為確保穩定供電並推動二次能源轉型，除光電、風電外，政府積極發展24小時穩定供電的地熱及小水力等多元綠能，強化能源自主，成為邁向2050淨零的關鍵戰略。</t>
    <phoneticPr fontId="29" type="noConversion"/>
  </si>
  <si>
    <t>113.12.10-113.12.27</t>
    <phoneticPr fontId="29" type="noConversion"/>
  </si>
  <si>
    <t>綠能及再生能源產業議題相關</t>
    <phoneticPr fontId="29" type="noConversion"/>
  </si>
  <si>
    <t>Youtube、Facebook、Instagram、OTT聯播網、LINE聯播、百貨影城美食街、夜市商圈電視、新聞網聯播、計程車樂樂小黃廣告及影音製作</t>
    <phoneticPr fontId="29" type="noConversion"/>
  </si>
  <si>
    <t>1.約10,489,053觸及/曝光/互動點擊/觀看。
2.臺灣有300多個商圈，經濟部將和地方合作商圈的美學改造，預計帶來更優質消費體驗及氛圍，商圈的獨特魅力與文化特色將被更多人認識，為臺灣各地商圈注入經濟活力。</t>
    <phoneticPr fontId="29" type="noConversion"/>
  </si>
  <si>
    <t>113.12.07-113.12.31</t>
    <phoneticPr fontId="29" type="noConversion"/>
  </si>
  <si>
    <t>商圈美學加值計畫</t>
    <phoneticPr fontId="29" type="noConversion"/>
  </si>
  <si>
    <t>Youtube、Facebook、Instagram、OTT聯播網、LINE聯播、Google聯播網、今周刊、大紀元、工商時報、上報、自由時報、經濟日報、關鍵評論網新生報農民曆、百貨影城美食街、智慧公車亭影音、7-11電視、全家電視、新聞網聯播、關鍵評論網、快樂聯播網、大千電台、心動電台、夜市商圈電視、計程車樂樂小黃廣告及影音製作</t>
    <phoneticPr fontId="29" type="noConversion"/>
  </si>
  <si>
    <t>1.約25,555,770觸及/曝光/互動點擊/觀看。
2.約發行340,000份。
3.面對國際淨零浪潮，經濟部推動深度節能，提供專家輔導與設備補助，協助中小企業實現低碳化與智慧化轉型；透過ESCO節能服務，不僅省電、省成本，還能汰換設備、優化製程，大幅提升能源效率，既符合國際減碳需求，還能讓臺灣企業更容易進入全球供應鏈！</t>
    <phoneticPr fontId="29" type="noConversion"/>
  </si>
  <si>
    <t>113.11.28-113.12.31</t>
    <phoneticPr fontId="29" type="noConversion"/>
  </si>
  <si>
    <t>深度節能議題</t>
    <phoneticPr fontId="29" type="noConversion"/>
  </si>
  <si>
    <t>Youtube、Facebook、IG、Podcast、今周刊、先探廣告及影音製作</t>
    <phoneticPr fontId="29" type="noConversion"/>
  </si>
  <si>
    <t>1.約156,178觸及/曝光/互動點擊/觀看。
2.約發行80,000份。
3.全球9成的AI伺服器出自臺灣廠商，是全球民主供應鏈的重要樞紐，政府以打造「人工智慧之島」為願景，推動AI產業創新與應用。同時國際會議展覽產業作為服務業火車頭，帶動N倍經濟效益，深化大眾對展覽產業的認識。</t>
    <phoneticPr fontId="29" type="noConversion"/>
  </si>
  <si>
    <t>113.11.22-113.12.26</t>
    <phoneticPr fontId="29" type="noConversion"/>
  </si>
  <si>
    <t>AI、半導體及國際經濟貿易產業相關議題</t>
    <phoneticPr fontId="29" type="noConversion"/>
  </si>
  <si>
    <t>Facebook廣告</t>
  </si>
  <si>
    <t>1.約504,065觸及/曝光/互動。
2.宣導臺中電廠在台電努力下，跟2014年相比，已經減煤超過600萬噸，電力部門已經有效減少7成空污。繼續讓燃氣上線，全面無煤後，可望達成空污減少近9成目標。從空污改善到增氣減煤，提早在2034年底讓臺中燃煤機組完全除役。</t>
    <phoneticPr fontId="29" type="noConversion"/>
  </si>
  <si>
    <t>113.11.09-113.11.11</t>
  </si>
  <si>
    <t>增氣減煤、空污改善議題</t>
  </si>
  <si>
    <t>Instagram廣告</t>
  </si>
  <si>
    <t>1.約472,231曝光/點擊/觸及/互動。
2.台南國華街招牌換新裝，這是經濟部跟台灣設計研究院合作，融合美學也滿足店家需求，用設計力讓商圈變得更美麗！經濟部商圈改造案例，不只提升商圈魅力、支撐在地店家經濟，同時也帶動地方觀光人潮。</t>
  </si>
  <si>
    <t>113.10.19-113.10.21</t>
  </si>
  <si>
    <t>商圈改造</t>
  </si>
  <si>
    <t>Facebook、Youtube、Instagram廣告</t>
  </si>
  <si>
    <t>1.約598,794觀看/觸及/曝光/互動。
2.山陀兒颱風強風大雨，造成南台灣跟北海岸的災情，水電同仁自各地集結在受災重點區域搶修，謝謝每一個為水電同仁打氣加油的市民頭家，天災中，共同展現台灣的溫暖、團結跟韌性。</t>
  </si>
  <si>
    <t>113.10.09-113.10.11</t>
  </si>
  <si>
    <t>颱風災情，搶修水電進度</t>
  </si>
  <si>
    <t>經新聞網站、經濟部自媒體平台(IG、Facebook、LINE、Youtube、Threads)</t>
    <phoneticPr fontId="29" type="noConversion"/>
  </si>
  <si>
    <t>經濟部政策議題推廣含專屬ID、訊息費、模組功能API系統服務及維運，經濟部官方帳號累計好友達：152,022人。</t>
    <phoneticPr fontId="29" type="noConversion"/>
  </si>
  <si>
    <t>左列5項宣導項目係屬「113年經濟部整體政策宣導行銷案契約」之執行項目，該採購案預算來源如列示。</t>
    <phoneticPr fontId="29" type="noConversion"/>
  </si>
  <si>
    <t>Youtube、Facebook、Instagram、智慧公車亭影音、新聞網聯播廣告及影音製作費用</t>
    <phoneticPr fontId="29" type="noConversion"/>
  </si>
  <si>
    <t>1.約868,333觸及/曝光/互動點擊/觀看。
2.透過電力科普影音，告訴民眾電桿上的鳥為什麼會造成停電；為了減少動物誤觸造成的跳電，台電已針對全國635萬個電桿和電器設備，逐步加裝包覆，避免設備裸露，並持續建立電力自動化系統；當跳電發生時，透過台電調度，就可以縮小停電範圍，也加快復電的時間。</t>
    <phoneticPr fontId="29" type="noConversion"/>
  </si>
  <si>
    <t>113.05.29-113.12.31</t>
    <phoneticPr fontId="29" type="noConversion"/>
  </si>
  <si>
    <t>電力科普、電力設備、供電韌性與穩定議題</t>
    <phoneticPr fontId="29" type="noConversion"/>
  </si>
  <si>
    <t>中華民國114年第1季</t>
    <phoneticPr fontId="29" type="noConversion"/>
  </si>
  <si>
    <t>114年經濟部及所屬單位(含基金、紓困振興特別預算)</t>
    <phoneticPr fontId="35" type="noConversion"/>
  </si>
  <si>
    <t>四大媒體政策及業務宣導統計表(單位：新台幣元)</t>
    <phoneticPr fontId="35" type="noConversion"/>
  </si>
  <si>
    <t>單位(基金)名稱</t>
    <phoneticPr fontId="35" type="noConversion"/>
  </si>
  <si>
    <t>114年度單位預算案(元)
(特別預算為全期預算(案)金額)</t>
    <phoneticPr fontId="35" type="noConversion"/>
  </si>
  <si>
    <t>前瞻5期特別預算</t>
    <phoneticPr fontId="35" type="noConversion"/>
  </si>
  <si>
    <t>疫後特別預算</t>
    <phoneticPr fontId="35" type="noConversion"/>
  </si>
  <si>
    <t xml:space="preserve">基金 </t>
    <phoneticPr fontId="35" type="noConversion"/>
  </si>
  <si>
    <t>特別預算以前年度執行數</t>
    <phoneticPr fontId="35" type="noConversion"/>
  </si>
  <si>
    <t>第1季經費(元)</t>
    <phoneticPr fontId="35" type="noConversion"/>
  </si>
  <si>
    <t>第2季經費(元)</t>
    <phoneticPr fontId="35" type="noConversion"/>
  </si>
  <si>
    <t>S3經費(元)</t>
    <phoneticPr fontId="35" type="noConversion"/>
  </si>
  <si>
    <t>S4經費(元)</t>
    <phoneticPr fontId="35" type="noConversion"/>
  </si>
  <si>
    <t>截至113年第4季累計公告金額</t>
    <phoneticPr fontId="35" type="noConversion"/>
  </si>
  <si>
    <t>小計</t>
    <phoneticPr fontId="35" type="noConversion"/>
  </si>
  <si>
    <t>委辦費
(元)</t>
    <phoneticPr fontId="29" type="noConversion"/>
  </si>
  <si>
    <t>一般事務費
(元)</t>
    <phoneticPr fontId="29" type="noConversion"/>
  </si>
  <si>
    <t>對國內團體之捐助
(元)</t>
    <phoneticPr fontId="29" type="noConversion"/>
  </si>
  <si>
    <t>委託辦理媒體政策及業務宣導</t>
    <phoneticPr fontId="29" type="noConversion"/>
  </si>
  <si>
    <t>媒體政策及業務宣導費</t>
    <phoneticPr fontId="29" type="noConversion"/>
  </si>
  <si>
    <t>對國內團體辦理媒體政策及業務宣導之捐助</t>
    <phoneticPr fontId="29" type="noConversion"/>
  </si>
  <si>
    <t>公務
(保留款)</t>
    <phoneticPr fontId="29" type="noConversion"/>
  </si>
  <si>
    <t>公務</t>
    <phoneticPr fontId="35" type="noConversion"/>
  </si>
  <si>
    <t>疫後</t>
  </si>
  <si>
    <t>前瞻</t>
    <phoneticPr fontId="35" type="noConversion"/>
  </si>
  <si>
    <t>財團法人</t>
  </si>
  <si>
    <t>疫後</t>
    <phoneticPr fontId="35" type="noConversion"/>
  </si>
  <si>
    <t>一、行政單位(小計)</t>
    <phoneticPr fontId="35" type="noConversion"/>
  </si>
  <si>
    <t xml:space="preserve">綜合規劃司 </t>
  </si>
  <si>
    <t>產業技術司</t>
    <phoneticPr fontId="35" type="noConversion"/>
  </si>
  <si>
    <t>投資促進司</t>
    <phoneticPr fontId="35" type="noConversion"/>
  </si>
  <si>
    <t>談判辦公室</t>
  </si>
  <si>
    <t>商業發展署</t>
    <phoneticPr fontId="35" type="noConversion"/>
  </si>
  <si>
    <t>產業發展署</t>
    <phoneticPr fontId="35" type="noConversion"/>
  </si>
  <si>
    <t>國際貿易署</t>
    <phoneticPr fontId="35" type="noConversion"/>
  </si>
  <si>
    <t>標準檢驗局及所屬</t>
    <phoneticPr fontId="35" type="noConversion"/>
  </si>
  <si>
    <t>智慧財產局</t>
    <phoneticPr fontId="35" type="noConversion"/>
  </si>
  <si>
    <t>水利署及所屬</t>
    <phoneticPr fontId="35" type="noConversion"/>
  </si>
  <si>
    <t>中小及新創企業署</t>
    <phoneticPr fontId="35" type="noConversion"/>
  </si>
  <si>
    <t>產業園區管理局</t>
    <phoneticPr fontId="35" type="noConversion"/>
  </si>
  <si>
    <t>地質調查及礦業管理中心</t>
    <phoneticPr fontId="35" type="noConversion"/>
  </si>
  <si>
    <t>能源署</t>
    <phoneticPr fontId="35" type="noConversion"/>
  </si>
  <si>
    <t>前瞻5期特別預算(114年度經費)</t>
    <phoneticPr fontId="35" type="noConversion"/>
  </si>
  <si>
    <t>疫後特別預算(112~114年度總經費)</t>
    <phoneticPr fontId="35" type="noConversion"/>
  </si>
  <si>
    <t>商業發展署(商業司)</t>
    <phoneticPr fontId="35" type="noConversion"/>
  </si>
  <si>
    <t>商業發展署(中部辦公室)</t>
    <phoneticPr fontId="35" type="noConversion"/>
  </si>
  <si>
    <t>產業發展署(工業局)</t>
    <phoneticPr fontId="35" type="noConversion"/>
  </si>
  <si>
    <t>中小及新創企業署(中小企業處)</t>
    <phoneticPr fontId="35" type="noConversion"/>
  </si>
  <si>
    <t>二、非營業基金(小計)</t>
    <phoneticPr fontId="35" type="noConversion"/>
  </si>
  <si>
    <t>經濟作業基金</t>
  </si>
  <si>
    <t>科技產業園區作業基金</t>
    <phoneticPr fontId="35" type="noConversion"/>
  </si>
  <si>
    <t>產業園區開發管理基金</t>
    <phoneticPr fontId="35" type="noConversion"/>
  </si>
  <si>
    <t>水資源作業基金</t>
    <phoneticPr fontId="35" type="noConversion"/>
  </si>
  <si>
    <t>經濟特別收入基金</t>
    <phoneticPr fontId="35" type="noConversion"/>
  </si>
  <si>
    <t>推廣貿易基金</t>
    <phoneticPr fontId="35" type="noConversion"/>
  </si>
  <si>
    <t>能源研究發展基金</t>
  </si>
  <si>
    <t>石油基金</t>
    <phoneticPr fontId="35" type="noConversion"/>
  </si>
  <si>
    <t>再生能源發展基金</t>
    <phoneticPr fontId="35" type="noConversion"/>
  </si>
  <si>
    <t>中小企業發展基金</t>
    <phoneticPr fontId="35" type="noConversion"/>
  </si>
  <si>
    <t>核能發電後端營運基金</t>
    <phoneticPr fontId="35" type="noConversion"/>
  </si>
  <si>
    <t>三、營業基金(小計)</t>
    <phoneticPr fontId="35" type="noConversion"/>
  </si>
  <si>
    <t>台灣中油股份有限公司</t>
    <phoneticPr fontId="35" type="noConversion"/>
  </si>
  <si>
    <t>台灣電力股份有限公司</t>
    <phoneticPr fontId="35" type="noConversion"/>
  </si>
  <si>
    <t>台灣糖業股份有限公司</t>
    <phoneticPr fontId="35" type="noConversion"/>
  </si>
  <si>
    <t>台灣自來水股份有限公司</t>
    <phoneticPr fontId="35" type="noConversion"/>
  </si>
  <si>
    <t>四、經濟部主管政府捐助基金50%以上之財團法人</t>
    <phoneticPr fontId="35" type="noConversion"/>
  </si>
  <si>
    <t>工業技術研究院</t>
    <phoneticPr fontId="35" type="noConversion"/>
  </si>
  <si>
    <t>金屬工業研究發展中心</t>
    <phoneticPr fontId="35" type="noConversion"/>
  </si>
  <si>
    <t>紡織產業綜合研究所</t>
    <phoneticPr fontId="35" type="noConversion"/>
  </si>
  <si>
    <t>中興工程顧問社</t>
    <phoneticPr fontId="35" type="noConversion"/>
  </si>
  <si>
    <t>中興工程科技研究發展基金會</t>
    <phoneticPr fontId="35" type="noConversion"/>
  </si>
  <si>
    <t>台灣商品檢測驗證中心</t>
    <phoneticPr fontId="35" type="noConversion"/>
  </si>
  <si>
    <t>中小企業信用保證基金</t>
    <phoneticPr fontId="35" type="noConversion"/>
  </si>
  <si>
    <t>印刷創新科技研究發展中心</t>
    <phoneticPr fontId="35" type="noConversion"/>
  </si>
  <si>
    <t>自行車暨健康科技研究發展中心</t>
    <phoneticPr fontId="35" type="noConversion"/>
  </si>
  <si>
    <t>中國生產力中心</t>
    <phoneticPr fontId="35" type="noConversion"/>
  </si>
  <si>
    <t>船舶暨海洋產業研發中心</t>
    <phoneticPr fontId="35" type="noConversion"/>
  </si>
  <si>
    <t>中衛發展中心</t>
    <phoneticPr fontId="35" type="noConversion"/>
  </si>
  <si>
    <t>石材暨資源產業研究發展中心</t>
    <phoneticPr fontId="35" type="noConversion"/>
  </si>
  <si>
    <t>113.07.03-113.07.17</t>
    <phoneticPr fontId="29" type="noConversion"/>
  </si>
  <si>
    <t>113.05.24-113.10.25</t>
    <phoneticPr fontId="29" type="noConversion"/>
  </si>
  <si>
    <t>113.08.05-113.09.05</t>
    <phoneticPr fontId="29" type="noConversion"/>
  </si>
  <si>
    <t>一、財團法人石材暨資源產業研究發展中心</t>
    <phoneticPr fontId="35" type="noConversion"/>
  </si>
  <si>
    <t>以工業人精神，在自然、產業、人文的平衡中創造永續的起點</t>
    <phoneticPr fontId="29" type="noConversion"/>
  </si>
  <si>
    <t>行政組</t>
    <phoneticPr fontId="29" type="noConversion"/>
  </si>
  <si>
    <t>財團法人石材暨資源產業研究發展中心</t>
    <phoneticPr fontId="29" type="noConversion"/>
  </si>
  <si>
    <t>自有資金</t>
    <phoneticPr fontId="29" type="noConversion"/>
  </si>
  <si>
    <t>業務費</t>
    <phoneticPr fontId="29" type="noConversion"/>
  </si>
  <si>
    <t>114.02-114.03</t>
    <phoneticPr fontId="29" type="noConversion"/>
  </si>
  <si>
    <r>
      <rPr>
        <sz val="12"/>
        <color rgb="FFFF0000"/>
        <rFont val="標楷體"/>
        <family val="4"/>
        <charset val="136"/>
      </rPr>
      <t>1.發行量6萬本、臉書/IG單則貼文觸及率5萬以上。</t>
    </r>
    <r>
      <rPr>
        <sz val="12"/>
        <rFont val="標楷體"/>
        <family val="4"/>
        <charset val="136"/>
      </rPr>
      <t xml:space="preserve">
2.石資中心運用技術能量、跨域整合資源，深耕在地協助東部在地產業轉型，推動石材、深層海水、地方特色產業到大健康產業發展，導入技術應用與品牌行銷，協助微型企業升級，促進在地永續與國際接軌。</t>
    </r>
    <phoneticPr fontId="29" type="noConversion"/>
  </si>
  <si>
    <t>一頁文化制作股份有限公司(Verse雜誌)</t>
    <phoneticPr fontId="29" type="noConversion"/>
  </si>
  <si>
    <t>1.刊登於VERSE二月號雜誌Vol.28與VERSE官網及臉書/IG。</t>
    <phoneticPr fontId="29" type="noConversion"/>
  </si>
  <si>
    <t>中心形象廣宣計畫</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</si>
</sst>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76" formatCode="#,##0_);[Red]\(#,##0\)"/>
    <numFmt numFmtId="177" formatCode="#,##0_ "/>
    <numFmt numFmtId="178" formatCode="_-* #,##0.00_-;\-* #,##0.00_-;_-* \-??_-;_-@_-"/>
    <numFmt numFmtId="179" formatCode="#,##0&quot; &quot;;[Red]&quot;(&quot;#,##0&quot;)&quot;"/>
    <numFmt numFmtId="180" formatCode="#,##0.00&quot; &quot;;#,##0.00&quot; &quot;;&quot;-&quot;#&quot; &quot;;&quot; &quot;@&quot; &quot;"/>
  </numFmts>
  <fonts count="77">
    <font>
      <sz val="12"/>
      <color rgb="FF000000"/>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4"/>
      <color rgb="FF000000"/>
      <name val="標楷體"/>
      <family val="4"/>
      <charset val="136"/>
    </font>
    <font>
      <sz val="9"/>
      <name val="新細明體"/>
      <family val="1"/>
      <charset val="136"/>
    </font>
    <font>
      <sz val="12"/>
      <name val="新細明體"/>
      <family val="1"/>
      <charset val="136"/>
    </font>
    <font>
      <sz val="12"/>
      <name val="標楷體"/>
      <family val="4"/>
      <charset val="136"/>
    </font>
    <font>
      <b/>
      <sz val="16"/>
      <name val="標楷體"/>
      <family val="4"/>
      <charset val="136"/>
    </font>
    <font>
      <sz val="12"/>
      <color theme="1"/>
      <name val="新細明體"/>
      <family val="1"/>
      <charset val="136"/>
      <scheme val="minor"/>
    </font>
    <font>
      <sz val="14"/>
      <name val="標楷體"/>
      <family val="4"/>
      <charset val="136"/>
    </font>
    <font>
      <sz val="9"/>
      <name val="新細明體"/>
      <family val="2"/>
      <charset val="136"/>
      <scheme val="minor"/>
    </font>
    <font>
      <b/>
      <sz val="14"/>
      <name val="標楷體"/>
      <family val="4"/>
      <charset val="136"/>
    </font>
    <font>
      <sz val="12"/>
      <name val="Times New Roman"/>
      <family val="1"/>
    </font>
    <font>
      <b/>
      <sz val="12"/>
      <name val="標楷體"/>
      <family val="4"/>
      <charset val="136"/>
    </font>
    <font>
      <b/>
      <sz val="9"/>
      <color indexed="81"/>
      <name val="細明體"/>
      <family val="3"/>
      <charset val="136"/>
    </font>
    <font>
      <b/>
      <sz val="9"/>
      <color indexed="81"/>
      <name val="Tahoma"/>
      <family val="2"/>
    </font>
    <font>
      <sz val="9"/>
      <color indexed="81"/>
      <name val="Tahoma"/>
      <family val="2"/>
    </font>
    <font>
      <sz val="16"/>
      <name val="標楷體"/>
      <family val="4"/>
      <charset val="136"/>
    </font>
    <font>
      <b/>
      <sz val="14"/>
      <name val="Times New Roman"/>
      <family val="1"/>
    </font>
    <font>
      <b/>
      <sz val="12"/>
      <name val="Times New Roman"/>
      <family val="1"/>
    </font>
    <font>
      <sz val="9"/>
      <name val="新細明體"/>
      <family val="3"/>
      <charset val="136"/>
      <scheme val="minor"/>
    </font>
    <font>
      <sz val="10"/>
      <color indexed="8"/>
      <name val="Century Gothic"/>
      <family val="2"/>
    </font>
    <font>
      <sz val="9"/>
      <color indexed="81"/>
      <name val="細明體"/>
      <family val="3"/>
      <charset val="136"/>
    </font>
    <font>
      <sz val="24"/>
      <color rgb="FF000000"/>
      <name val="標楷體"/>
      <family val="4"/>
      <charset val="136"/>
    </font>
    <font>
      <sz val="12"/>
      <color rgb="FF000000"/>
      <name val="標楷體"/>
      <family val="4"/>
      <charset val="136"/>
    </font>
    <font>
      <sz val="16"/>
      <color rgb="FF000000"/>
      <name val="標楷體"/>
      <family val="4"/>
      <charset val="136"/>
    </font>
    <font>
      <b/>
      <sz val="22"/>
      <color rgb="FF000000"/>
      <name val="標楷體"/>
      <family val="4"/>
      <charset val="136"/>
    </font>
    <font>
      <sz val="20"/>
      <color rgb="FF000000"/>
      <name val="標楷體"/>
      <family val="4"/>
      <charset val="136"/>
    </font>
    <font>
      <b/>
      <sz val="16"/>
      <color rgb="FF0070C0"/>
      <name val="標楷體"/>
      <family val="4"/>
      <charset val="136"/>
    </font>
    <font>
      <b/>
      <sz val="16"/>
      <color rgb="FF000000"/>
      <name val="標楷體"/>
      <family val="4"/>
      <charset val="136"/>
    </font>
    <font>
      <b/>
      <sz val="14"/>
      <color rgb="FF000000"/>
      <name val="標楷體"/>
      <family val="4"/>
      <charset val="136"/>
    </font>
    <font>
      <sz val="12"/>
      <color indexed="8"/>
      <name val="標楷體"/>
      <family val="4"/>
      <charset val="136"/>
    </font>
    <font>
      <sz val="12"/>
      <color theme="1"/>
      <name val="標楷體"/>
      <family val="4"/>
      <charset val="136"/>
    </font>
    <font>
      <sz val="14"/>
      <name val="新細明體"/>
      <family val="1"/>
      <charset val="136"/>
    </font>
    <font>
      <sz val="12"/>
      <color rgb="FF0070C0"/>
      <name val="標楷體"/>
      <family val="4"/>
      <charset val="136"/>
    </font>
    <font>
      <sz val="14"/>
      <color rgb="FF0070C0"/>
      <name val="標楷體"/>
      <family val="4"/>
      <charset val="136"/>
    </font>
    <font>
      <sz val="14"/>
      <color rgb="FF0070C0"/>
      <name val="新細明體"/>
      <family val="1"/>
      <charset val="136"/>
    </font>
    <font>
      <sz val="12"/>
      <color rgb="FF0070C0"/>
      <name val="新細明體"/>
      <family val="1"/>
      <charset val="136"/>
    </font>
    <font>
      <sz val="12"/>
      <color rgb="FF000000"/>
      <name val="PMingLiu"/>
      <family val="1"/>
      <charset val="136"/>
    </font>
    <font>
      <b/>
      <sz val="12"/>
      <color rgb="FF000000"/>
      <name val="標楷體"/>
      <family val="4"/>
      <charset val="136"/>
    </font>
    <font>
      <sz val="24"/>
      <name val="標楷體"/>
      <family val="4"/>
      <charset val="136"/>
    </font>
    <font>
      <b/>
      <sz val="22"/>
      <name val="標楷體"/>
      <family val="4"/>
      <charset val="136"/>
    </font>
    <font>
      <sz val="20"/>
      <name val="標楷體"/>
      <family val="4"/>
      <charset val="136"/>
    </font>
    <font>
      <sz val="12"/>
      <name val="BiauKai"/>
      <family val="1"/>
      <charset val="136"/>
    </font>
    <font>
      <sz val="12"/>
      <color indexed="8"/>
      <name val="新細明體"/>
      <family val="1"/>
      <charset val="136"/>
    </font>
    <font>
      <sz val="12"/>
      <name val="Segoe UI Symbol"/>
      <family val="2"/>
    </font>
    <font>
      <sz val="9"/>
      <name val="新細明體"/>
      <family val="2"/>
      <charset val="136"/>
    </font>
    <font>
      <sz val="18"/>
      <name val="標楷體"/>
      <family val="4"/>
      <charset val="136"/>
    </font>
    <font>
      <sz val="12"/>
      <name val="新細明體"/>
      <family val="2"/>
      <charset val="136"/>
      <scheme val="minor"/>
    </font>
    <font>
      <sz val="10"/>
      <name val="標楷體"/>
      <family val="4"/>
      <charset val="136"/>
    </font>
    <font>
      <sz val="12"/>
      <color rgb="FFFF0000"/>
      <name val="標楷體"/>
      <family val="4"/>
      <charset val="136"/>
    </font>
    <font>
      <sz val="12"/>
      <color rgb="FF0000CC"/>
      <name val="標楷體"/>
      <family val="4"/>
      <charset val="136"/>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33CC33"/>
        <bgColor indexed="64"/>
      </patternFill>
    </fill>
  </fills>
  <borders count="31">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auto="1"/>
      </right>
      <top/>
      <bottom style="thin">
        <color auto="1"/>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41">
    <xf numFmtId="0" fontId="0" fillId="0" borderId="0">
      <alignment vertical="center"/>
    </xf>
    <xf numFmtId="0" fontId="17" fillId="0" borderId="0" applyNumberFormat="0" applyBorder="0" applyProtection="0">
      <alignment vertical="center"/>
    </xf>
    <xf numFmtId="0" fontId="18" fillId="2" borderId="0" applyNumberFormat="0" applyBorder="0" applyProtection="0">
      <alignment vertical="center"/>
    </xf>
    <xf numFmtId="0" fontId="18" fillId="3" borderId="0" applyNumberFormat="0" applyBorder="0" applyProtection="0">
      <alignment vertical="center"/>
    </xf>
    <xf numFmtId="0" fontId="17" fillId="4" borderId="0" applyNumberFormat="0" applyBorder="0" applyProtection="0">
      <alignment vertical="center"/>
    </xf>
    <xf numFmtId="0" fontId="19" fillId="5" borderId="0" applyNumberFormat="0" applyBorder="0" applyProtection="0">
      <alignment vertical="center"/>
    </xf>
    <xf numFmtId="0" fontId="20" fillId="6" borderId="0" applyNumberFormat="0" applyBorder="0" applyProtection="0">
      <alignment vertical="center"/>
    </xf>
    <xf numFmtId="0" fontId="21" fillId="0" borderId="0" applyNumberFormat="0" applyBorder="0" applyProtection="0">
      <alignment vertical="center"/>
    </xf>
    <xf numFmtId="0" fontId="22" fillId="7" borderId="0" applyNumberFormat="0" applyBorder="0" applyProtection="0">
      <alignment vertical="center"/>
    </xf>
    <xf numFmtId="0" fontId="23" fillId="0" borderId="0" applyNumberFormat="0" applyBorder="0" applyProtection="0">
      <alignment vertical="center"/>
    </xf>
    <xf numFmtId="0" fontId="24" fillId="0" borderId="0" applyNumberFormat="0" applyBorder="0" applyProtection="0">
      <alignment vertical="center"/>
    </xf>
    <xf numFmtId="0" fontId="16" fillId="0" borderId="0" applyNumberFormat="0" applyFont="0" applyBorder="0" applyProtection="0">
      <alignment vertical="center"/>
    </xf>
    <xf numFmtId="0" fontId="25" fillId="0" borderId="0" applyNumberFormat="0" applyBorder="0" applyProtection="0">
      <alignment vertical="center"/>
    </xf>
    <xf numFmtId="0" fontId="26" fillId="8" borderId="0" applyNumberFormat="0" applyBorder="0" applyProtection="0">
      <alignment vertical="center"/>
    </xf>
    <xf numFmtId="0" fontId="27" fillId="8" borderId="1" applyNumberFormat="0" applyProtection="0">
      <alignment vertical="center"/>
    </xf>
    <xf numFmtId="0" fontId="16" fillId="0" borderId="0" applyNumberFormat="0" applyFont="0" applyBorder="0" applyProtection="0">
      <alignment vertical="center"/>
    </xf>
    <xf numFmtId="0" fontId="16" fillId="0" borderId="0" applyNumberFormat="0" applyFont="0" applyBorder="0" applyProtection="0">
      <alignment vertical="center"/>
    </xf>
    <xf numFmtId="0" fontId="19" fillId="0" borderId="0" applyNumberFormat="0" applyBorder="0" applyProtection="0">
      <alignment vertical="center"/>
    </xf>
    <xf numFmtId="0" fontId="30" fillId="0" borderId="0">
      <alignment vertical="center"/>
    </xf>
    <xf numFmtId="0" fontId="16" fillId="0" borderId="0">
      <alignment vertical="center"/>
    </xf>
    <xf numFmtId="0" fontId="16" fillId="0" borderId="0">
      <alignment vertical="center"/>
    </xf>
    <xf numFmtId="0" fontId="33" fillId="0" borderId="0">
      <alignment vertical="center"/>
    </xf>
    <xf numFmtId="0" fontId="15" fillId="0" borderId="0">
      <alignment vertical="center"/>
    </xf>
    <xf numFmtId="43" fontId="30" fillId="0" borderId="0" applyFont="0" applyFill="0" applyBorder="0" applyAlignment="0" applyProtection="0">
      <alignment vertical="center"/>
    </xf>
    <xf numFmtId="0" fontId="30" fillId="0" borderId="0"/>
    <xf numFmtId="43" fontId="15" fillId="0" borderId="0" applyFont="0" applyFill="0" applyBorder="0" applyAlignment="0" applyProtection="0">
      <alignment vertical="center"/>
    </xf>
    <xf numFmtId="0" fontId="33" fillId="0" borderId="0"/>
    <xf numFmtId="178" fontId="16" fillId="0" borderId="0" applyBorder="0" applyProtection="0">
      <alignment vertical="center"/>
    </xf>
    <xf numFmtId="43" fontId="16" fillId="0" borderId="0" applyFont="0" applyFill="0" applyBorder="0" applyAlignment="0" applyProtection="0">
      <alignment vertical="center"/>
    </xf>
    <xf numFmtId="0" fontId="16" fillId="0" borderId="0" applyBorder="0" applyProtection="0">
      <alignment vertical="center"/>
    </xf>
    <xf numFmtId="0" fontId="14" fillId="0" borderId="0">
      <alignment vertical="center"/>
    </xf>
    <xf numFmtId="0" fontId="16" fillId="0" borderId="0" applyNumberFormat="0" applyFont="0" applyBorder="0" applyProtection="0"/>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6" fillId="0" borderId="0" applyNumberFormat="0" applyFont="0" applyBorder="0" applyProtection="0">
      <alignment vertical="center"/>
    </xf>
    <xf numFmtId="0" fontId="13" fillId="0" borderId="0">
      <alignment vertical="center"/>
    </xf>
    <xf numFmtId="0" fontId="16" fillId="0" borderId="0" applyNumberFormat="0" applyFont="0" applyBorder="0" applyProtection="0">
      <alignment vertical="center"/>
    </xf>
    <xf numFmtId="0" fontId="46" fillId="0" borderId="0" applyNumberFormat="0" applyFill="0" applyBorder="0" applyProtection="0"/>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63" fillId="0" borderId="0"/>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16" fillId="0" borderId="0">
      <alignment vertical="center"/>
    </xf>
    <xf numFmtId="0" fontId="6" fillId="0" borderId="0">
      <alignment vertical="center"/>
    </xf>
    <xf numFmtId="43" fontId="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pplyNumberFormat="0" applyFont="0" applyBorder="0" applyProtection="0">
      <alignment vertical="center"/>
    </xf>
    <xf numFmtId="44" fontId="16" fillId="0" borderId="0" applyFont="0" applyFill="0" applyBorder="0" applyAlignment="0" applyProtection="0">
      <alignment vertical="center"/>
    </xf>
    <xf numFmtId="0" fontId="46" fillId="0" borderId="0" applyNumberFormat="0" applyFill="0" applyBorder="0" applyProtection="0"/>
    <xf numFmtId="0" fontId="30" fillId="0" borderId="0">
      <alignment vertical="center"/>
    </xf>
    <xf numFmtId="0" fontId="16" fillId="0" borderId="0" applyBorder="0" applyProtection="0">
      <alignment vertical="center"/>
    </xf>
    <xf numFmtId="0" fontId="6" fillId="0" borderId="0">
      <alignment vertical="center"/>
    </xf>
    <xf numFmtId="0" fontId="6" fillId="0" borderId="0">
      <alignment vertical="center"/>
    </xf>
    <xf numFmtId="0" fontId="16" fillId="0" borderId="0" applyNumberFormat="0" applyFont="0" applyBorder="0" applyProtection="0">
      <alignment vertical="center"/>
    </xf>
    <xf numFmtId="0" fontId="6" fillId="0" borderId="0">
      <alignment vertical="center"/>
    </xf>
    <xf numFmtId="0" fontId="6" fillId="0" borderId="0">
      <alignment vertical="center"/>
    </xf>
    <xf numFmtId="0" fontId="6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16" fillId="0" borderId="0" applyFont="0" applyFill="0" applyBorder="0" applyAlignment="0" applyProtection="0">
      <alignment vertical="center"/>
    </xf>
    <xf numFmtId="43" fontId="69"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44" fontId="16" fillId="0" borderId="0" applyFont="0" applyFill="0" applyBorder="0" applyAlignment="0" applyProtection="0">
      <alignment vertical="center"/>
    </xf>
    <xf numFmtId="0" fontId="2" fillId="0" borderId="0">
      <alignment vertical="center"/>
    </xf>
    <xf numFmtId="0" fontId="2" fillId="0" borderId="0">
      <alignment vertical="center"/>
    </xf>
    <xf numFmtId="43" fontId="16" fillId="0" borderId="0" applyFont="0" applyFill="0" applyBorder="0" applyAlignment="0" applyProtection="0">
      <alignment vertical="center"/>
    </xf>
    <xf numFmtId="0" fontId="2" fillId="0" borderId="0">
      <alignment vertical="center"/>
    </xf>
    <xf numFmtId="0" fontId="2" fillId="0" borderId="0">
      <alignment vertical="center"/>
    </xf>
    <xf numFmtId="180" fontId="16" fillId="0" borderId="0" applyFont="0" applyBorder="0" applyProtection="0">
      <alignment vertical="center"/>
    </xf>
    <xf numFmtId="43" fontId="1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0"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cellStyleXfs>
  <cellXfs count="315">
    <xf numFmtId="0" fontId="0" fillId="0" borderId="0" xfId="0">
      <alignment vertical="center"/>
    </xf>
    <xf numFmtId="0" fontId="31" fillId="0" borderId="0" xfId="18" applyFont="1">
      <alignment vertical="center"/>
    </xf>
    <xf numFmtId="0" fontId="32" fillId="0" borderId="0" xfId="18" applyFont="1">
      <alignment vertical="center"/>
    </xf>
    <xf numFmtId="0" fontId="36" fillId="0" borderId="0" xfId="18" applyFont="1">
      <alignment vertical="center"/>
    </xf>
    <xf numFmtId="177" fontId="31" fillId="0" borderId="2" xfId="0" applyNumberFormat="1" applyFont="1" applyBorder="1" applyAlignment="1">
      <alignment vertical="top"/>
    </xf>
    <xf numFmtId="0" fontId="34" fillId="0" borderId="0" xfId="18" applyFont="1">
      <alignment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4" fillId="0" borderId="0" xfId="0" applyFont="1">
      <alignment vertical="center"/>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1" fillId="0" borderId="15" xfId="0" applyFont="1" applyBorder="1" applyAlignment="1">
      <alignment horizontal="left" vertical="top" wrapText="1"/>
    </xf>
    <xf numFmtId="177" fontId="31" fillId="0" borderId="2" xfId="20" applyNumberFormat="1" applyFont="1" applyBorder="1" applyAlignment="1">
      <alignment vertical="top"/>
    </xf>
    <xf numFmtId="177" fontId="31" fillId="0" borderId="13" xfId="0" applyNumberFormat="1" applyFont="1" applyBorder="1" applyAlignment="1">
      <alignment vertical="top"/>
    </xf>
    <xf numFmtId="177" fontId="31" fillId="0" borderId="12" xfId="0" applyNumberFormat="1" applyFont="1" applyBorder="1" applyAlignment="1">
      <alignment vertical="top"/>
    </xf>
    <xf numFmtId="177" fontId="36" fillId="11" borderId="2" xfId="18" applyNumberFormat="1" applyFont="1" applyFill="1" applyBorder="1">
      <alignment vertical="center"/>
    </xf>
    <xf numFmtId="0" fontId="36" fillId="11" borderId="2" xfId="18" applyFont="1" applyFill="1" applyBorder="1">
      <alignment vertical="center"/>
    </xf>
    <xf numFmtId="0" fontId="32" fillId="10" borderId="2" xfId="0" applyFont="1" applyFill="1" applyBorder="1">
      <alignment vertical="center"/>
    </xf>
    <xf numFmtId="177" fontId="32" fillId="10" borderId="2" xfId="0" applyNumberFormat="1" applyFont="1" applyFill="1" applyBorder="1">
      <alignment vertical="center"/>
    </xf>
    <xf numFmtId="0" fontId="32" fillId="9" borderId="2" xfId="0" applyFont="1" applyFill="1" applyBorder="1">
      <alignment vertical="center"/>
    </xf>
    <xf numFmtId="177" fontId="32" fillId="9" borderId="2" xfId="0" applyNumberFormat="1" applyFont="1" applyFill="1" applyBorder="1">
      <alignment vertical="center"/>
    </xf>
    <xf numFmtId="0" fontId="31" fillId="0" borderId="2" xfId="0" quotePrefix="1" applyFont="1" applyBorder="1" applyAlignment="1">
      <alignment horizontal="left" vertical="top" wrapText="1"/>
    </xf>
    <xf numFmtId="0" fontId="30" fillId="0" borderId="0" xfId="0" applyFont="1">
      <alignment vertical="center"/>
    </xf>
    <xf numFmtId="0" fontId="30" fillId="0" borderId="0" xfId="20" applyFont="1">
      <alignment vertical="center"/>
    </xf>
    <xf numFmtId="0" fontId="37" fillId="0" borderId="0" xfId="0" applyFont="1">
      <alignment vertical="center"/>
    </xf>
    <xf numFmtId="0" fontId="44" fillId="0" borderId="0" xfId="18" applyFont="1">
      <alignment vertical="center"/>
    </xf>
    <xf numFmtId="0" fontId="43" fillId="0" borderId="0" xfId="18" applyFont="1">
      <alignment vertical="center"/>
    </xf>
    <xf numFmtId="0" fontId="37" fillId="0" borderId="0" xfId="18" applyFont="1" applyAlignment="1">
      <alignment vertical="top" wrapText="1"/>
    </xf>
    <xf numFmtId="0" fontId="37" fillId="0" borderId="0" xfId="0" applyFont="1" applyAlignment="1">
      <alignment vertical="center" wrapText="1"/>
    </xf>
    <xf numFmtId="0" fontId="37" fillId="0" borderId="0" xfId="18" applyFont="1">
      <alignment vertical="center"/>
    </xf>
    <xf numFmtId="0" fontId="37" fillId="0" borderId="0" xfId="0" applyFont="1" applyAlignment="1">
      <alignment vertical="top"/>
    </xf>
    <xf numFmtId="0" fontId="44" fillId="0" borderId="0" xfId="0" applyFont="1" applyAlignment="1">
      <alignment horizontal="left" vertical="top"/>
    </xf>
    <xf numFmtId="0" fontId="31" fillId="0" borderId="2" xfId="27" applyNumberFormat="1" applyFont="1" applyBorder="1" applyAlignment="1">
      <alignment horizontal="justify" vertical="top" wrapText="1"/>
    </xf>
    <xf numFmtId="177" fontId="31" fillId="0" borderId="4" xfId="20" applyNumberFormat="1" applyFont="1" applyBorder="1" applyAlignment="1">
      <alignment vertical="top"/>
    </xf>
    <xf numFmtId="177" fontId="31" fillId="0" borderId="2" xfId="28" applyNumberFormat="1" applyFont="1" applyFill="1" applyBorder="1" applyAlignment="1">
      <alignment vertical="top"/>
    </xf>
    <xf numFmtId="177" fontId="31" fillId="0" borderId="2" xfId="28" applyNumberFormat="1" applyFont="1" applyFill="1" applyBorder="1" applyAlignment="1" applyProtection="1">
      <alignment vertical="top"/>
    </xf>
    <xf numFmtId="177" fontId="31" fillId="0" borderId="2" xfId="27" applyNumberFormat="1" applyFont="1" applyBorder="1" applyAlignment="1">
      <alignment vertical="top"/>
    </xf>
    <xf numFmtId="177" fontId="31" fillId="0" borderId="2" xfId="18" applyNumberFormat="1" applyFont="1" applyBorder="1" applyAlignment="1">
      <alignment vertical="top"/>
    </xf>
    <xf numFmtId="0" fontId="31" fillId="0" borderId="2" xfId="18" applyFont="1" applyBorder="1" applyAlignment="1">
      <alignment horizontal="left" vertical="top" wrapText="1"/>
    </xf>
    <xf numFmtId="0" fontId="49" fillId="0" borderId="0" xfId="0" applyFont="1">
      <alignment vertical="center"/>
    </xf>
    <xf numFmtId="0" fontId="51" fillId="0" borderId="0" xfId="0" applyFont="1" applyAlignment="1">
      <alignment horizontal="left" vertical="center"/>
    </xf>
    <xf numFmtId="0" fontId="52" fillId="0" borderId="0" xfId="0" applyFont="1" applyAlignment="1">
      <alignment horizontal="center" vertical="center"/>
    </xf>
    <xf numFmtId="0" fontId="49" fillId="0" borderId="0" xfId="0" applyFont="1" applyAlignment="1">
      <alignment horizontal="right" vertical="center"/>
    </xf>
    <xf numFmtId="0" fontId="28" fillId="0" borderId="21" xfId="0" applyFont="1" applyBorder="1" applyAlignment="1">
      <alignment horizontal="right" vertical="center"/>
    </xf>
    <xf numFmtId="0" fontId="49" fillId="0" borderId="5" xfId="0" applyFont="1" applyBorder="1" applyAlignment="1">
      <alignment horizontal="center" vertical="center" wrapText="1"/>
    </xf>
    <xf numFmtId="0" fontId="28" fillId="0" borderId="0" xfId="0" applyFont="1" applyAlignment="1">
      <alignment horizontal="left" vertical="center"/>
    </xf>
    <xf numFmtId="0" fontId="28" fillId="0" borderId="0" xfId="0" applyFont="1">
      <alignment vertical="center"/>
    </xf>
    <xf numFmtId="49" fontId="28" fillId="0" borderId="0" xfId="0" applyNumberFormat="1" applyFont="1" applyAlignment="1">
      <alignment horizontal="right" vertical="top"/>
    </xf>
    <xf numFmtId="0" fontId="28" fillId="0" borderId="0" xfId="0" applyFont="1" applyAlignment="1">
      <alignment vertical="top"/>
    </xf>
    <xf numFmtId="0" fontId="49" fillId="0" borderId="0" xfId="0" applyFont="1" applyAlignment="1">
      <alignment horizontal="center" vertical="center"/>
    </xf>
    <xf numFmtId="0" fontId="31" fillId="0" borderId="0" xfId="20" applyFont="1" applyAlignment="1">
      <alignment vertical="top"/>
    </xf>
    <xf numFmtId="0" fontId="30" fillId="0" borderId="0" xfId="20" applyFont="1" applyAlignment="1">
      <alignment vertical="top"/>
    </xf>
    <xf numFmtId="0" fontId="31" fillId="0" borderId="0" xfId="20" applyFont="1" applyAlignment="1">
      <alignment horizontal="center" vertical="center"/>
    </xf>
    <xf numFmtId="0" fontId="31" fillId="0" borderId="0" xfId="20" applyFont="1" applyAlignment="1">
      <alignment horizontal="right" vertical="center"/>
    </xf>
    <xf numFmtId="0" fontId="31" fillId="0" borderId="0" xfId="20" applyFont="1">
      <alignment vertical="center"/>
    </xf>
    <xf numFmtId="0" fontId="31" fillId="0" borderId="2" xfId="29" applyFont="1" applyBorder="1" applyAlignment="1">
      <alignment horizontal="justify" vertical="top" wrapText="1"/>
    </xf>
    <xf numFmtId="0" fontId="34" fillId="0" borderId="0" xfId="0" applyFont="1" applyAlignment="1">
      <alignment horizontal="center" vertical="center"/>
    </xf>
    <xf numFmtId="0" fontId="34" fillId="0" borderId="0" xfId="20" applyFont="1" applyAlignment="1">
      <alignment horizontal="center" vertical="center" wrapText="1"/>
    </xf>
    <xf numFmtId="0" fontId="34" fillId="0" borderId="0" xfId="20" applyFont="1" applyAlignment="1">
      <alignment horizontal="center" vertical="center"/>
    </xf>
    <xf numFmtId="0" fontId="58" fillId="0" borderId="0" xfId="0" applyFont="1">
      <alignment vertical="center"/>
    </xf>
    <xf numFmtId="0" fontId="31" fillId="0" borderId="5" xfId="0" applyFont="1" applyBorder="1" applyAlignment="1">
      <alignment horizontal="center" vertical="center" wrapText="1"/>
    </xf>
    <xf numFmtId="0" fontId="60" fillId="0" borderId="0" xfId="0" applyFont="1">
      <alignment vertical="center"/>
    </xf>
    <xf numFmtId="0" fontId="61" fillId="0" borderId="0" xfId="0" applyFont="1">
      <alignment vertical="center"/>
    </xf>
    <xf numFmtId="0" fontId="59" fillId="0" borderId="0" xfId="20" applyFont="1" applyAlignment="1">
      <alignment horizontal="right" vertical="center"/>
    </xf>
    <xf numFmtId="0" fontId="59" fillId="0" borderId="0" xfId="20" applyFont="1">
      <alignment vertical="center"/>
    </xf>
    <xf numFmtId="0" fontId="62" fillId="0" borderId="0" xfId="0" applyFont="1">
      <alignment vertical="center"/>
    </xf>
    <xf numFmtId="0" fontId="31" fillId="0" borderId="2" xfId="19" applyFont="1" applyBorder="1" applyAlignment="1">
      <alignment horizontal="justify" vertical="top" wrapText="1"/>
    </xf>
    <xf numFmtId="0" fontId="31" fillId="0" borderId="2" xfId="20" applyFont="1" applyBorder="1" applyAlignment="1">
      <alignment horizontal="left" vertical="top" wrapText="1"/>
    </xf>
    <xf numFmtId="0" fontId="37" fillId="0" borderId="0" xfId="0" applyFont="1" applyAlignment="1">
      <alignment vertical="top" wrapText="1"/>
    </xf>
    <xf numFmtId="0" fontId="44" fillId="0" borderId="0" xfId="0" applyFont="1">
      <alignment vertical="center"/>
    </xf>
    <xf numFmtId="0" fontId="31" fillId="0" borderId="13" xfId="0" applyFont="1" applyBorder="1" applyAlignment="1">
      <alignment horizontal="justify" vertical="top" wrapText="1"/>
    </xf>
    <xf numFmtId="0" fontId="31" fillId="0" borderId="2" xfId="0" applyFont="1" applyBorder="1" applyAlignment="1">
      <alignment horizontal="justify" vertical="top" wrapText="1"/>
    </xf>
    <xf numFmtId="0" fontId="31" fillId="0" borderId="2" xfId="18" applyFont="1" applyBorder="1" applyAlignment="1">
      <alignment horizontal="left" vertical="top" wrapText="1" indent="1"/>
    </xf>
    <xf numFmtId="0" fontId="31" fillId="0" borderId="3" xfId="18" applyFont="1" applyBorder="1" applyAlignment="1">
      <alignment horizontal="justify" vertical="top" wrapText="1"/>
    </xf>
    <xf numFmtId="0" fontId="31" fillId="0" borderId="4" xfId="18" applyFont="1" applyBorder="1" applyAlignment="1">
      <alignment horizontal="justify" vertical="top" wrapText="1"/>
    </xf>
    <xf numFmtId="0" fontId="31" fillId="0" borderId="20" xfId="0" applyFont="1" applyBorder="1" applyAlignment="1">
      <alignment horizontal="justify" vertical="top" wrapText="1"/>
    </xf>
    <xf numFmtId="0" fontId="31" fillId="0" borderId="2" xfId="26" applyFont="1" applyBorder="1" applyAlignment="1">
      <alignment horizontal="justify" vertical="top" wrapText="1"/>
    </xf>
    <xf numFmtId="0" fontId="31" fillId="0" borderId="19" xfId="0" applyFont="1" applyBorder="1" applyAlignment="1">
      <alignment horizontal="justify" vertical="top" wrapText="1"/>
    </xf>
    <xf numFmtId="38" fontId="31" fillId="0" borderId="2" xfId="0" applyNumberFormat="1" applyFont="1" applyBorder="1" applyAlignment="1">
      <alignment horizontal="justify" vertical="top" wrapText="1"/>
    </xf>
    <xf numFmtId="0" fontId="31" fillId="0" borderId="2" xfId="56" applyFont="1" applyBorder="1" applyAlignment="1">
      <alignment horizontal="justify" vertical="top" wrapText="1"/>
    </xf>
    <xf numFmtId="0" fontId="31" fillId="0" borderId="15" xfId="0" applyFont="1" applyBorder="1" applyAlignment="1">
      <alignment horizontal="justify" vertical="top" wrapText="1"/>
    </xf>
    <xf numFmtId="0" fontId="31" fillId="0" borderId="6" xfId="0" applyFont="1" applyBorder="1" applyAlignment="1">
      <alignment horizontal="left" vertical="top" wrapText="1"/>
    </xf>
    <xf numFmtId="0" fontId="31" fillId="0" borderId="2" xfId="56" applyFont="1" applyBorder="1" applyAlignment="1">
      <alignment horizontal="left" vertical="top" wrapText="1"/>
    </xf>
    <xf numFmtId="0" fontId="31" fillId="0" borderId="14" xfId="0" applyFont="1" applyBorder="1" applyAlignment="1">
      <alignment horizontal="left" vertical="top" wrapText="1"/>
    </xf>
    <xf numFmtId="0" fontId="57" fillId="12" borderId="2" xfId="0" applyFont="1" applyFill="1" applyBorder="1" applyAlignment="1">
      <alignment horizontal="left" vertical="top" wrapText="1"/>
    </xf>
    <xf numFmtId="0" fontId="49" fillId="0" borderId="13" xfId="0" applyFont="1" applyBorder="1" applyAlignment="1">
      <alignment horizontal="left" vertical="top" wrapText="1"/>
    </xf>
    <xf numFmtId="0" fontId="49" fillId="0" borderId="5" xfId="0" applyFont="1" applyBorder="1" applyAlignment="1">
      <alignment horizontal="left" vertical="top" wrapText="1"/>
    </xf>
    <xf numFmtId="0" fontId="49" fillId="0" borderId="2" xfId="0" applyFont="1" applyBorder="1" applyAlignment="1">
      <alignment horizontal="left" vertical="top" wrapText="1"/>
    </xf>
    <xf numFmtId="0" fontId="49" fillId="0" borderId="4" xfId="0" applyFont="1" applyBorder="1" applyAlignment="1">
      <alignment horizontal="left" vertical="top" wrapText="1"/>
    </xf>
    <xf numFmtId="0" fontId="49" fillId="0" borderId="3" xfId="0" applyFont="1" applyBorder="1" applyAlignment="1">
      <alignment horizontal="left" vertical="top" wrapText="1"/>
    </xf>
    <xf numFmtId="0" fontId="56" fillId="0" borderId="2" xfId="18" applyFont="1" applyBorder="1" applyAlignment="1">
      <alignment horizontal="left" vertical="top" wrapText="1"/>
    </xf>
    <xf numFmtId="177" fontId="31" fillId="0" borderId="4" xfId="18" applyNumberFormat="1" applyFont="1" applyBorder="1" applyAlignment="1">
      <alignment vertical="top"/>
    </xf>
    <xf numFmtId="177" fontId="31" fillId="0" borderId="3" xfId="18" applyNumberFormat="1" applyFont="1" applyBorder="1" applyAlignment="1">
      <alignment vertical="top"/>
    </xf>
    <xf numFmtId="177" fontId="31" fillId="0" borderId="16" xfId="0" applyNumberFormat="1" applyFont="1" applyBorder="1" applyAlignment="1">
      <alignment vertical="top"/>
    </xf>
    <xf numFmtId="177" fontId="31" fillId="0" borderId="8" xfId="18" applyNumberFormat="1" applyFont="1" applyBorder="1" applyAlignment="1">
      <alignment vertical="top"/>
    </xf>
    <xf numFmtId="177" fontId="31" fillId="0" borderId="4" xfId="28" applyNumberFormat="1" applyFont="1" applyFill="1" applyBorder="1" applyAlignment="1">
      <alignment vertical="top"/>
    </xf>
    <xf numFmtId="177" fontId="31" fillId="0" borderId="3" xfId="27" applyNumberFormat="1" applyFont="1" applyBorder="1" applyAlignment="1">
      <alignment vertical="top"/>
    </xf>
    <xf numFmtId="0" fontId="53" fillId="10" borderId="2" xfId="0" applyFont="1" applyFill="1" applyBorder="1">
      <alignment vertical="center"/>
    </xf>
    <xf numFmtId="0" fontId="32" fillId="10" borderId="2" xfId="18" applyFont="1" applyFill="1" applyBorder="1">
      <alignment vertical="center"/>
    </xf>
    <xf numFmtId="0" fontId="54" fillId="10" borderId="2" xfId="18" applyFont="1" applyFill="1" applyBorder="1">
      <alignment vertical="center"/>
    </xf>
    <xf numFmtId="0" fontId="32" fillId="9" borderId="2" xfId="18" applyFont="1" applyFill="1" applyBorder="1">
      <alignment vertical="center"/>
    </xf>
    <xf numFmtId="0" fontId="42" fillId="0" borderId="0" xfId="18" applyFont="1">
      <alignment vertical="center"/>
    </xf>
    <xf numFmtId="0" fontId="55" fillId="11" borderId="2" xfId="18" applyFont="1" applyFill="1" applyBorder="1">
      <alignment vertical="center"/>
    </xf>
    <xf numFmtId="0" fontId="36" fillId="11" borderId="2" xfId="0" applyFont="1" applyFill="1" applyBorder="1">
      <alignment vertical="center"/>
    </xf>
    <xf numFmtId="177" fontId="36" fillId="11" borderId="2" xfId="20" applyNumberFormat="1" applyFont="1" applyFill="1" applyBorder="1">
      <alignment vertical="center"/>
    </xf>
    <xf numFmtId="177" fontId="55" fillId="11" borderId="2" xfId="28" applyNumberFormat="1" applyFont="1" applyFill="1" applyBorder="1" applyAlignment="1">
      <alignment vertical="center"/>
    </xf>
    <xf numFmtId="0" fontId="55" fillId="11" borderId="3" xfId="18" applyFont="1" applyFill="1" applyBorder="1">
      <alignment vertical="center"/>
    </xf>
    <xf numFmtId="0" fontId="36" fillId="11" borderId="3" xfId="0" applyFont="1" applyFill="1" applyBorder="1">
      <alignment vertical="center"/>
    </xf>
    <xf numFmtId="177" fontId="55" fillId="11" borderId="3" xfId="28" applyNumberFormat="1" applyFont="1" applyFill="1" applyBorder="1" applyAlignment="1">
      <alignment vertical="center"/>
    </xf>
    <xf numFmtId="177" fontId="32" fillId="10" borderId="2" xfId="28" applyNumberFormat="1" applyFont="1" applyFill="1" applyBorder="1" applyAlignment="1">
      <alignment vertical="center"/>
    </xf>
    <xf numFmtId="0" fontId="31" fillId="0" borderId="2" xfId="20" applyFont="1" applyBorder="1" applyAlignment="1">
      <alignment horizontal="justify" vertical="top" wrapText="1"/>
    </xf>
    <xf numFmtId="0" fontId="31" fillId="0" borderId="3" xfId="20" applyFont="1" applyBorder="1" applyAlignment="1">
      <alignment horizontal="justify" vertical="top" wrapText="1"/>
    </xf>
    <xf numFmtId="0" fontId="31" fillId="0" borderId="4" xfId="20" applyFont="1" applyBorder="1" applyAlignment="1">
      <alignment horizontal="justify" vertical="top" wrapText="1"/>
    </xf>
    <xf numFmtId="177" fontId="31" fillId="0" borderId="2" xfId="27" applyNumberFormat="1" applyFont="1" applyBorder="1" applyAlignment="1">
      <alignment horizontal="justify" vertical="top" wrapText="1"/>
    </xf>
    <xf numFmtId="0" fontId="31" fillId="0" borderId="18" xfId="18" applyFont="1" applyBorder="1" applyAlignment="1">
      <alignment horizontal="justify" vertical="top" wrapText="1"/>
    </xf>
    <xf numFmtId="0" fontId="31" fillId="0" borderId="13" xfId="26" applyFont="1" applyBorder="1" applyAlignment="1">
      <alignment horizontal="justify" vertical="top" wrapText="1"/>
    </xf>
    <xf numFmtId="0" fontId="31" fillId="0" borderId="10" xfId="18" applyFont="1" applyBorder="1" applyAlignment="1">
      <alignment horizontal="justify" vertical="top" wrapText="1"/>
    </xf>
    <xf numFmtId="0" fontId="31" fillId="0" borderId="5" xfId="26" applyFont="1" applyBorder="1" applyAlignment="1">
      <alignment horizontal="justify" vertical="top" wrapText="1"/>
    </xf>
    <xf numFmtId="177" fontId="31" fillId="0" borderId="3" xfId="27" applyNumberFormat="1" applyFont="1" applyBorder="1" applyAlignment="1">
      <alignment horizontal="justify" vertical="top" wrapText="1"/>
    </xf>
    <xf numFmtId="0" fontId="31" fillId="0" borderId="9" xfId="18" applyFont="1" applyBorder="1" applyAlignment="1">
      <alignment horizontal="justify" vertical="top" wrapText="1"/>
    </xf>
    <xf numFmtId="177" fontId="31" fillId="0" borderId="4" xfId="27" applyNumberFormat="1" applyFont="1" applyBorder="1" applyAlignment="1">
      <alignment horizontal="justify" vertical="top" wrapText="1"/>
    </xf>
    <xf numFmtId="0" fontId="31" fillId="0" borderId="2" xfId="0" quotePrefix="1" applyFont="1" applyBorder="1" applyAlignment="1">
      <alignment horizontal="justify" vertical="top" wrapText="1"/>
    </xf>
    <xf numFmtId="176" fontId="31" fillId="0" borderId="2" xfId="0" applyNumberFormat="1" applyFont="1" applyBorder="1" applyAlignment="1">
      <alignment horizontal="justify" vertical="top" wrapText="1"/>
    </xf>
    <xf numFmtId="176" fontId="31" fillId="0" borderId="3" xfId="0" applyNumberFormat="1" applyFont="1" applyBorder="1" applyAlignment="1">
      <alignment horizontal="justify" vertical="top" wrapText="1"/>
    </xf>
    <xf numFmtId="0" fontId="31" fillId="0" borderId="3" xfId="18" quotePrefix="1" applyFont="1" applyBorder="1" applyAlignment="1">
      <alignment horizontal="justify" vertical="top" wrapText="1"/>
    </xf>
    <xf numFmtId="0" fontId="31" fillId="0" borderId="24" xfId="18" applyFont="1" applyBorder="1" applyAlignment="1">
      <alignment horizontal="justify" vertical="top" wrapText="1"/>
    </xf>
    <xf numFmtId="0" fontId="31" fillId="0" borderId="2" xfId="18" quotePrefix="1" applyFont="1" applyBorder="1" applyAlignment="1">
      <alignment horizontal="justify" vertical="top" wrapText="1"/>
    </xf>
    <xf numFmtId="0" fontId="31" fillId="0" borderId="22" xfId="18" applyFont="1" applyBorder="1" applyAlignment="1">
      <alignment horizontal="justify" vertical="top" wrapText="1"/>
    </xf>
    <xf numFmtId="0" fontId="31" fillId="0" borderId="13" xfId="18" applyFont="1" applyBorder="1" applyAlignment="1">
      <alignment horizontal="justify" vertical="top" wrapText="1"/>
    </xf>
    <xf numFmtId="0" fontId="31" fillId="0" borderId="22" xfId="0" applyFont="1" applyBorder="1" applyAlignment="1">
      <alignment horizontal="justify" vertical="top" wrapText="1"/>
    </xf>
    <xf numFmtId="0" fontId="31" fillId="0" borderId="18" xfId="56" applyFont="1" applyBorder="1" applyAlignment="1">
      <alignment horizontal="justify" vertical="top" wrapText="1"/>
    </xf>
    <xf numFmtId="49" fontId="31" fillId="0" borderId="2" xfId="0" applyNumberFormat="1" applyFont="1" applyBorder="1" applyAlignment="1">
      <alignment horizontal="justify" vertical="top" wrapText="1"/>
    </xf>
    <xf numFmtId="0" fontId="31" fillId="0" borderId="2" xfId="37" applyFont="1" applyBorder="1" applyAlignment="1">
      <alignment horizontal="justify" vertical="top" wrapText="1"/>
    </xf>
    <xf numFmtId="0" fontId="38" fillId="0" borderId="5" xfId="0" applyFont="1" applyBorder="1" applyAlignment="1">
      <alignment horizontal="justify" vertical="top" wrapText="1"/>
    </xf>
    <xf numFmtId="0" fontId="38" fillId="0" borderId="18" xfId="0" applyFont="1" applyBorder="1" applyAlignment="1">
      <alignment horizontal="justify" vertical="top" wrapText="1"/>
    </xf>
    <xf numFmtId="0" fontId="31" fillId="0" borderId="25" xfId="0" applyFont="1" applyBorder="1" applyAlignment="1">
      <alignment horizontal="justify" vertical="top" wrapText="1"/>
    </xf>
    <xf numFmtId="0" fontId="31" fillId="0" borderId="2" xfId="21" applyFont="1" applyBorder="1" applyAlignment="1">
      <alignment horizontal="justify" vertical="top" wrapText="1"/>
    </xf>
    <xf numFmtId="0" fontId="38" fillId="0" borderId="15" xfId="0" applyFont="1" applyBorder="1" applyAlignment="1">
      <alignment horizontal="justify" vertical="top" wrapText="1"/>
    </xf>
    <xf numFmtId="0" fontId="38" fillId="0" borderId="13" xfId="0" applyFont="1" applyBorder="1" applyAlignment="1">
      <alignment horizontal="justify" vertical="top" wrapText="1"/>
    </xf>
    <xf numFmtId="0" fontId="31" fillId="0" borderId="25" xfId="21" applyFont="1" applyBorder="1" applyAlignment="1">
      <alignment horizontal="justify" vertical="top" wrapText="1"/>
    </xf>
    <xf numFmtId="0" fontId="31" fillId="0" borderId="17" xfId="21" applyFont="1" applyBorder="1" applyAlignment="1">
      <alignment horizontal="justify" vertical="top" wrapText="1"/>
    </xf>
    <xf numFmtId="0" fontId="31" fillId="0" borderId="19" xfId="21" applyFont="1" applyBorder="1" applyAlignment="1">
      <alignment horizontal="justify" vertical="top" wrapText="1"/>
    </xf>
    <xf numFmtId="0" fontId="38" fillId="0" borderId="20" xfId="0" applyFont="1" applyBorder="1" applyAlignment="1">
      <alignment horizontal="justify" vertical="top" wrapText="1"/>
    </xf>
    <xf numFmtId="0" fontId="31" fillId="0" borderId="5" xfId="18" applyFont="1" applyBorder="1" applyAlignment="1">
      <alignment horizontal="justify" vertical="top" wrapText="1"/>
    </xf>
    <xf numFmtId="0" fontId="57" fillId="12" borderId="2" xfId="21" applyFont="1" applyFill="1" applyBorder="1" applyAlignment="1">
      <alignment horizontal="justify" vertical="top" wrapText="1"/>
    </xf>
    <xf numFmtId="0" fontId="57" fillId="12" borderId="2" xfId="0" applyFont="1" applyFill="1" applyBorder="1" applyAlignment="1">
      <alignment horizontal="justify" vertical="top" wrapText="1"/>
    </xf>
    <xf numFmtId="0" fontId="31" fillId="12" borderId="2" xfId="0" applyFont="1" applyFill="1" applyBorder="1" applyAlignment="1">
      <alignment horizontal="justify" vertical="top" wrapText="1"/>
    </xf>
    <xf numFmtId="177" fontId="31" fillId="0" borderId="2" xfId="0" applyNumberFormat="1" applyFont="1" applyBorder="1" applyAlignment="1">
      <alignment horizontal="justify" vertical="top" wrapText="1"/>
    </xf>
    <xf numFmtId="0" fontId="31" fillId="12" borderId="2" xfId="21" applyFont="1" applyFill="1" applyBorder="1" applyAlignment="1">
      <alignment horizontal="justify" vertical="top" wrapText="1"/>
    </xf>
    <xf numFmtId="0" fontId="57" fillId="0" borderId="2" xfId="21" applyFont="1" applyBorder="1" applyAlignment="1">
      <alignment horizontal="justify" vertical="top" wrapText="1"/>
    </xf>
    <xf numFmtId="0" fontId="31" fillId="0" borderId="23" xfId="26" applyFont="1" applyBorder="1" applyAlignment="1">
      <alignment horizontal="justify" vertical="top" wrapText="1"/>
    </xf>
    <xf numFmtId="0" fontId="49" fillId="12" borderId="13" xfId="0" applyFont="1" applyFill="1" applyBorder="1" applyAlignment="1">
      <alignment horizontal="justify" vertical="top" wrapText="1"/>
    </xf>
    <xf numFmtId="0" fontId="31" fillId="0" borderId="7" xfId="26" applyFont="1" applyBorder="1" applyAlignment="1">
      <alignment horizontal="justify" vertical="top" wrapText="1"/>
    </xf>
    <xf numFmtId="0" fontId="49" fillId="0" borderId="13" xfId="0" applyFont="1" applyBorder="1" applyAlignment="1">
      <alignment horizontal="justify" vertical="top" wrapText="1"/>
    </xf>
    <xf numFmtId="49" fontId="49" fillId="0" borderId="13" xfId="0" applyNumberFormat="1" applyFont="1" applyBorder="1" applyAlignment="1">
      <alignment horizontal="justify" vertical="top" wrapText="1"/>
    </xf>
    <xf numFmtId="0" fontId="49" fillId="0" borderId="5" xfId="0" applyFont="1" applyBorder="1" applyAlignment="1">
      <alignment horizontal="justify" vertical="top" wrapText="1"/>
    </xf>
    <xf numFmtId="49" fontId="49" fillId="0" borderId="5" xfId="0" applyNumberFormat="1" applyFont="1" applyBorder="1" applyAlignment="1">
      <alignment horizontal="justify" vertical="top" wrapText="1"/>
    </xf>
    <xf numFmtId="0" fontId="49" fillId="0" borderId="2" xfId="0" applyFont="1" applyBorder="1" applyAlignment="1">
      <alignment horizontal="justify" vertical="top" wrapText="1"/>
    </xf>
    <xf numFmtId="49" fontId="49" fillId="0" borderId="2" xfId="0" applyNumberFormat="1" applyFont="1" applyBorder="1" applyAlignment="1">
      <alignment horizontal="justify" vertical="top" wrapText="1"/>
    </xf>
    <xf numFmtId="179" fontId="49" fillId="0" borderId="2" xfId="0" applyNumberFormat="1" applyFont="1" applyBorder="1" applyAlignment="1">
      <alignment horizontal="justify" vertical="top" wrapText="1"/>
    </xf>
    <xf numFmtId="0" fontId="49" fillId="0" borderId="4" xfId="0" applyFont="1" applyBorder="1" applyAlignment="1">
      <alignment horizontal="justify" vertical="top" wrapText="1"/>
    </xf>
    <xf numFmtId="0" fontId="49" fillId="0" borderId="3" xfId="0" applyFont="1" applyBorder="1" applyAlignment="1">
      <alignment horizontal="justify" vertical="top" wrapText="1"/>
    </xf>
    <xf numFmtId="0" fontId="56" fillId="0" borderId="2" xfId="18" applyFont="1" applyBorder="1" applyAlignment="1">
      <alignment horizontal="justify" vertical="top" wrapText="1"/>
    </xf>
    <xf numFmtId="0" fontId="64" fillId="0" borderId="13" xfId="18" applyFont="1" applyBorder="1" applyAlignment="1">
      <alignment horizontal="justify" vertical="top" wrapText="1"/>
    </xf>
    <xf numFmtId="49" fontId="31" fillId="0" borderId="2" xfId="40" applyNumberFormat="1" applyFont="1" applyBorder="1" applyAlignment="1">
      <alignment horizontal="justify" vertical="top" wrapText="1"/>
    </xf>
    <xf numFmtId="0" fontId="31" fillId="0" borderId="22" xfId="18" applyFont="1" applyBorder="1" applyAlignment="1">
      <alignment horizontal="left" vertical="top" wrapText="1"/>
    </xf>
    <xf numFmtId="0" fontId="31" fillId="0" borderId="16" xfId="0" applyFont="1" applyBorder="1" applyAlignment="1">
      <alignment horizontal="left" vertical="top" wrapText="1"/>
    </xf>
    <xf numFmtId="0" fontId="38" fillId="0" borderId="16" xfId="0" applyFont="1" applyBorder="1" applyAlignment="1">
      <alignment horizontal="justify" vertical="top" wrapText="1"/>
    </xf>
    <xf numFmtId="0" fontId="31" fillId="0" borderId="3" xfId="18" applyFont="1" applyBorder="1" applyAlignment="1">
      <alignment horizontal="left" vertical="top" wrapText="1" indent="1"/>
    </xf>
    <xf numFmtId="0" fontId="31" fillId="0" borderId="4" xfId="18" applyFont="1" applyBorder="1" applyAlignment="1">
      <alignment horizontal="left" vertical="top" wrapText="1" indent="1"/>
    </xf>
    <xf numFmtId="49" fontId="49" fillId="0" borderId="15" xfId="0" applyNumberFormat="1" applyFont="1" applyBorder="1" applyAlignment="1">
      <alignment horizontal="justify" vertical="top" wrapText="1"/>
    </xf>
    <xf numFmtId="0" fontId="49" fillId="0" borderId="14" xfId="0" applyFont="1" applyBorder="1" applyAlignment="1">
      <alignment horizontal="justify" vertical="top" wrapText="1"/>
    </xf>
    <xf numFmtId="0" fontId="49" fillId="0" borderId="14" xfId="0" applyFont="1" applyBorder="1" applyAlignment="1">
      <alignment horizontal="left" vertical="top" wrapText="1"/>
    </xf>
    <xf numFmtId="0" fontId="56" fillId="0" borderId="4" xfId="18" applyFont="1" applyBorder="1" applyAlignment="1">
      <alignment horizontal="justify" vertical="top" wrapText="1"/>
    </xf>
    <xf numFmtId="0" fontId="56" fillId="0" borderId="4" xfId="18" applyFont="1" applyBorder="1" applyAlignment="1">
      <alignment horizontal="left" vertical="top" wrapText="1"/>
    </xf>
    <xf numFmtId="177" fontId="31" fillId="0" borderId="4" xfId="0" applyNumberFormat="1" applyFont="1" applyBorder="1" applyAlignment="1">
      <alignment horizontal="justify" vertical="top" wrapText="1"/>
    </xf>
    <xf numFmtId="0" fontId="64" fillId="0" borderId="5" xfId="18" applyFont="1" applyBorder="1" applyAlignment="1">
      <alignment horizontal="justify" vertical="top" wrapText="1"/>
    </xf>
    <xf numFmtId="0" fontId="64" fillId="0" borderId="2" xfId="18" applyFont="1" applyBorder="1" applyAlignment="1">
      <alignment horizontal="justify" vertical="top" wrapText="1"/>
    </xf>
    <xf numFmtId="0" fontId="31" fillId="0" borderId="5" xfId="0" applyFont="1" applyBorder="1" applyAlignment="1">
      <alignment horizontal="justify" vertical="top" wrapText="1"/>
    </xf>
    <xf numFmtId="0" fontId="31" fillId="0" borderId="14" xfId="0" applyFont="1" applyBorder="1" applyAlignment="1">
      <alignment horizontal="justify" vertical="top" wrapText="1"/>
    </xf>
    <xf numFmtId="0" fontId="31" fillId="0" borderId="11" xfId="0" applyFont="1" applyBorder="1" applyAlignment="1">
      <alignment horizontal="justify" vertical="top" wrapText="1"/>
    </xf>
    <xf numFmtId="0" fontId="31" fillId="0" borderId="10" xfId="0" applyFont="1" applyBorder="1" applyAlignment="1">
      <alignment horizontal="justify" vertical="top" wrapText="1"/>
    </xf>
    <xf numFmtId="0" fontId="31" fillId="0" borderId="16" xfId="0" applyFont="1" applyBorder="1" applyAlignment="1">
      <alignment horizontal="justify" vertical="top" wrapText="1"/>
    </xf>
    <xf numFmtId="177" fontId="31" fillId="0" borderId="3" xfId="0" applyNumberFormat="1" applyFont="1" applyBorder="1" applyAlignment="1">
      <alignment vertical="top"/>
    </xf>
    <xf numFmtId="177" fontId="31" fillId="0" borderId="8" xfId="0" applyNumberFormat="1" applyFont="1" applyBorder="1" applyAlignment="1">
      <alignment vertical="top"/>
    </xf>
    <xf numFmtId="177" fontId="31" fillId="0" borderId="4" xfId="0" applyNumberFormat="1" applyFont="1" applyBorder="1" applyAlignment="1">
      <alignment vertical="top"/>
    </xf>
    <xf numFmtId="0" fontId="31" fillId="0" borderId="3" xfId="0" applyFont="1" applyBorder="1" applyAlignment="1">
      <alignment horizontal="justify" vertical="top" wrapText="1"/>
    </xf>
    <xf numFmtId="0" fontId="31" fillId="0" borderId="4" xfId="0" applyFont="1" applyBorder="1" applyAlignment="1">
      <alignment horizontal="justify" vertical="top" wrapText="1"/>
    </xf>
    <xf numFmtId="0" fontId="31" fillId="0" borderId="18" xfId="0" applyFont="1" applyBorder="1" applyAlignment="1">
      <alignment horizontal="justify" vertical="top" wrapText="1"/>
    </xf>
    <xf numFmtId="0" fontId="38" fillId="0" borderId="2" xfId="0" applyFont="1" applyBorder="1" applyAlignment="1">
      <alignment horizontal="justify"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8" xfId="0" applyFont="1" applyBorder="1" applyAlignment="1">
      <alignment horizontal="justify" vertical="top" wrapText="1"/>
    </xf>
    <xf numFmtId="0" fontId="31" fillId="0" borderId="2" xfId="18" applyFont="1" applyBorder="1" applyAlignment="1">
      <alignment horizontal="justify" vertical="top" wrapText="1"/>
    </xf>
    <xf numFmtId="0" fontId="49" fillId="0" borderId="2" xfId="63" applyFont="1" applyBorder="1" applyAlignment="1">
      <alignment horizontal="justify" vertical="top" wrapText="1"/>
    </xf>
    <xf numFmtId="0" fontId="31" fillId="0" borderId="2" xfId="70" applyFont="1" applyBorder="1" applyAlignment="1">
      <alignment horizontal="justify" vertical="top" wrapText="1"/>
    </xf>
    <xf numFmtId="0" fontId="31" fillId="0" borderId="2" xfId="71" applyFont="1" applyBorder="1" applyAlignment="1">
      <alignment horizontal="justify" vertical="top" wrapText="1"/>
    </xf>
    <xf numFmtId="177" fontId="31" fillId="0" borderId="2" xfId="70" applyNumberFormat="1" applyFont="1" applyBorder="1" applyAlignment="1">
      <alignment vertical="top"/>
    </xf>
    <xf numFmtId="0" fontId="31" fillId="0" borderId="2" xfId="24" applyFont="1" applyBorder="1" applyAlignment="1">
      <alignment horizontal="justify" vertical="top" wrapText="1"/>
    </xf>
    <xf numFmtId="0" fontId="66" fillId="0" borderId="0" xfId="0" applyFont="1" applyAlignment="1">
      <alignment horizontal="left" vertical="center"/>
    </xf>
    <xf numFmtId="0" fontId="67" fillId="0" borderId="0" xfId="0" applyFont="1" applyAlignment="1">
      <alignment horizontal="center" vertical="center"/>
    </xf>
    <xf numFmtId="0" fontId="31" fillId="0" borderId="0" xfId="0" applyFont="1" applyAlignment="1">
      <alignment horizontal="right" vertical="center"/>
    </xf>
    <xf numFmtId="177" fontId="32" fillId="0" borderId="0" xfId="18" applyNumberFormat="1" applyFont="1">
      <alignment vertical="center"/>
    </xf>
    <xf numFmtId="0" fontId="38" fillId="0" borderId="0" xfId="18" applyFont="1">
      <alignment vertical="center"/>
    </xf>
    <xf numFmtId="0" fontId="31" fillId="0" borderId="2" xfId="70" applyFont="1" applyBorder="1" applyAlignment="1">
      <alignment horizontal="left" vertical="top" wrapText="1" indent="1"/>
    </xf>
    <xf numFmtId="0" fontId="31" fillId="0" borderId="2" xfId="29" applyFont="1" applyBorder="1" applyAlignment="1" applyProtection="1">
      <alignment horizontal="left" vertical="top" wrapText="1" indent="1"/>
    </xf>
    <xf numFmtId="0" fontId="31" fillId="0" borderId="2" xfId="29" applyFont="1" applyBorder="1" applyAlignment="1" applyProtection="1">
      <alignment horizontal="justify" vertical="top" wrapText="1"/>
    </xf>
    <xf numFmtId="0" fontId="31" fillId="0" borderId="2" xfId="0" applyFont="1" applyBorder="1" applyAlignment="1">
      <alignment horizontal="left" vertical="top" wrapText="1" indent="1"/>
    </xf>
    <xf numFmtId="0" fontId="31" fillId="0" borderId="2" xfId="86" applyFont="1" applyBorder="1" applyAlignment="1">
      <alignment horizontal="justify" vertical="top" wrapText="1"/>
    </xf>
    <xf numFmtId="0" fontId="31" fillId="0" borderId="0" xfId="0" applyFont="1" applyAlignment="1">
      <alignment vertical="top"/>
    </xf>
    <xf numFmtId="0" fontId="34" fillId="0" borderId="0" xfId="0" applyFont="1" applyAlignment="1">
      <alignment horizontal="left" vertical="center"/>
    </xf>
    <xf numFmtId="49" fontId="34" fillId="0" borderId="0" xfId="0" applyNumberFormat="1" applyFont="1" applyAlignment="1">
      <alignment horizontal="right" vertical="top"/>
    </xf>
    <xf numFmtId="0" fontId="34" fillId="0" borderId="0" xfId="0" applyFont="1" applyAlignment="1">
      <alignment vertical="top"/>
    </xf>
    <xf numFmtId="0" fontId="49" fillId="0" borderId="2" xfId="26" applyFont="1" applyBorder="1" applyAlignment="1">
      <alignment horizontal="justify" vertical="top" wrapText="1"/>
    </xf>
    <xf numFmtId="0" fontId="31" fillId="0" borderId="2" xfId="63" applyFont="1" applyBorder="1" applyAlignment="1">
      <alignment horizontal="justify" vertical="top" wrapText="1"/>
    </xf>
    <xf numFmtId="0" fontId="31" fillId="0" borderId="2" xfId="119" applyFont="1" applyBorder="1" applyAlignment="1">
      <alignment horizontal="justify" vertical="top" wrapText="1"/>
    </xf>
    <xf numFmtId="0" fontId="36" fillId="13" borderId="0" xfId="18" applyFont="1" applyFill="1">
      <alignment vertical="center"/>
    </xf>
    <xf numFmtId="0" fontId="38" fillId="0" borderId="2" xfId="18" applyFont="1" applyBorder="1" applyAlignment="1">
      <alignment horizontal="justify" vertical="top" wrapText="1"/>
    </xf>
    <xf numFmtId="0" fontId="31" fillId="0" borderId="2" xfId="120" applyFont="1" applyBorder="1" applyAlignment="1">
      <alignment horizontal="justify" vertical="top" wrapText="1"/>
    </xf>
    <xf numFmtId="0" fontId="31" fillId="0" borderId="2" xfId="120" applyFont="1" applyBorder="1" applyAlignment="1">
      <alignment horizontal="left" vertical="top" wrapText="1" indent="1"/>
    </xf>
    <xf numFmtId="0" fontId="31" fillId="0" borderId="2" xfId="118" applyNumberFormat="1" applyFont="1" applyFill="1" applyBorder="1" applyAlignment="1">
      <alignment horizontal="justify" vertical="top" wrapText="1"/>
    </xf>
    <xf numFmtId="0" fontId="31" fillId="0" borderId="2" xfId="38" applyNumberFormat="1" applyFont="1" applyFill="1" applyBorder="1" applyAlignment="1">
      <alignment horizontal="justify" vertical="top" wrapText="1"/>
    </xf>
    <xf numFmtId="177" fontId="31" fillId="0" borderId="2" xfId="121" applyNumberFormat="1" applyFont="1" applyFill="1" applyBorder="1" applyAlignment="1">
      <alignment vertical="top"/>
    </xf>
    <xf numFmtId="0" fontId="31" fillId="0" borderId="2" xfId="122" applyFont="1" applyBorder="1" applyAlignment="1">
      <alignment horizontal="justify" vertical="top" wrapText="1"/>
    </xf>
    <xf numFmtId="0" fontId="31" fillId="0" borderId="2" xfId="123" applyFont="1" applyBorder="1" applyAlignment="1">
      <alignment horizontal="justify" vertical="top" wrapText="1"/>
    </xf>
    <xf numFmtId="0" fontId="31" fillId="0" borderId="2" xfId="124" applyNumberFormat="1" applyFont="1" applyBorder="1" applyAlignment="1">
      <alignment horizontal="justify" vertical="top" wrapText="1"/>
    </xf>
    <xf numFmtId="177" fontId="31" fillId="0" borderId="2" xfId="124" applyNumberFormat="1" applyFont="1" applyBorder="1" applyAlignment="1">
      <alignment vertical="top"/>
    </xf>
    <xf numFmtId="0" fontId="31" fillId="0" borderId="2" xfId="0" applyFont="1" applyBorder="1" applyAlignment="1">
      <alignment horizontal="left" vertical="top" wrapText="1" indent="1" shrinkToFit="1"/>
    </xf>
    <xf numFmtId="177" fontId="31" fillId="0" borderId="2" xfId="125" applyNumberFormat="1" applyFont="1" applyFill="1" applyBorder="1" applyAlignment="1">
      <alignment vertical="top"/>
    </xf>
    <xf numFmtId="177" fontId="31" fillId="0" borderId="2" xfId="123" applyNumberFormat="1" applyFont="1" applyBorder="1" applyAlignment="1">
      <alignment vertical="top"/>
    </xf>
    <xf numFmtId="0" fontId="31" fillId="0" borderId="2" xfId="70" quotePrefix="1" applyFont="1" applyBorder="1" applyAlignment="1">
      <alignment horizontal="justify" vertical="top" wrapText="1"/>
    </xf>
    <xf numFmtId="0" fontId="31" fillId="0" borderId="2" xfId="126" applyFont="1" applyBorder="1" applyAlignment="1">
      <alignment horizontal="justify" vertical="top" wrapText="1"/>
    </xf>
    <xf numFmtId="0" fontId="31" fillId="0" borderId="2" xfId="127" applyFont="1" applyBorder="1" applyAlignment="1">
      <alignment horizontal="justify" vertical="top" wrapText="1"/>
    </xf>
    <xf numFmtId="0" fontId="31" fillId="0" borderId="2" xfId="128" applyFont="1" applyBorder="1" applyAlignment="1">
      <alignment horizontal="justify" vertical="top" wrapText="1"/>
    </xf>
    <xf numFmtId="0" fontId="31" fillId="0" borderId="2" xfId="129" applyFont="1" applyBorder="1" applyAlignment="1">
      <alignment horizontal="justify" vertical="top" wrapText="1"/>
    </xf>
    <xf numFmtId="0" fontId="31" fillId="0" borderId="2" xfId="130" applyFont="1" applyBorder="1" applyAlignment="1">
      <alignment horizontal="justify" vertical="top" wrapText="1"/>
    </xf>
    <xf numFmtId="0" fontId="31" fillId="0" borderId="2" xfId="131" applyFont="1" applyBorder="1" applyAlignment="1">
      <alignment horizontal="justify" vertical="top" wrapText="1"/>
    </xf>
    <xf numFmtId="0" fontId="31" fillId="0" borderId="2" xfId="132" applyFont="1" applyBorder="1" applyAlignment="1">
      <alignment horizontal="justify" vertical="top" wrapText="1"/>
    </xf>
    <xf numFmtId="0" fontId="31" fillId="0" borderId="2" xfId="133" applyFont="1" applyBorder="1" applyAlignment="1">
      <alignment horizontal="justify" vertical="top" wrapText="1"/>
    </xf>
    <xf numFmtId="0" fontId="31" fillId="0" borderId="2" xfId="134" applyFont="1" applyBorder="1" applyAlignment="1">
      <alignment horizontal="justify" vertical="top" wrapText="1"/>
    </xf>
    <xf numFmtId="0" fontId="31" fillId="0" borderId="2" xfId="135" applyFont="1" applyBorder="1" applyAlignment="1">
      <alignment horizontal="justify" vertical="top" wrapText="1"/>
    </xf>
    <xf numFmtId="0" fontId="31" fillId="0" borderId="2" xfId="0" applyFont="1" applyBorder="1" applyAlignment="1">
      <alignment horizontal="center" vertical="center" wrapText="1"/>
    </xf>
    <xf numFmtId="0" fontId="34" fillId="0" borderId="0" xfId="0" applyFont="1" applyAlignment="1">
      <alignment horizontal="right" vertical="center"/>
    </xf>
    <xf numFmtId="0" fontId="42" fillId="0" borderId="0" xfId="136" applyFont="1" applyAlignment="1">
      <alignment vertical="center" wrapText="1"/>
    </xf>
    <xf numFmtId="0" fontId="73" fillId="0" borderId="0" xfId="136" applyFont="1">
      <alignment vertical="center"/>
    </xf>
    <xf numFmtId="0" fontId="42" fillId="0" borderId="26" xfId="136" applyFont="1" applyBorder="1" applyAlignment="1">
      <alignment vertical="center" wrapText="1"/>
    </xf>
    <xf numFmtId="0" fontId="31" fillId="0" borderId="2" xfId="137" applyFont="1" applyBorder="1" applyAlignment="1">
      <alignment horizontal="center" vertical="center" wrapText="1"/>
    </xf>
    <xf numFmtId="0" fontId="31" fillId="0" borderId="2" xfId="138" applyFont="1" applyBorder="1" applyAlignment="1">
      <alignment horizontal="center" vertical="center" wrapText="1"/>
    </xf>
    <xf numFmtId="0" fontId="31" fillId="0" borderId="2" xfId="136" applyFont="1" applyBorder="1" applyAlignment="1">
      <alignment horizontal="center" vertical="center" wrapText="1"/>
    </xf>
    <xf numFmtId="0" fontId="31" fillId="0" borderId="29" xfId="138" applyFont="1" applyBorder="1" applyAlignment="1">
      <alignment horizontal="center" vertical="center" wrapText="1"/>
    </xf>
    <xf numFmtId="0" fontId="31" fillId="0" borderId="4" xfId="136" applyFont="1" applyBorder="1" applyAlignment="1">
      <alignment horizontal="center" vertical="center" wrapText="1"/>
    </xf>
    <xf numFmtId="0" fontId="74" fillId="0" borderId="4" xfId="136" applyFont="1" applyBorder="1" applyAlignment="1">
      <alignment horizontal="center" vertical="center" wrapText="1"/>
    </xf>
    <xf numFmtId="0" fontId="36" fillId="0" borderId="2" xfId="24" applyFont="1" applyBorder="1" applyAlignment="1">
      <alignment horizontal="left" vertical="center" wrapText="1"/>
    </xf>
    <xf numFmtId="41" fontId="38" fillId="0" borderId="2" xfId="136" applyNumberFormat="1" applyFont="1" applyBorder="1" applyAlignment="1">
      <alignment horizontal="center" vertical="center"/>
    </xf>
    <xf numFmtId="41" fontId="73" fillId="0" borderId="0" xfId="136" applyNumberFormat="1" applyFont="1">
      <alignment vertical="center"/>
    </xf>
    <xf numFmtId="176" fontId="38" fillId="0" borderId="2" xfId="136" applyNumberFormat="1" applyFont="1" applyBorder="1">
      <alignment vertical="center"/>
    </xf>
    <xf numFmtId="0" fontId="34" fillId="0" borderId="2" xfId="24" applyFont="1" applyBorder="1" applyAlignment="1">
      <alignment horizontal="left" vertical="center" wrapText="1"/>
    </xf>
    <xf numFmtId="41" fontId="31" fillId="0" borderId="2" xfId="136" applyNumberFormat="1" applyFont="1" applyBorder="1">
      <alignment vertical="center"/>
    </xf>
    <xf numFmtId="41" fontId="31" fillId="0" borderId="29" xfId="136" applyNumberFormat="1" applyFont="1" applyBorder="1">
      <alignment vertical="center"/>
    </xf>
    <xf numFmtId="41" fontId="38" fillId="0" borderId="2" xfId="136" applyNumberFormat="1" applyFont="1" applyBorder="1">
      <alignment vertical="center"/>
    </xf>
    <xf numFmtId="0" fontId="34" fillId="0" borderId="2" xfId="24" applyFont="1" applyBorder="1" applyAlignment="1">
      <alignment horizontal="left" vertical="center" wrapText="1" indent="1"/>
    </xf>
    <xf numFmtId="176" fontId="31" fillId="0" borderId="2" xfId="136" applyNumberFormat="1" applyFont="1" applyBorder="1">
      <alignment vertical="center"/>
    </xf>
    <xf numFmtId="176" fontId="31" fillId="0" borderId="2" xfId="136" applyNumberFormat="1" applyFont="1" applyBorder="1" applyAlignment="1">
      <alignment horizontal="right" vertical="center"/>
    </xf>
    <xf numFmtId="176" fontId="31" fillId="0" borderId="3" xfId="136" applyNumberFormat="1" applyFont="1" applyBorder="1">
      <alignment vertical="center"/>
    </xf>
    <xf numFmtId="176" fontId="31" fillId="0" borderId="3" xfId="136" applyNumberFormat="1" applyFont="1" applyBorder="1" applyAlignment="1">
      <alignment horizontal="right" vertical="center"/>
    </xf>
    <xf numFmtId="41" fontId="31" fillId="0" borderId="2" xfId="136" applyNumberFormat="1" applyFont="1" applyBorder="1" applyAlignment="1">
      <alignment horizontal="center" vertical="center"/>
    </xf>
    <xf numFmtId="176" fontId="38" fillId="0" borderId="2" xfId="136" applyNumberFormat="1" applyFont="1" applyBorder="1" applyAlignment="1">
      <alignment horizontal="right" vertical="center"/>
    </xf>
    <xf numFmtId="41" fontId="38" fillId="0" borderId="2" xfId="23" applyNumberFormat="1" applyFont="1" applyFill="1" applyBorder="1">
      <alignment vertical="center"/>
    </xf>
    <xf numFmtId="49" fontId="34" fillId="0" borderId="2" xfId="139" applyNumberFormat="1" applyFont="1" applyFill="1" applyBorder="1" applyAlignment="1" applyProtection="1">
      <alignment vertical="center" wrapText="1" shrinkToFit="1"/>
    </xf>
    <xf numFmtId="49" fontId="34" fillId="0" borderId="2" xfId="139" applyNumberFormat="1" applyFont="1" applyFill="1" applyBorder="1" applyAlignment="1">
      <alignment horizontal="left" vertical="center" wrapText="1" indent="1"/>
    </xf>
    <xf numFmtId="49" fontId="34" fillId="0" borderId="2" xfId="139" applyNumberFormat="1" applyFont="1" applyFill="1" applyBorder="1" applyAlignment="1" applyProtection="1">
      <alignment horizontal="left" vertical="center" wrapText="1" indent="1"/>
    </xf>
    <xf numFmtId="41" fontId="31" fillId="0" borderId="2" xfId="139" applyNumberFormat="1" applyFont="1" applyFill="1" applyBorder="1">
      <alignment vertical="center"/>
    </xf>
    <xf numFmtId="0" fontId="31" fillId="0" borderId="2" xfId="136" applyFont="1" applyBorder="1">
      <alignment vertical="center"/>
    </xf>
    <xf numFmtId="177" fontId="31" fillId="0" borderId="2" xfId="136" applyNumberFormat="1" applyFont="1" applyBorder="1">
      <alignment vertical="center"/>
    </xf>
    <xf numFmtId="41" fontId="31" fillId="0" borderId="2" xfId="140" applyNumberFormat="1" applyFont="1" applyBorder="1">
      <alignment vertical="center"/>
    </xf>
    <xf numFmtId="41" fontId="31" fillId="0" borderId="2" xfId="23" applyNumberFormat="1" applyFont="1" applyFill="1" applyBorder="1">
      <alignment vertical="center"/>
    </xf>
    <xf numFmtId="41" fontId="38" fillId="0" borderId="2" xfId="23" applyNumberFormat="1" applyFont="1" applyFill="1" applyBorder="1" applyAlignment="1">
      <alignment horizontal="center" vertical="center"/>
    </xf>
    <xf numFmtId="0" fontId="73" fillId="0" borderId="2" xfId="136" applyFont="1" applyBorder="1">
      <alignment vertical="center"/>
    </xf>
    <xf numFmtId="0" fontId="31" fillId="0" borderId="0" xfId="136" applyFont="1">
      <alignment vertical="center"/>
    </xf>
    <xf numFmtId="41" fontId="31" fillId="0" borderId="0" xfId="136" applyNumberFormat="1" applyFont="1">
      <alignment vertical="center"/>
    </xf>
    <xf numFmtId="176" fontId="31" fillId="0" borderId="0" xfId="136" applyNumberFormat="1" applyFont="1">
      <alignment vertical="center"/>
    </xf>
    <xf numFmtId="0" fontId="36" fillId="0" borderId="2" xfId="18" applyFont="1" applyBorder="1">
      <alignment vertical="center"/>
    </xf>
    <xf numFmtId="177" fontId="36" fillId="0" borderId="2" xfId="20" applyNumberFormat="1" applyFont="1" applyBorder="1">
      <alignment vertical="center"/>
    </xf>
    <xf numFmtId="177" fontId="73" fillId="0" borderId="0" xfId="136" applyNumberFormat="1" applyFont="1">
      <alignment vertical="center"/>
    </xf>
    <xf numFmtId="177" fontId="36" fillId="0" borderId="2" xfId="20" applyNumberFormat="1" applyFont="1" applyBorder="1" applyAlignment="1">
      <alignment horizontal="right" vertical="center"/>
    </xf>
    <xf numFmtId="176" fontId="73" fillId="0" borderId="0" xfId="136" applyNumberFormat="1" applyFont="1">
      <alignment vertical="center"/>
    </xf>
    <xf numFmtId="177" fontId="36" fillId="0" borderId="2" xfId="28" applyNumberFormat="1" applyFont="1" applyFill="1" applyBorder="1" applyAlignment="1">
      <alignment horizontal="right" vertical="center"/>
    </xf>
    <xf numFmtId="0" fontId="31" fillId="0" borderId="2" xfId="0" applyFont="1" applyBorder="1" applyAlignment="1">
      <alignment horizontal="center" vertical="top" wrapText="1"/>
    </xf>
    <xf numFmtId="0" fontId="75" fillId="0" borderId="2" xfId="0" applyFont="1" applyBorder="1" applyAlignment="1">
      <alignment horizontal="left" vertical="top" wrapText="1"/>
    </xf>
    <xf numFmtId="0" fontId="76" fillId="0" borderId="2" xfId="0" applyFont="1" applyBorder="1" applyAlignment="1">
      <alignment horizontal="justify" vertical="top" wrapText="1"/>
    </xf>
    <xf numFmtId="0" fontId="28" fillId="0" borderId="0" xfId="0" applyFont="1" applyAlignment="1">
      <alignment horizontal="left" vertical="top" wrapText="1"/>
    </xf>
    <xf numFmtId="0" fontId="28" fillId="0" borderId="0" xfId="0" applyFont="1" applyAlignment="1">
      <alignment horizontal="justify" vertical="top" wrapText="1"/>
    </xf>
    <xf numFmtId="0" fontId="48" fillId="0" borderId="0" xfId="0" applyFont="1" applyAlignment="1">
      <alignment horizontal="center" vertical="center"/>
    </xf>
    <xf numFmtId="0" fontId="50" fillId="11" borderId="0" xfId="0" applyFont="1" applyFill="1" applyAlignment="1">
      <alignment horizontal="center" vertical="center"/>
    </xf>
    <xf numFmtId="41" fontId="38" fillId="0" borderId="30" xfId="23" applyNumberFormat="1" applyFont="1" applyFill="1" applyBorder="1" applyAlignment="1">
      <alignment horizontal="center" vertical="center"/>
    </xf>
    <xf numFmtId="0" fontId="72" fillId="0" borderId="0" xfId="136" applyFont="1" applyAlignment="1">
      <alignment horizontal="center" vertical="center" wrapText="1"/>
    </xf>
    <xf numFmtId="0" fontId="42" fillId="0" borderId="0" xfId="136" applyFont="1" applyAlignment="1">
      <alignment horizontal="center" vertical="center" wrapText="1"/>
    </xf>
    <xf numFmtId="0" fontId="34" fillId="0" borderId="2" xfId="136" applyFont="1" applyBorder="1" applyAlignment="1">
      <alignment horizontal="center" vertical="center"/>
    </xf>
    <xf numFmtId="0" fontId="34" fillId="0" borderId="2" xfId="136" applyFont="1" applyBorder="1" applyAlignment="1">
      <alignment horizontal="center" vertical="center" wrapText="1"/>
    </xf>
    <xf numFmtId="0" fontId="42" fillId="0" borderId="2" xfId="136" applyFont="1" applyBorder="1" applyAlignment="1">
      <alignment horizontal="center" vertical="center" wrapText="1"/>
    </xf>
    <xf numFmtId="0" fontId="31" fillId="0" borderId="2" xfId="136" applyFont="1" applyBorder="1" applyAlignment="1">
      <alignment horizontal="center" vertical="center" wrapText="1"/>
    </xf>
    <xf numFmtId="0" fontId="31" fillId="0" borderId="24" xfId="136" applyFont="1" applyBorder="1" applyAlignment="1">
      <alignment horizontal="center" vertical="center" wrapText="1"/>
    </xf>
    <xf numFmtId="0" fontId="31" fillId="0" borderId="27" xfId="136" applyFont="1" applyBorder="1" applyAlignment="1">
      <alignment horizontal="center" vertical="center" wrapText="1"/>
    </xf>
    <xf numFmtId="0" fontId="31" fillId="0" borderId="28" xfId="136" applyFont="1" applyBorder="1" applyAlignment="1">
      <alignment horizontal="center" vertical="center" wrapText="1"/>
    </xf>
    <xf numFmtId="0" fontId="31" fillId="0" borderId="26" xfId="136" applyFont="1" applyBorder="1" applyAlignment="1">
      <alignment horizontal="center" vertical="center" wrapText="1"/>
    </xf>
    <xf numFmtId="0" fontId="31" fillId="0" borderId="25" xfId="136" applyFont="1" applyBorder="1" applyAlignment="1">
      <alignment horizontal="center" vertical="center" wrapText="1"/>
    </xf>
    <xf numFmtId="0" fontId="31" fillId="0" borderId="19" xfId="136" applyFont="1" applyBorder="1" applyAlignment="1">
      <alignment horizontal="center" vertical="center" wrapText="1"/>
    </xf>
    <xf numFmtId="0" fontId="34" fillId="0" borderId="0" xfId="0" applyFont="1" applyAlignment="1">
      <alignment horizontal="justify" vertical="top" wrapText="1"/>
    </xf>
    <xf numFmtId="0" fontId="65" fillId="0" borderId="0" xfId="0" applyFont="1" applyAlignment="1">
      <alignment horizontal="center" vertical="center"/>
    </xf>
    <xf numFmtId="0" fontId="42" fillId="0" borderId="0" xfId="0" applyFont="1" applyAlignment="1">
      <alignment horizontal="center" vertical="center"/>
    </xf>
    <xf numFmtId="0" fontId="34" fillId="0" borderId="0" xfId="0" applyFont="1" applyAlignment="1">
      <alignment horizontal="left" vertical="top" wrapText="1"/>
    </xf>
    <xf numFmtId="0" fontId="31" fillId="0" borderId="2" xfId="19" applyFont="1" applyBorder="1" applyAlignment="1">
      <alignment horizontal="justify" vertical="top" wrapText="1"/>
    </xf>
    <xf numFmtId="0" fontId="31" fillId="0" borderId="2" xfId="29" applyFont="1" applyBorder="1" applyAlignment="1" applyProtection="1">
      <alignment horizontal="left" vertical="top" wrapText="1" indent="1"/>
    </xf>
    <xf numFmtId="0" fontId="31" fillId="0" borderId="2" xfId="18" applyFont="1" applyBorder="1" applyAlignment="1">
      <alignment horizontal="justify" vertical="top" wrapText="1"/>
    </xf>
  </cellXfs>
  <cellStyles count="14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_BuiltIn_Comma" xfId="124" xr:uid="{F78632DA-9D6F-4103-BE72-C77170B53D94}"/>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 name="一般 10 5 2" xfId="30" xr:uid="{DBAF1664-5B22-4E5C-A76C-1E01A60C5F53}"/>
    <cellStyle name="一般 10 5 2 2" xfId="32" xr:uid="{5D65CD45-2B22-43AD-87E1-D97765D2314E}"/>
    <cellStyle name="一般 10 5 2 2 2 2 2" xfId="36" xr:uid="{B7C9E976-E20B-4438-AB59-644B2521C28D}"/>
    <cellStyle name="一般 10 5 2 2 2 2 2 2" xfId="40" xr:uid="{A29F51C3-E2EB-4A18-A0AE-A006A91C8766}"/>
    <cellStyle name="一般 10 5 2 2 2 2 2 2 2" xfId="99" xr:uid="{A9994413-4D4B-4001-A8A8-52D0D4257A03}"/>
    <cellStyle name="一般 10 5 2 2 2 2 2 2 3" xfId="112" xr:uid="{963B7C82-50AD-471F-8C55-B353E3668060}"/>
    <cellStyle name="一般 10 5 2 2 2 2 2 2 4" xfId="119" xr:uid="{75AF0CF6-AABB-46A4-A7EE-E2D25BBE31C5}"/>
    <cellStyle name="一般 10 5 2 2 2 2 2 3" xfId="44" xr:uid="{ADBF2167-BB93-4861-98E4-02F957A8ED97}"/>
    <cellStyle name="一般 10 5 2 2 2 2 2 3 4 2 2" xfId="56" xr:uid="{1189DDB5-1CAA-43CC-A3E5-E1A742B0C932}"/>
    <cellStyle name="一般 10 5 2 2 2 2 2 3 4 2 2 2" xfId="84" xr:uid="{5651B0FE-2A13-473A-9ADC-DC6A33636E1E}"/>
    <cellStyle name="一般 10 5 2 2 2 2 2 3 4 2 2 2 2 2 2" xfId="72" xr:uid="{49D7F36E-6ED3-4541-BD8C-56A14C8604CC}"/>
    <cellStyle name="一般 10 5 2 2 2 2 2 3 4 2 2 2 3" xfId="76" xr:uid="{83F9CF5C-2517-42A2-8A74-78B6D96D6925}"/>
    <cellStyle name="一般 10 5 2 2 2 2 2 3 4 2 2 3" xfId="97" xr:uid="{459124C9-5CDD-446D-9F8A-E153FCCBC4B1}"/>
    <cellStyle name="一般 10 5 2 2 2 2 2 3 4 2 2 3 2" xfId="75" xr:uid="{20B0834B-A8B7-49FD-809D-CEC0BC5071BF}"/>
    <cellStyle name="一般 10 5 2 2 2 2 2 3 4 2 2 4" xfId="109" xr:uid="{5F57113A-2853-41AE-84D5-618DF76F4BB3}"/>
    <cellStyle name="一般 10 5 2 2 2 2 2 3 4 2 2 5" xfId="122" xr:uid="{6890EEEF-6509-4195-95CA-8EFB52C61B8E}"/>
    <cellStyle name="一般 10 5 2 2 2 2 2 3 4 2 3 2 2" xfId="83" xr:uid="{5F32A889-4BC9-4C62-82F5-911A09C0F668}"/>
    <cellStyle name="一般 10 5 2 2 2 2 2 3 4 2 3 2 2 2" xfId="73" xr:uid="{B44E8633-2E58-4708-88B0-F682DFB91FAC}"/>
    <cellStyle name="一般 10 5 2 2 2 2 2 3 4 2 3 2 2 2 2" xfId="85" xr:uid="{9525619F-55E8-47E6-912A-68412B82994D}"/>
    <cellStyle name="一般 10 5 2 2 2 2 2 3 4 2 3 2 2 2 3" xfId="98" xr:uid="{5AEB26C9-97B8-423B-9367-4E8A62469826}"/>
    <cellStyle name="一般 10 5 2 2 2 2 2 3 4 2 3 2 2 2 4" xfId="111" xr:uid="{B3B8487E-08BA-4DC7-82CD-3CD3AD1BC202}"/>
    <cellStyle name="一般 10 5 2 2 2 2 2 3 4 2 3 2 2 2 5" xfId="123" xr:uid="{F0E4AF01-7535-4D75-9CE5-4360632C7D7A}"/>
    <cellStyle name="一般 10 5 2 2 2 2 2 3 4 2 3 2 2 3" xfId="110" xr:uid="{864F5DFB-77DA-4D6C-8BF4-3DD9ED660891}"/>
    <cellStyle name="一般 10 5 2 2 2 2 2 4" xfId="48" xr:uid="{92C635D1-B635-4CE2-948A-FD2CA6E15B1D}"/>
    <cellStyle name="一般 10 5 2 2 2 2 2 5" xfId="52" xr:uid="{38798052-6462-42EF-8E37-9164C2E8F67A}"/>
    <cellStyle name="一般 10 5 2 2 2 2 2 6" xfId="57" xr:uid="{844D29BD-C66B-4004-B031-22CF0389E2BF}"/>
    <cellStyle name="一般 10 5 2 2 2 2 2 7" xfId="60" xr:uid="{06DF753D-A44E-4170-964A-89379FE352C0}"/>
    <cellStyle name="一般 10 5 2 2 2 2 2 7 2" xfId="89" xr:uid="{CECDE88F-923B-4C1F-8472-411346419DE4}"/>
    <cellStyle name="一般 10 5 2 2 2 2 2 7 2 2" xfId="115" xr:uid="{A9274C3C-553D-4534-B77A-04629B2734F2}"/>
    <cellStyle name="一般 10 5 2 2 2 2 2 7 2 2 2" xfId="138" xr:uid="{BB659ACB-78CF-4413-A4D8-39B03BBE8480}"/>
    <cellStyle name="一般 10 5 2 3" xfId="39" xr:uid="{F8A1BE9C-8837-4C79-A5A0-2AD6B8C1644C}"/>
    <cellStyle name="一般 10 5 2 4" xfId="43" xr:uid="{9FB61D91-5316-4C26-B2E1-A3CD0AA17FA8}"/>
    <cellStyle name="一般 10 5 2 5" xfId="47" xr:uid="{5B593505-8B7C-4836-BF4B-94F6CFDE9AE7}"/>
    <cellStyle name="一般 10 5 2 6" xfId="51" xr:uid="{5DC1C10C-B210-4DD1-B8D6-F633F341BDF1}"/>
    <cellStyle name="一般 10 5 2 7" xfId="59" xr:uid="{928B5D91-4881-4E91-AFEE-82FB89AC8CCB}"/>
    <cellStyle name="一般 10 5 2 7 2" xfId="88" xr:uid="{A2961278-9020-46BB-8BB1-79C2AC39C9B6}"/>
    <cellStyle name="一般 10 5 2 7 2 2" xfId="114" xr:uid="{3B52EAD5-2FA0-4788-AD10-EC1B5BF283AD}"/>
    <cellStyle name="一般 10 5 2 7 2 2 2" xfId="136" xr:uid="{EF3D1F65-5761-44A7-A2F4-3C86BC4C2AB4}"/>
    <cellStyle name="一般 10 5 2 8" xfId="96" xr:uid="{B694167D-047C-4F0E-831A-9F541EBDDE73}"/>
    <cellStyle name="一般 12" xfId="86" xr:uid="{55EF5C09-2856-412F-B456-1DAEE6F87A2B}"/>
    <cellStyle name="一般 2" xfId="22" xr:uid="{8989F2EA-4C30-4081-B147-166D8BE824A2}"/>
    <cellStyle name="一般 2 2" xfId="26" xr:uid="{4D1E3D9D-4B5C-4236-A406-7AFBF42B47F9}"/>
    <cellStyle name="一般 2 2 2" xfId="31" xr:uid="{636C01BA-0FCE-4B07-A62A-3152CB4AA0AB}"/>
    <cellStyle name="一般 2 2 3" xfId="70" xr:uid="{A0659748-5128-4872-9E58-8C52DDB8C6D9}"/>
    <cellStyle name="一般 2 3" xfId="37" xr:uid="{82A9F117-4D40-407A-AFEF-B69E957CAAAD}"/>
    <cellStyle name="一般 2 3 2" xfId="34" xr:uid="{07A614A1-F386-4EDD-8EC3-D942A3F7DEC6}"/>
    <cellStyle name="一般 2 3 2 2" xfId="42" xr:uid="{33065FF6-7FC5-48B2-9942-8B0855F0245E}"/>
    <cellStyle name="一般 2 3 2 3" xfId="46" xr:uid="{5282F71B-C589-44A6-85CC-C4E63ACF9D25}"/>
    <cellStyle name="一般 2 3 2 4" xfId="50" xr:uid="{601EFF06-F63D-4AB7-91B6-66086986634C}"/>
    <cellStyle name="一般 2 3 2 5" xfId="54" xr:uid="{A6972570-CFFD-4DF1-80D0-313B1B747812}"/>
    <cellStyle name="一般 2 3 2 6" xfId="62" xr:uid="{62B79545-609E-4566-8E6A-A1F1985F8A75}"/>
    <cellStyle name="一般 2 3 2 6 2" xfId="91" xr:uid="{13301BCF-BEA7-4C7C-A414-6242332C4EEE}"/>
    <cellStyle name="一般 2 3 2 6 2 2" xfId="117" xr:uid="{D3A570B2-EFE0-47A0-AB3D-B22250ABBF0F}"/>
    <cellStyle name="一般 2 3 2 6 2 2 2" xfId="140" xr:uid="{C996D5C6-53B0-4D84-B90B-BAABD2BB973E}"/>
    <cellStyle name="一般 2 3 3" xfId="63" xr:uid="{1D0D362C-4399-4725-A4AB-F99351F33EEA}"/>
    <cellStyle name="一般 2 3 3 2" xfId="74" xr:uid="{4F40F332-F93E-414D-9D61-5DB37B387A7D}"/>
    <cellStyle name="一般 2 4" xfId="18" xr:uid="{00000000-0005-0000-0000-000012000000}"/>
    <cellStyle name="一般 2 5" xfId="29" xr:uid="{97C5E0EB-75D7-4B44-BE06-29DA7670CAA0}"/>
    <cellStyle name="一般 2 5 16" xfId="120" xr:uid="{6E049C61-BFD1-4A1E-8C1E-68B6E9009394}"/>
    <cellStyle name="一般 2 5 2" xfId="64" xr:uid="{80B97E9E-9114-46A0-9355-1779C3E0ED37}"/>
    <cellStyle name="一般 2 5 2 2" xfId="78" xr:uid="{BAD83A9E-77F4-4B46-828C-5A723F3B1E9C}"/>
    <cellStyle name="一般 2 5 2 2 10 2" xfId="127" xr:uid="{16BF69DB-0B7D-4D92-9A31-6F0697A5E1B8}"/>
    <cellStyle name="一般 2 5 2 2 11 6" xfId="135" xr:uid="{94B29690-395A-4818-B5EF-6E7081B66468}"/>
    <cellStyle name="一般 2 5 2 2 14" xfId="131" xr:uid="{C373EEA1-141E-4996-863E-9DE96AFEAD61}"/>
    <cellStyle name="一般 2 5 2 2 15" xfId="129" xr:uid="{72F8E3B5-6109-4B1D-B202-80963F1021F5}"/>
    <cellStyle name="一般 2 5 2 2 16" xfId="128" xr:uid="{4284F13E-5B22-4E0F-A197-2BCFE5D1CAA3}"/>
    <cellStyle name="一般 2 5 2 2 2" xfId="82" xr:uid="{C67539FF-BE8C-4E17-BD95-E96817B820E6}"/>
    <cellStyle name="一般 2 5 2 2 2 2" xfId="92" xr:uid="{FDCC3DD2-E768-42F1-9228-BE8307B07C58}"/>
    <cellStyle name="一般 2 5 2 2 2 2 2 2" xfId="105" xr:uid="{4A407613-E15B-4803-A85B-F89BAD4933F9}"/>
    <cellStyle name="一般 2 5 2 2 2 2 2 2 2" xfId="134" xr:uid="{047B0C71-B005-47F4-91E1-99BD33512F97}"/>
    <cellStyle name="一般 2 5 2 2 2 3 2" xfId="104" xr:uid="{2BF360D2-346B-4CDE-A58F-3B093B121783}"/>
    <cellStyle name="一般 2 5 2 2 2 3 2 10" xfId="126" xr:uid="{6E3E1A23-D6CF-4E87-BFB9-2F765092A62D}"/>
    <cellStyle name="一般 2 5 2 2 2 3 2 9" xfId="130" xr:uid="{72B0F6F3-FBE3-4C4C-8C12-9FCAFD8E29A0}"/>
    <cellStyle name="一般 2 5 2 2 3" xfId="103" xr:uid="{B9EAD76D-FD66-4939-8754-C22510EA535C}"/>
    <cellStyle name="一般 2 5 2 2 3 2" xfId="93" xr:uid="{1DC6F92F-FA59-445F-83DF-F23EF9D91FA7}"/>
    <cellStyle name="一般 2 5 2 2 3 2 10" xfId="133" xr:uid="{F8FDB18D-5277-4B14-A325-481892CDBFAE}"/>
    <cellStyle name="一般 2 5 2 2 3 2 2 2" xfId="106" xr:uid="{4053FB66-0ECC-4067-9687-4461F0622C67}"/>
    <cellStyle name="一般 2 5 2 2 7" xfId="107" xr:uid="{761D9956-0B83-4D11-8A74-C24E9F4926EF}"/>
    <cellStyle name="一般 2 5 2 2 7 2" xfId="132" xr:uid="{6B9CF2EB-A0E6-40FF-91DD-2DE218B45727}"/>
    <cellStyle name="一般 2 5 3" xfId="81" xr:uid="{DD8B289F-48DC-44C6-BE90-20ADC4DFA5EF}"/>
    <cellStyle name="一般 2 5 4" xfId="79" xr:uid="{46944A90-A65A-45F5-9314-4A235F93A0F0}"/>
    <cellStyle name="一般 2 5 4 3" xfId="80" xr:uid="{9386121C-EDEF-456A-992F-ACDBE6B1C4BB}"/>
    <cellStyle name="一般 2 5 5" xfId="71" xr:uid="{EFF116E9-8AD7-491A-B366-8DBC58DC258C}"/>
    <cellStyle name="一般 2 6" xfId="58" xr:uid="{D9605282-693A-479F-8D84-A65F57597EF3}"/>
    <cellStyle name="一般 3" xfId="21" xr:uid="{9103DA06-EDAD-4776-9AB4-6B3955C9DF66}"/>
    <cellStyle name="一般 3 2" xfId="35" xr:uid="{7C565EAE-3973-4176-B3F2-D7B86D49EE09}"/>
    <cellStyle name="一般 3 2 2" xfId="20" xr:uid="{00000000-0005-0000-0000-000013000000}"/>
    <cellStyle name="一般 3 2 3" xfId="67" xr:uid="{8D207EB5-3BE5-440E-8AE1-DDA772DA9CA5}"/>
    <cellStyle name="一般 4" xfId="38" xr:uid="{5A2BCA39-3B06-4B51-A7A8-F052C548D3E9}"/>
    <cellStyle name="一般 4 2" xfId="69" xr:uid="{3168730A-E5D3-4CC4-BB8B-396EDEC55B93}"/>
    <cellStyle name="一般 5" xfId="55" xr:uid="{855E5630-483D-44FF-92D0-7909E1146B61}"/>
    <cellStyle name="一般 5 2" xfId="77" xr:uid="{12ACA3C7-6691-4662-BB55-10F3EAB2CC3D}"/>
    <cellStyle name="一般 6" xfId="19" xr:uid="{00000000-0005-0000-0000-000014000000}"/>
    <cellStyle name="一般 6 2" xfId="87" xr:uid="{582C9AAC-FDB3-421A-A812-1D1C8492DEAB}"/>
    <cellStyle name="一般 6 2 2" xfId="102" xr:uid="{88E2599E-F643-4744-A1D1-62B3E59F27C6}"/>
    <cellStyle name="一般 6 2 2 2" xfId="113" xr:uid="{DC81AB75-E19A-47D5-83B1-C5868A8EA497}"/>
    <cellStyle name="一般 7" xfId="94" xr:uid="{CCE80483-7CDC-47B1-A0C3-3F51103FB00E}"/>
    <cellStyle name="一般 7 2" xfId="108" xr:uid="{AB336986-1874-4D06-A6AF-2F56A3E7F06E}"/>
    <cellStyle name="一般_101年度用途別調查表－加班值班費_1030902_104及103宣導經費編列情形表" xfId="137" xr:uid="{BF72633C-4231-42A4-9AF5-F58856C9C931}"/>
    <cellStyle name="一般_91移轉性支付pin_辦公室租金查填表彙整" xfId="24" xr:uid="{EDCF460C-1EE6-41F9-BF5D-9AFE5D30663B}"/>
    <cellStyle name="千分位" xfId="28" builtinId="3"/>
    <cellStyle name="千分位 10" xfId="23" xr:uid="{2836DBB2-1840-42A4-9483-9BAC4C1FD7D3}"/>
    <cellStyle name="千分位 10 2" xfId="121" xr:uid="{E1A28E33-3CE2-4981-9F8D-C9ED088E465B}"/>
    <cellStyle name="千分位 10 3" xfId="125" xr:uid="{E4FC4719-2608-464C-8598-53A4362CBF0B}"/>
    <cellStyle name="千分位 11" xfId="95" xr:uid="{3EFB6871-E860-4814-AFB1-E1D6900140EB}"/>
    <cellStyle name="千分位 2" xfId="25" xr:uid="{49D6BBD0-A356-492B-8A60-82D5E7323D5B}"/>
    <cellStyle name="千分位 3" xfId="33" xr:uid="{C4F0FC64-DD95-4C55-B852-817E698AC18F}"/>
    <cellStyle name="千分位 3 2" xfId="41" xr:uid="{700819C2-EA7B-47F3-8D35-F115A9A5F5F5}"/>
    <cellStyle name="千分位 3 3" xfId="45" xr:uid="{31220FE2-E08A-4BDF-8403-B2FCC433ABB2}"/>
    <cellStyle name="千分位 3 4" xfId="49" xr:uid="{E5DCD8F4-9F94-4FBF-BCF5-C3982779AD7F}"/>
    <cellStyle name="千分位 3 5" xfId="53" xr:uid="{9EA840E3-38B0-4CD0-8B6F-584339878A85}"/>
    <cellStyle name="千分位 3 6" xfId="61" xr:uid="{3EFDC7EC-7EB3-4EC1-8A1D-A134B39F82F2}"/>
    <cellStyle name="千分位 3 6 2" xfId="90" xr:uid="{5A632564-C7F0-4CD2-B189-647A1ED20E5A}"/>
    <cellStyle name="千分位 3 6 2 2" xfId="116" xr:uid="{0D2A7B78-3A9E-4DE1-BC03-034DB8EC1ABD}"/>
    <cellStyle name="千分位 3 6 2 2 2" xfId="139" xr:uid="{8180E7B1-A466-42CA-9D5D-8FB1ADBAE6B4}"/>
    <cellStyle name="千分位 4" xfId="100" xr:uid="{A7130DB5-F7A8-40F1-B86C-0F86E919797D}"/>
    <cellStyle name="千分位 4 3" xfId="65" xr:uid="{C04E40BE-D197-45D0-8063-DDC3F698E9D7}"/>
    <cellStyle name="千分位 5" xfId="101" xr:uid="{FF70F6F7-93B3-46C3-B8AA-253F31A59B0D}"/>
    <cellStyle name="千分位 8" xfId="27" xr:uid="{A6FC2EA2-D280-4E75-A936-7613A8FC8F2F}"/>
    <cellStyle name="千分位 9" xfId="66" xr:uid="{76A48DE9-0041-4D6E-899C-641CC5761945}"/>
    <cellStyle name="貨幣" xfId="118" builtinId="4"/>
    <cellStyle name="貨幣 4" xfId="68" xr:uid="{8BE89FB4-7A7E-4F82-9E45-5202BD44459E}"/>
  </cellStyles>
  <dxfs count="0"/>
  <tableStyles count="0" defaultTableStyle="TableStyleMedium2" defaultPivotStyle="PivotStyleLight16"/>
  <colors>
    <mruColors>
      <color rgb="FF0000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661987</xdr:colOff>
      <xdr:row>136</xdr:row>
      <xdr:rowOff>0</xdr:rowOff>
    </xdr:from>
    <xdr:ext cx="65" cy="172227"/>
    <xdr:sp macro="" textlink="">
      <xdr:nvSpPr>
        <xdr:cNvPr id="2" name="文字方塊 1">
          <a:extLst>
            <a:ext uri="{FF2B5EF4-FFF2-40B4-BE49-F238E27FC236}">
              <a16:creationId xmlns:a16="http://schemas.microsoft.com/office/drawing/2014/main" id="{705FAEAC-D5CE-43EF-AB35-9EF37497D9C7}"/>
            </a:ext>
          </a:extLst>
        </xdr:cNvPr>
        <xdr:cNvSpPr txBox="1"/>
      </xdr:nvSpPr>
      <xdr:spPr>
        <a:xfrm>
          <a:off x="5148262" y="651633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661987</xdr:colOff>
      <xdr:row>1169</xdr:row>
      <xdr:rowOff>0</xdr:rowOff>
    </xdr:from>
    <xdr:ext cx="65" cy="172227"/>
    <xdr:sp macro="" textlink="">
      <xdr:nvSpPr>
        <xdr:cNvPr id="2" name="文字方塊 1">
          <a:extLst>
            <a:ext uri="{FF2B5EF4-FFF2-40B4-BE49-F238E27FC236}">
              <a16:creationId xmlns:a16="http://schemas.microsoft.com/office/drawing/2014/main" id="{5BFE7823-1398-449F-8F8C-53C0F6E44756}"/>
            </a:ext>
          </a:extLst>
        </xdr:cNvPr>
        <xdr:cNvSpPr txBox="1"/>
      </xdr:nvSpPr>
      <xdr:spPr>
        <a:xfrm>
          <a:off x="2909887" y="244963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sz="1100"/>
        </a:p>
      </xdr:txBody>
    </xdr:sp>
    <xdr:clientData/>
  </xdr:oneCellAnchor>
  <xdr:oneCellAnchor>
    <xdr:from>
      <xdr:col>4</xdr:col>
      <xdr:colOff>661987</xdr:colOff>
      <xdr:row>60</xdr:row>
      <xdr:rowOff>0</xdr:rowOff>
    </xdr:from>
    <xdr:ext cx="65" cy="172227"/>
    <xdr:sp macro="" textlink="">
      <xdr:nvSpPr>
        <xdr:cNvPr id="3" name="文字方塊 2">
          <a:extLst>
            <a:ext uri="{FF2B5EF4-FFF2-40B4-BE49-F238E27FC236}">
              <a16:creationId xmlns:a16="http://schemas.microsoft.com/office/drawing/2014/main" id="{CB57BB3E-799B-4967-B295-63CA9C6993B3}"/>
            </a:ext>
          </a:extLst>
        </xdr:cNvPr>
        <xdr:cNvSpPr txBox="1"/>
      </xdr:nvSpPr>
      <xdr:spPr>
        <a:xfrm>
          <a:off x="2909887" y="1257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sz="1100"/>
        </a:p>
      </xdr:txBody>
    </xdr:sp>
    <xdr:clientData/>
  </xdr:oneCellAnchor>
  <xdr:oneCellAnchor>
    <xdr:from>
      <xdr:col>4</xdr:col>
      <xdr:colOff>661987</xdr:colOff>
      <xdr:row>60</xdr:row>
      <xdr:rowOff>0</xdr:rowOff>
    </xdr:from>
    <xdr:ext cx="65" cy="172227"/>
    <xdr:sp macro="" textlink="">
      <xdr:nvSpPr>
        <xdr:cNvPr id="4" name="文字方塊 3">
          <a:extLst>
            <a:ext uri="{FF2B5EF4-FFF2-40B4-BE49-F238E27FC236}">
              <a16:creationId xmlns:a16="http://schemas.microsoft.com/office/drawing/2014/main" id="{49161FF7-6E32-4323-A876-225E4A2466E8}"/>
            </a:ext>
          </a:extLst>
        </xdr:cNvPr>
        <xdr:cNvSpPr txBox="1"/>
      </xdr:nvSpPr>
      <xdr:spPr>
        <a:xfrm>
          <a:off x="2909887" y="12573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sz="1100"/>
        </a:p>
      </xdr:txBody>
    </xdr:sp>
    <xdr:clientData/>
  </xdr:oneCellAnchor>
  <xdr:oneCellAnchor>
    <xdr:from>
      <xdr:col>4</xdr:col>
      <xdr:colOff>661987</xdr:colOff>
      <xdr:row>1108</xdr:row>
      <xdr:rowOff>0</xdr:rowOff>
    </xdr:from>
    <xdr:ext cx="65" cy="172227"/>
    <xdr:sp macro="" textlink="">
      <xdr:nvSpPr>
        <xdr:cNvPr id="5" name="文字方塊 4">
          <a:extLst>
            <a:ext uri="{FF2B5EF4-FFF2-40B4-BE49-F238E27FC236}">
              <a16:creationId xmlns:a16="http://schemas.microsoft.com/office/drawing/2014/main" id="{CBBE87BE-423C-4EC7-AD68-CF0F862F310D}"/>
            </a:ext>
          </a:extLst>
        </xdr:cNvPr>
        <xdr:cNvSpPr txBox="1"/>
      </xdr:nvSpPr>
      <xdr:spPr>
        <a:xfrm>
          <a:off x="2909887" y="232181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23459;&#23566;\113&#31532;4&#23395;\&#22238;\113&#24230;&#24180;&#31532;4&#23395;&#25919;&#31574;&#21450;&#26989;&#21209;&#23459;&#23566;&#20043;&#22519;&#34892;&#24773;&#2441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23459;&#23566;\113&#31532;2&#23395;\&#24409;&#25972;\113&#24230;&#24180;&#31532;2&#23395;&#25919;&#31574;&#21450;&#26989;&#21209;&#23459;&#23566;&#20043;&#22519;&#34892;&#24773;&#24418;&#34920;~&#24409;&#259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23459;&#23566;\113&#31532;4&#23395;\&#24409;&#25972;\0228-113&#24230;&#24180;&#31532;4&#23395;&#25919;&#31574;&#21450;&#26989;&#21209;&#23459;&#23566;&#20043;&#22519;&#34892;&#24773;&#24418;&#34920;~&#24409;&#25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填此表~113S4"/>
      <sheetName val="113統計 "/>
      <sheetName val="113S3"/>
      <sheetName val="113S2"/>
      <sheetName val="113S1"/>
      <sheetName val="112S4供參"/>
    </sheetNames>
    <sheetDataSet>
      <sheetData sheetId="0">
        <row r="171">
          <cell r="I171">
            <v>100654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填此表~113S2"/>
      <sheetName val="說明"/>
      <sheetName val="113S1"/>
      <sheetName val="113統計 "/>
      <sheetName val="112S4供參"/>
    </sheetNames>
    <sheetDataSet>
      <sheetData sheetId="0"/>
      <sheetData sheetId="1"/>
      <sheetData sheetId="2">
        <row r="6">
          <cell r="I6">
            <v>4292965</v>
          </cell>
        </row>
        <row r="141">
          <cell r="I141">
            <v>9807863</v>
          </cell>
        </row>
        <row r="226">
          <cell r="I226">
            <v>102030</v>
          </cell>
        </row>
        <row r="230">
          <cell r="I230">
            <v>14202858</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3統計 "/>
      <sheetName val="工作表1"/>
      <sheetName val="113S2"/>
      <sheetName val="113S3"/>
      <sheetName val="113S1"/>
      <sheetName val="112S4供參"/>
    </sheetNames>
    <sheetDataSet>
      <sheetData sheetId="0">
        <row r="6">
          <cell r="AJ6">
            <v>201329935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3294-98CB-4AB6-B22E-9E075FE752E1}">
  <sheetPr>
    <outlinePr summaryBelow="0" summaryRight="0"/>
  </sheetPr>
  <dimension ref="A1:AMK182"/>
  <sheetViews>
    <sheetView tabSelected="1" view="pageBreakPreview" topLeftCell="A4" zoomScale="85" zoomScaleNormal="85" zoomScaleSheetLayoutView="85" workbookViewId="0">
      <selection activeCell="D172" sqref="D172"/>
    </sheetView>
  </sheetViews>
  <sheetFormatPr defaultColWidth="7.625" defaultRowHeight="16.5" outlineLevelRow="2"/>
  <cols>
    <col min="1" max="1" width="12.25" style="50" customWidth="1"/>
    <col min="2" max="2" width="21.75" style="40" customWidth="1"/>
    <col min="3" max="3" width="13.375" style="40" customWidth="1"/>
    <col min="4" max="4" width="11.5" style="40" customWidth="1"/>
    <col min="5" max="5" width="11.625" style="40" customWidth="1"/>
    <col min="6" max="8" width="14.75" style="40" customWidth="1"/>
    <col min="9" max="9" width="20.375" style="40" customWidth="1"/>
    <col min="10" max="10" width="15.25" style="40" customWidth="1"/>
    <col min="11" max="11" width="30.5" style="40" customWidth="1"/>
    <col min="12" max="12" width="20.875" style="40" customWidth="1"/>
    <col min="13" max="13" width="11.625" style="40" customWidth="1"/>
    <col min="14" max="14" width="7.625" style="40" customWidth="1"/>
    <col min="15" max="16384" width="7.625" style="40"/>
  </cols>
  <sheetData>
    <row r="1" spans="1:1025" ht="32.25">
      <c r="A1" s="293" t="s">
        <v>42</v>
      </c>
      <c r="B1" s="293"/>
      <c r="C1" s="293"/>
      <c r="D1" s="293"/>
      <c r="E1" s="293"/>
      <c r="F1" s="293"/>
      <c r="G1" s="293"/>
      <c r="H1" s="293"/>
      <c r="I1" s="293"/>
      <c r="J1" s="293"/>
      <c r="K1" s="293"/>
      <c r="L1" s="293"/>
      <c r="M1" s="293"/>
    </row>
    <row r="2" spans="1:1025" ht="32.25">
      <c r="A2" s="293" t="s">
        <v>0</v>
      </c>
      <c r="B2" s="293"/>
      <c r="C2" s="293"/>
      <c r="D2" s="293"/>
      <c r="E2" s="293"/>
      <c r="F2" s="293"/>
      <c r="G2" s="293"/>
      <c r="H2" s="293"/>
      <c r="I2" s="293"/>
      <c r="J2" s="293"/>
      <c r="K2" s="293"/>
      <c r="L2" s="293"/>
      <c r="M2" s="293"/>
    </row>
    <row r="3" spans="1:1025" ht="21">
      <c r="A3" s="294" t="s">
        <v>4143</v>
      </c>
      <c r="B3" s="294"/>
      <c r="C3" s="294"/>
      <c r="D3" s="294"/>
      <c r="E3" s="294"/>
      <c r="F3" s="294"/>
      <c r="G3" s="294"/>
      <c r="H3" s="294"/>
      <c r="I3" s="294"/>
      <c r="J3" s="294"/>
      <c r="K3" s="294"/>
      <c r="L3" s="294"/>
      <c r="M3" s="294"/>
    </row>
    <row r="4" spans="1:1025" ht="24.75" customHeight="1">
      <c r="A4" s="41"/>
      <c r="B4" s="42"/>
      <c r="C4" s="42"/>
      <c r="D4" s="42"/>
      <c r="E4" s="42"/>
      <c r="F4" s="42"/>
      <c r="G4" s="42"/>
      <c r="H4" s="42"/>
      <c r="I4" s="42"/>
      <c r="J4" s="42"/>
      <c r="K4" s="43"/>
      <c r="L4" s="44"/>
      <c r="M4" s="44" t="s">
        <v>1</v>
      </c>
    </row>
    <row r="5" spans="1:1025" ht="48" customHeight="1">
      <c r="A5" s="45" t="s">
        <v>2</v>
      </c>
      <c r="B5" s="45" t="s">
        <v>3</v>
      </c>
      <c r="C5" s="61" t="s">
        <v>32</v>
      </c>
      <c r="D5" s="45" t="s">
        <v>4</v>
      </c>
      <c r="E5" s="45" t="s">
        <v>5</v>
      </c>
      <c r="F5" s="45" t="s">
        <v>6</v>
      </c>
      <c r="G5" s="45" t="s">
        <v>7</v>
      </c>
      <c r="H5" s="45" t="s">
        <v>8</v>
      </c>
      <c r="I5" s="45" t="s">
        <v>9</v>
      </c>
      <c r="J5" s="45" t="s">
        <v>10</v>
      </c>
      <c r="K5" s="45" t="s">
        <v>33</v>
      </c>
      <c r="L5" s="45" t="s">
        <v>11</v>
      </c>
      <c r="M5" s="45" t="s">
        <v>12</v>
      </c>
    </row>
    <row r="6" spans="1:1025" s="2" customFormat="1" ht="30" hidden="1" customHeight="1" collapsed="1">
      <c r="A6" s="98" t="s">
        <v>36</v>
      </c>
      <c r="B6" s="18"/>
      <c r="C6" s="18"/>
      <c r="D6" s="18"/>
      <c r="E6" s="18"/>
      <c r="F6" s="99"/>
      <c r="G6" s="99"/>
      <c r="H6" s="18"/>
      <c r="I6" s="19">
        <f>I7+I12+I34+I50+I58+I61+I64+I80+I94+I113</f>
        <v>0</v>
      </c>
      <c r="J6" s="18"/>
      <c r="K6" s="18"/>
      <c r="L6" s="100"/>
      <c r="M6" s="100"/>
    </row>
    <row r="7" spans="1:1025" s="3" customFormat="1" ht="25.15" hidden="1" customHeight="1" outlineLevel="1">
      <c r="A7" s="103" t="s">
        <v>37</v>
      </c>
      <c r="B7" s="103"/>
      <c r="C7" s="103"/>
      <c r="D7" s="103"/>
      <c r="E7" s="103"/>
      <c r="F7" s="103"/>
      <c r="G7" s="103"/>
      <c r="H7" s="104"/>
      <c r="I7" s="105">
        <f>SUM(I8:I11)</f>
        <v>0</v>
      </c>
      <c r="J7" s="103"/>
      <c r="K7" s="103"/>
      <c r="L7" s="103"/>
      <c r="M7" s="103"/>
    </row>
    <row r="8" spans="1:1025" s="1" customFormat="1" hidden="1" outlineLevel="2">
      <c r="A8" s="73"/>
      <c r="B8" s="111"/>
      <c r="C8" s="111"/>
      <c r="D8" s="111"/>
      <c r="E8" s="68"/>
      <c r="F8" s="111"/>
      <c r="G8" s="56"/>
      <c r="H8" s="56"/>
      <c r="I8" s="13"/>
      <c r="J8" s="111"/>
      <c r="K8" s="111"/>
      <c r="L8" s="111"/>
      <c r="M8" s="111"/>
    </row>
    <row r="9" spans="1:1025" s="1" customFormat="1" hidden="1" outlineLevel="2">
      <c r="A9" s="73"/>
      <c r="B9" s="111"/>
      <c r="C9" s="111"/>
      <c r="D9" s="111"/>
      <c r="E9" s="68"/>
      <c r="F9" s="111"/>
      <c r="G9" s="56"/>
      <c r="H9" s="56"/>
      <c r="I9" s="13"/>
      <c r="J9" s="111"/>
      <c r="K9" s="111"/>
      <c r="L9" s="68"/>
      <c r="M9" s="111"/>
    </row>
    <row r="10" spans="1:1025" hidden="1" outlineLevel="2">
      <c r="A10" s="73"/>
      <c r="B10" s="111"/>
      <c r="C10" s="111"/>
      <c r="D10" s="111"/>
      <c r="E10" s="68"/>
      <c r="F10" s="111"/>
      <c r="G10" s="56"/>
      <c r="H10" s="56"/>
      <c r="I10" s="13"/>
      <c r="J10" s="111"/>
      <c r="K10" s="111"/>
      <c r="L10" s="111"/>
      <c r="M10" s="111"/>
    </row>
    <row r="11" spans="1:1025" s="6" customFormat="1" hidden="1" outlineLevel="2">
      <c r="A11" s="73"/>
      <c r="B11" s="111"/>
      <c r="C11" s="111"/>
      <c r="D11" s="111"/>
      <c r="E11" s="68"/>
      <c r="F11" s="111"/>
      <c r="G11" s="56"/>
      <c r="H11" s="56"/>
      <c r="I11" s="13"/>
      <c r="J11" s="111"/>
      <c r="K11" s="111"/>
      <c r="L11" s="68"/>
      <c r="M11" s="111"/>
    </row>
    <row r="12" spans="1:1025" s="3" customFormat="1" ht="25.15" hidden="1" customHeight="1" outlineLevel="1">
      <c r="A12" s="103" t="s">
        <v>451</v>
      </c>
      <c r="B12" s="103"/>
      <c r="C12" s="103"/>
      <c r="D12" s="103"/>
      <c r="E12" s="103"/>
      <c r="F12" s="103"/>
      <c r="G12" s="103"/>
      <c r="H12" s="104"/>
      <c r="I12" s="105">
        <f>SUM(I13:I33)</f>
        <v>0</v>
      </c>
      <c r="J12" s="103"/>
      <c r="K12" s="103"/>
      <c r="L12" s="103"/>
      <c r="M12" s="103"/>
    </row>
    <row r="13" spans="1:1025" s="52" customFormat="1" hidden="1" outlineLevel="2">
      <c r="A13" s="73"/>
      <c r="B13" s="67"/>
      <c r="C13" s="112"/>
      <c r="D13" s="111"/>
      <c r="E13" s="68"/>
      <c r="F13" s="111"/>
      <c r="G13" s="111"/>
      <c r="H13" s="111"/>
      <c r="I13" s="34"/>
      <c r="J13" s="111"/>
      <c r="K13" s="111"/>
      <c r="L13" s="111"/>
      <c r="M13" s="11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c r="ABX13" s="51"/>
      <c r="ABY13" s="51"/>
      <c r="ABZ13" s="51"/>
      <c r="ACA13" s="51"/>
      <c r="ACB13" s="51"/>
      <c r="ACC13" s="51"/>
      <c r="ACD13" s="51"/>
      <c r="ACE13" s="51"/>
      <c r="ACF13" s="51"/>
      <c r="ACG13" s="51"/>
      <c r="ACH13" s="51"/>
      <c r="ACI13" s="51"/>
      <c r="ACJ13" s="51"/>
      <c r="ACK13" s="51"/>
      <c r="ACL13" s="51"/>
      <c r="ACM13" s="51"/>
      <c r="ACN13" s="51"/>
      <c r="ACO13" s="51"/>
      <c r="ACP13" s="51"/>
      <c r="ACQ13" s="51"/>
      <c r="ACR13" s="51"/>
      <c r="ACS13" s="51"/>
      <c r="ACT13" s="51"/>
      <c r="ACU13" s="51"/>
      <c r="ACV13" s="51"/>
      <c r="ACW13" s="51"/>
      <c r="ACX13" s="51"/>
      <c r="ACY13" s="51"/>
      <c r="ACZ13" s="51"/>
      <c r="ADA13" s="51"/>
      <c r="ADB13" s="51"/>
      <c r="ADC13" s="51"/>
      <c r="ADD13" s="51"/>
      <c r="ADE13" s="51"/>
      <c r="ADF13" s="51"/>
      <c r="ADG13" s="51"/>
      <c r="ADH13" s="51"/>
      <c r="ADI13" s="51"/>
      <c r="ADJ13" s="51"/>
      <c r="ADK13" s="51"/>
      <c r="ADL13" s="51"/>
      <c r="ADM13" s="51"/>
      <c r="ADN13" s="51"/>
      <c r="ADO13" s="51"/>
      <c r="ADP13" s="51"/>
      <c r="ADQ13" s="51"/>
      <c r="ADR13" s="51"/>
      <c r="ADS13" s="51"/>
      <c r="ADT13" s="51"/>
      <c r="ADU13" s="51"/>
      <c r="ADV13" s="51"/>
      <c r="ADW13" s="51"/>
      <c r="ADX13" s="51"/>
      <c r="ADY13" s="51"/>
      <c r="ADZ13" s="51"/>
      <c r="AEA13" s="51"/>
      <c r="AEB13" s="51"/>
      <c r="AEC13" s="51"/>
      <c r="AED13" s="51"/>
      <c r="AEE13" s="51"/>
      <c r="AEF13" s="51"/>
      <c r="AEG13" s="51"/>
      <c r="AEH13" s="51"/>
      <c r="AEI13" s="51"/>
      <c r="AEJ13" s="51"/>
      <c r="AEK13" s="51"/>
      <c r="AEL13" s="51"/>
      <c r="AEM13" s="51"/>
      <c r="AEN13" s="51"/>
      <c r="AEO13" s="51"/>
      <c r="AEP13" s="51"/>
      <c r="AEQ13" s="51"/>
      <c r="AER13" s="51"/>
      <c r="AES13" s="51"/>
      <c r="AET13" s="51"/>
      <c r="AEU13" s="51"/>
      <c r="AEV13" s="51"/>
      <c r="AEW13" s="51"/>
      <c r="AEX13" s="51"/>
      <c r="AEY13" s="51"/>
      <c r="AEZ13" s="51"/>
      <c r="AFA13" s="51"/>
      <c r="AFB13" s="51"/>
      <c r="AFC13" s="51"/>
      <c r="AFD13" s="51"/>
      <c r="AFE13" s="51"/>
      <c r="AFF13" s="51"/>
      <c r="AFG13" s="51"/>
      <c r="AFH13" s="51"/>
      <c r="AFI13" s="51"/>
      <c r="AFJ13" s="51"/>
      <c r="AFK13" s="51"/>
      <c r="AFL13" s="51"/>
      <c r="AFM13" s="51"/>
      <c r="AFN13" s="51"/>
      <c r="AFO13" s="51"/>
      <c r="AFP13" s="51"/>
      <c r="AFQ13" s="51"/>
      <c r="AFR13" s="51"/>
      <c r="AFS13" s="51"/>
      <c r="AFT13" s="51"/>
      <c r="AFU13" s="51"/>
      <c r="AFV13" s="51"/>
      <c r="AFW13" s="51"/>
      <c r="AFX13" s="51"/>
      <c r="AFY13" s="51"/>
      <c r="AFZ13" s="51"/>
      <c r="AGA13" s="51"/>
      <c r="AGB13" s="51"/>
      <c r="AGC13" s="51"/>
      <c r="AGD13" s="51"/>
      <c r="AGE13" s="51"/>
      <c r="AGF13" s="51"/>
      <c r="AGG13" s="51"/>
      <c r="AGH13" s="51"/>
      <c r="AGI13" s="51"/>
      <c r="AGJ13" s="51"/>
      <c r="AGK13" s="51"/>
      <c r="AGL13" s="51"/>
      <c r="AGM13" s="51"/>
      <c r="AGN13" s="51"/>
      <c r="AGO13" s="51"/>
      <c r="AGP13" s="51"/>
      <c r="AGQ13" s="51"/>
      <c r="AGR13" s="51"/>
      <c r="AGS13" s="51"/>
      <c r="AGT13" s="51"/>
      <c r="AGU13" s="51"/>
      <c r="AGV13" s="51"/>
      <c r="AGW13" s="51"/>
      <c r="AGX13" s="51"/>
      <c r="AGY13" s="51"/>
      <c r="AGZ13" s="51"/>
      <c r="AHA13" s="51"/>
      <c r="AHB13" s="51"/>
      <c r="AHC13" s="51"/>
      <c r="AHD13" s="51"/>
      <c r="AHE13" s="51"/>
      <c r="AHF13" s="51"/>
      <c r="AHG13" s="51"/>
      <c r="AHH13" s="51"/>
      <c r="AHI13" s="51"/>
      <c r="AHJ13" s="51"/>
      <c r="AHK13" s="51"/>
      <c r="AHL13" s="51"/>
      <c r="AHM13" s="51"/>
      <c r="AHN13" s="51"/>
      <c r="AHO13" s="51"/>
      <c r="AHP13" s="51"/>
      <c r="AHQ13" s="51"/>
      <c r="AHR13" s="51"/>
      <c r="AHS13" s="51"/>
      <c r="AHT13" s="51"/>
      <c r="AHU13" s="51"/>
      <c r="AHV13" s="51"/>
      <c r="AHW13" s="51"/>
      <c r="AHX13" s="51"/>
      <c r="AHY13" s="51"/>
      <c r="AHZ13" s="51"/>
      <c r="AIA13" s="51"/>
      <c r="AIB13" s="51"/>
      <c r="AIC13" s="51"/>
      <c r="AID13" s="51"/>
      <c r="AIE13" s="51"/>
      <c r="AIF13" s="51"/>
      <c r="AIG13" s="51"/>
      <c r="AIH13" s="51"/>
      <c r="AII13" s="51"/>
      <c r="AIJ13" s="51"/>
      <c r="AIK13" s="51"/>
      <c r="AIL13" s="51"/>
      <c r="AIM13" s="51"/>
      <c r="AIN13" s="51"/>
      <c r="AIO13" s="51"/>
      <c r="AIP13" s="51"/>
      <c r="AIQ13" s="51"/>
      <c r="AIR13" s="51"/>
      <c r="AIS13" s="51"/>
      <c r="AIT13" s="51"/>
      <c r="AIU13" s="51"/>
      <c r="AIV13" s="51"/>
      <c r="AIW13" s="51"/>
      <c r="AIX13" s="51"/>
      <c r="AIY13" s="51"/>
      <c r="AIZ13" s="51"/>
      <c r="AJA13" s="51"/>
      <c r="AJB13" s="51"/>
      <c r="AJC13" s="51"/>
      <c r="AJD13" s="51"/>
      <c r="AJE13" s="51"/>
      <c r="AJF13" s="51"/>
      <c r="AJG13" s="51"/>
      <c r="AJH13" s="51"/>
      <c r="AJI13" s="51"/>
      <c r="AJJ13" s="51"/>
      <c r="AJK13" s="51"/>
      <c r="AJL13" s="51"/>
      <c r="AJM13" s="51"/>
      <c r="AJN13" s="51"/>
      <c r="AJO13" s="51"/>
      <c r="AJP13" s="51"/>
      <c r="AJQ13" s="51"/>
      <c r="AJR13" s="51"/>
      <c r="AJS13" s="51"/>
      <c r="AJT13" s="51"/>
      <c r="AJU13" s="51"/>
      <c r="AJV13" s="51"/>
      <c r="AJW13" s="51"/>
      <c r="AJX13" s="51"/>
      <c r="AJY13" s="51"/>
      <c r="AJZ13" s="51"/>
      <c r="AKA13" s="51"/>
      <c r="AKB13" s="51"/>
      <c r="AKC13" s="51"/>
      <c r="AKD13" s="51"/>
      <c r="AKE13" s="51"/>
      <c r="AKF13" s="51"/>
      <c r="AKG13" s="51"/>
      <c r="AKH13" s="51"/>
      <c r="AKI13" s="51"/>
      <c r="AKJ13" s="51"/>
      <c r="AKK13" s="51"/>
      <c r="AKL13" s="51"/>
      <c r="AKM13" s="51"/>
      <c r="AKN13" s="51"/>
      <c r="AKO13" s="51"/>
      <c r="AKP13" s="51"/>
      <c r="AKQ13" s="51"/>
      <c r="AKR13" s="51"/>
      <c r="AKS13" s="51"/>
      <c r="AKT13" s="51"/>
      <c r="AKU13" s="51"/>
      <c r="AKV13" s="51"/>
      <c r="AKW13" s="51"/>
      <c r="AKX13" s="51"/>
      <c r="AKY13" s="51"/>
      <c r="AKZ13" s="51"/>
      <c r="ALA13" s="51"/>
      <c r="ALB13" s="51"/>
      <c r="ALC13" s="51"/>
      <c r="ALD13" s="51"/>
      <c r="ALE13" s="51"/>
      <c r="ALF13" s="51"/>
      <c r="ALG13" s="51"/>
      <c r="ALH13" s="51"/>
      <c r="ALI13" s="51"/>
      <c r="ALJ13" s="51"/>
      <c r="ALK13" s="51"/>
      <c r="ALL13" s="51"/>
      <c r="ALM13" s="51"/>
      <c r="ALN13" s="51"/>
      <c r="ALO13" s="51"/>
      <c r="ALP13" s="51"/>
      <c r="ALQ13" s="51"/>
      <c r="ALR13" s="51"/>
      <c r="ALS13" s="51"/>
      <c r="ALT13" s="51"/>
      <c r="ALU13" s="51"/>
      <c r="ALV13" s="51"/>
      <c r="ALW13" s="51"/>
      <c r="ALX13" s="51"/>
      <c r="ALY13" s="51"/>
      <c r="ALZ13" s="51"/>
      <c r="AMA13" s="51"/>
      <c r="AMB13" s="51"/>
      <c r="AMC13" s="51"/>
      <c r="AMD13" s="51"/>
      <c r="AME13" s="51"/>
      <c r="AMF13" s="51"/>
      <c r="AMG13" s="51"/>
      <c r="AMH13" s="51"/>
      <c r="AMI13" s="51"/>
      <c r="AMJ13" s="51"/>
    </row>
    <row r="14" spans="1:1025" s="52" customFormat="1" hidden="1" outlineLevel="2">
      <c r="A14" s="73"/>
      <c r="B14" s="67"/>
      <c r="C14" s="111"/>
      <c r="D14" s="111"/>
      <c r="E14" s="68"/>
      <c r="F14" s="111"/>
      <c r="G14" s="111"/>
      <c r="H14" s="111"/>
      <c r="I14" s="13"/>
      <c r="J14" s="111"/>
      <c r="K14" s="111"/>
      <c r="L14" s="111"/>
      <c r="M14" s="11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row>
    <row r="15" spans="1:1025" s="6" customFormat="1" hidden="1" outlineLevel="2">
      <c r="A15" s="73"/>
      <c r="B15" s="67"/>
      <c r="C15" s="111"/>
      <c r="D15" s="111"/>
      <c r="E15" s="68"/>
      <c r="F15" s="111"/>
      <c r="G15" s="111"/>
      <c r="H15" s="111"/>
      <c r="I15" s="13"/>
      <c r="J15" s="111"/>
      <c r="K15" s="111"/>
      <c r="L15" s="111"/>
      <c r="M15" s="111"/>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c r="AFV15" s="24"/>
      <c r="AFW15" s="24"/>
      <c r="AFX15" s="24"/>
      <c r="AFY15" s="24"/>
      <c r="AFZ15" s="24"/>
      <c r="AGA15" s="24"/>
      <c r="AGB15" s="24"/>
      <c r="AGC15" s="24"/>
      <c r="AGD15" s="24"/>
      <c r="AGE15" s="24"/>
      <c r="AGF15" s="24"/>
      <c r="AGG15" s="24"/>
      <c r="AGH15" s="24"/>
      <c r="AGI15" s="24"/>
      <c r="AGJ15" s="24"/>
      <c r="AGK15" s="24"/>
      <c r="AGL15" s="24"/>
      <c r="AGM15" s="24"/>
      <c r="AGN15" s="24"/>
      <c r="AGO15" s="24"/>
      <c r="AGP15" s="24"/>
      <c r="AGQ15" s="24"/>
      <c r="AGR15" s="24"/>
      <c r="AGS15" s="24"/>
      <c r="AGT15" s="24"/>
      <c r="AGU15" s="24"/>
      <c r="AGV15" s="24"/>
      <c r="AGW15" s="24"/>
      <c r="AGX15" s="24"/>
      <c r="AGY15" s="24"/>
      <c r="AGZ15" s="24"/>
      <c r="AHA15" s="24"/>
      <c r="AHB15" s="24"/>
      <c r="AHC15" s="24"/>
      <c r="AHD15" s="24"/>
      <c r="AHE15" s="24"/>
      <c r="AHF15" s="24"/>
      <c r="AHG15" s="24"/>
      <c r="AHH15" s="24"/>
      <c r="AHI15" s="24"/>
      <c r="AHJ15" s="24"/>
      <c r="AHK15" s="24"/>
      <c r="AHL15" s="24"/>
      <c r="AHM15" s="24"/>
      <c r="AHN15" s="24"/>
      <c r="AHO15" s="24"/>
      <c r="AHP15" s="24"/>
      <c r="AHQ15" s="24"/>
      <c r="AHR15" s="24"/>
      <c r="AHS15" s="24"/>
      <c r="AHT15" s="24"/>
      <c r="AHU15" s="24"/>
      <c r="AHV15" s="24"/>
      <c r="AHW15" s="24"/>
      <c r="AHX15" s="24"/>
      <c r="AHY15" s="24"/>
      <c r="AHZ15" s="24"/>
      <c r="AIA15" s="24"/>
      <c r="AIB15" s="24"/>
      <c r="AIC15" s="24"/>
      <c r="AID15" s="24"/>
      <c r="AIE15" s="24"/>
      <c r="AIF15" s="24"/>
      <c r="AIG15" s="24"/>
      <c r="AIH15" s="24"/>
      <c r="AII15" s="24"/>
      <c r="AIJ15" s="24"/>
      <c r="AIK15" s="24"/>
      <c r="AIL15" s="24"/>
      <c r="AIM15" s="24"/>
      <c r="AIN15" s="24"/>
      <c r="AIO15" s="24"/>
      <c r="AIP15" s="24"/>
      <c r="AIQ15" s="24"/>
      <c r="AIR15" s="24"/>
      <c r="AIS15" s="24"/>
      <c r="AIT15" s="24"/>
      <c r="AIU15" s="24"/>
      <c r="AIV15" s="24"/>
      <c r="AIW15" s="24"/>
      <c r="AIX15" s="24"/>
      <c r="AIY15" s="24"/>
      <c r="AIZ15" s="24"/>
      <c r="AJA15" s="24"/>
      <c r="AJB15" s="24"/>
      <c r="AJC15" s="24"/>
      <c r="AJD15" s="24"/>
      <c r="AJE15" s="24"/>
      <c r="AJF15" s="24"/>
      <c r="AJG15" s="24"/>
      <c r="AJH15" s="24"/>
      <c r="AJI15" s="24"/>
      <c r="AJJ15" s="24"/>
      <c r="AJK15" s="24"/>
      <c r="AJL15" s="24"/>
      <c r="AJM15" s="24"/>
      <c r="AJN15" s="24"/>
      <c r="AJO15" s="24"/>
      <c r="AJP15" s="24"/>
      <c r="AJQ15" s="24"/>
      <c r="AJR15" s="24"/>
      <c r="AJS15" s="24"/>
      <c r="AJT15" s="24"/>
      <c r="AJU15" s="24"/>
      <c r="AJV15" s="24"/>
      <c r="AJW15" s="24"/>
      <c r="AJX15" s="24"/>
      <c r="AJY15" s="24"/>
      <c r="AJZ15" s="24"/>
      <c r="AKA15" s="24"/>
      <c r="AKB15" s="24"/>
      <c r="AKC15" s="24"/>
      <c r="AKD15" s="24"/>
      <c r="AKE15" s="24"/>
      <c r="AKF15" s="24"/>
      <c r="AKG15" s="24"/>
      <c r="AKH15" s="24"/>
      <c r="AKI15" s="24"/>
      <c r="AKJ15" s="24"/>
      <c r="AKK15" s="24"/>
      <c r="AKL15" s="24"/>
      <c r="AKM15" s="24"/>
      <c r="AKN15" s="24"/>
      <c r="AKO15" s="24"/>
      <c r="AKP15" s="24"/>
      <c r="AKQ15" s="24"/>
      <c r="AKR15" s="24"/>
      <c r="AKS15" s="24"/>
      <c r="AKT15" s="24"/>
      <c r="AKU15" s="24"/>
      <c r="AKV15" s="24"/>
      <c r="AKW15" s="24"/>
      <c r="AKX15" s="24"/>
      <c r="AKY15" s="24"/>
      <c r="AKZ15" s="24"/>
      <c r="ALA15" s="24"/>
      <c r="ALB15" s="24"/>
      <c r="ALC15" s="24"/>
      <c r="ALD15" s="24"/>
      <c r="ALE15" s="24"/>
      <c r="ALF15" s="24"/>
      <c r="ALG15" s="24"/>
      <c r="ALH15" s="24"/>
      <c r="ALI15" s="24"/>
      <c r="ALJ15" s="24"/>
      <c r="ALK15" s="24"/>
      <c r="ALL15" s="24"/>
      <c r="ALM15" s="24"/>
      <c r="ALN15" s="24"/>
      <c r="ALO15" s="24"/>
      <c r="ALP15" s="24"/>
      <c r="ALQ15" s="24"/>
      <c r="ALR15" s="24"/>
      <c r="ALS15" s="24"/>
      <c r="ALT15" s="24"/>
      <c r="ALU15" s="24"/>
      <c r="ALV15" s="24"/>
      <c r="ALW15" s="24"/>
      <c r="ALX15" s="24"/>
      <c r="ALY15" s="24"/>
      <c r="ALZ15" s="24"/>
      <c r="AMA15" s="24"/>
      <c r="AMB15" s="24"/>
      <c r="AMC15" s="24"/>
      <c r="AMD15" s="24"/>
      <c r="AME15" s="24"/>
      <c r="AMF15" s="24"/>
      <c r="AMG15" s="24"/>
      <c r="AMH15" s="24"/>
      <c r="AMI15" s="24"/>
      <c r="AMJ15" s="24"/>
      <c r="AMK15" s="24"/>
    </row>
    <row r="16" spans="1:1025" s="60" customFormat="1" ht="19.5" hidden="1" outlineLevel="2">
      <c r="A16" s="73"/>
      <c r="B16" s="111"/>
      <c r="C16" s="111"/>
      <c r="D16" s="111"/>
      <c r="E16" s="68"/>
      <c r="F16" s="111"/>
      <c r="G16" s="56"/>
      <c r="H16" s="56"/>
      <c r="I16" s="13"/>
      <c r="J16" s="111"/>
      <c r="K16" s="111"/>
      <c r="L16" s="111"/>
      <c r="M16" s="111"/>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row>
    <row r="17" spans="1:1025" s="57" customFormat="1" ht="19.5" hidden="1" outlineLevel="2">
      <c r="A17" s="73"/>
      <c r="B17" s="111"/>
      <c r="C17" s="111"/>
      <c r="D17" s="111"/>
      <c r="E17" s="68"/>
      <c r="F17" s="111"/>
      <c r="G17" s="56"/>
      <c r="H17" s="56"/>
      <c r="I17" s="13"/>
      <c r="J17" s="111"/>
      <c r="K17" s="111"/>
      <c r="L17" s="111"/>
      <c r="M17" s="111"/>
      <c r="N17" s="59"/>
    </row>
    <row r="18" spans="1:1025" s="23" customFormat="1" hidden="1" outlineLevel="2">
      <c r="A18" s="73"/>
      <c r="B18" s="112"/>
      <c r="C18" s="113"/>
      <c r="D18" s="111"/>
      <c r="E18" s="68"/>
      <c r="F18" s="111"/>
      <c r="G18" s="56"/>
      <c r="H18" s="56"/>
      <c r="I18" s="13"/>
      <c r="J18" s="111"/>
      <c r="K18" s="111"/>
      <c r="L18" s="111"/>
      <c r="M18" s="111"/>
      <c r="N18" s="8"/>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row>
    <row r="19" spans="1:1025" s="23" customFormat="1" hidden="1" outlineLevel="2">
      <c r="A19" s="73"/>
      <c r="B19" s="111"/>
      <c r="C19" s="111"/>
      <c r="D19" s="111"/>
      <c r="E19" s="68"/>
      <c r="F19" s="111"/>
      <c r="G19" s="56"/>
      <c r="H19" s="56"/>
      <c r="I19" s="13"/>
      <c r="J19" s="111"/>
      <c r="K19" s="111"/>
      <c r="L19" s="111"/>
      <c r="M19" s="111"/>
      <c r="N19" s="8"/>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row>
    <row r="20" spans="1:1025" s="7" customFormat="1" hidden="1" outlineLevel="2">
      <c r="A20" s="73"/>
      <c r="B20" s="67"/>
      <c r="C20" s="111"/>
      <c r="D20" s="111"/>
      <c r="E20" s="68"/>
      <c r="F20" s="111"/>
      <c r="G20" s="111"/>
      <c r="H20" s="111"/>
      <c r="I20" s="13"/>
      <c r="J20" s="111"/>
      <c r="K20" s="111"/>
      <c r="L20" s="111"/>
      <c r="M20" s="111"/>
      <c r="N20" s="53"/>
    </row>
    <row r="21" spans="1:1025" s="52" customFormat="1" hidden="1" outlineLevel="2">
      <c r="A21" s="73"/>
      <c r="B21" s="67"/>
      <c r="C21" s="111"/>
      <c r="D21" s="111"/>
      <c r="E21" s="68"/>
      <c r="F21" s="111"/>
      <c r="G21" s="111"/>
      <c r="H21" s="111"/>
      <c r="I21" s="13"/>
      <c r="J21" s="111"/>
      <c r="K21" s="111"/>
      <c r="L21" s="111"/>
      <c r="M21" s="11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row>
    <row r="22" spans="1:1025" s="23" customFormat="1" hidden="1" outlineLevel="2">
      <c r="A22" s="73"/>
      <c r="B22" s="67"/>
      <c r="C22" s="111"/>
      <c r="D22" s="112"/>
      <c r="E22" s="68"/>
      <c r="F22" s="111"/>
      <c r="G22" s="111"/>
      <c r="H22" s="111"/>
      <c r="I22" s="13"/>
      <c r="J22" s="111"/>
      <c r="K22" s="111"/>
      <c r="L22" s="111"/>
      <c r="M22" s="111"/>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row>
    <row r="23" spans="1:1025" s="23" customFormat="1" hidden="1" outlineLevel="2">
      <c r="A23" s="73"/>
      <c r="B23" s="67"/>
      <c r="C23" s="111"/>
      <c r="D23" s="111"/>
      <c r="E23" s="68"/>
      <c r="F23" s="111"/>
      <c r="G23" s="111"/>
      <c r="H23" s="111"/>
      <c r="I23" s="13"/>
      <c r="J23" s="111"/>
      <c r="K23" s="111"/>
      <c r="L23" s="111"/>
      <c r="M23" s="111"/>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row>
    <row r="24" spans="1:1025" s="23" customFormat="1" hidden="1" outlineLevel="2">
      <c r="A24" s="73"/>
      <c r="B24" s="67"/>
      <c r="C24" s="111"/>
      <c r="D24" s="112"/>
      <c r="E24" s="68"/>
      <c r="F24" s="111"/>
      <c r="G24" s="111"/>
      <c r="H24" s="111"/>
      <c r="I24" s="13"/>
      <c r="J24" s="111"/>
      <c r="K24" s="111"/>
      <c r="L24" s="111"/>
      <c r="M24" s="111"/>
      <c r="N24" s="54"/>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c r="IY24" s="55"/>
      <c r="IZ24" s="55"/>
      <c r="JA24" s="55"/>
      <c r="JB24" s="55"/>
      <c r="JC24" s="55"/>
      <c r="JD24" s="55"/>
      <c r="JE24" s="55"/>
      <c r="JF24" s="55"/>
      <c r="JG24" s="55"/>
      <c r="JH24" s="55"/>
      <c r="JI24" s="55"/>
      <c r="JJ24" s="55"/>
      <c r="JK24" s="55"/>
      <c r="JL24" s="55"/>
      <c r="JM24" s="55"/>
      <c r="JN24" s="55"/>
      <c r="JO24" s="55"/>
      <c r="JP24" s="55"/>
      <c r="JQ24" s="55"/>
      <c r="JR24" s="55"/>
      <c r="JS24" s="55"/>
      <c r="JT24" s="55"/>
      <c r="JU24" s="55"/>
      <c r="JV24" s="55"/>
      <c r="JW24" s="55"/>
      <c r="JX24" s="55"/>
      <c r="JY24" s="55"/>
      <c r="JZ24" s="55"/>
      <c r="KA24" s="55"/>
      <c r="KB24" s="55"/>
      <c r="KC24" s="55"/>
      <c r="KD24" s="55"/>
      <c r="KE24" s="55"/>
      <c r="KF24" s="55"/>
      <c r="KG24" s="55"/>
      <c r="KH24" s="55"/>
      <c r="KI24" s="55"/>
      <c r="KJ24" s="55"/>
      <c r="KK24" s="55"/>
      <c r="KL24" s="55"/>
      <c r="KM24" s="55"/>
      <c r="KN24" s="55"/>
      <c r="KO24" s="55"/>
      <c r="KP24" s="55"/>
      <c r="KQ24" s="55"/>
      <c r="KR24" s="55"/>
      <c r="KS24" s="55"/>
      <c r="KT24" s="55"/>
      <c r="KU24" s="55"/>
      <c r="KV24" s="55"/>
      <c r="KW24" s="55"/>
      <c r="KX24" s="55"/>
      <c r="KY24" s="55"/>
      <c r="KZ24" s="55"/>
      <c r="LA24" s="55"/>
      <c r="LB24" s="55"/>
      <c r="LC24" s="55"/>
      <c r="LD24" s="55"/>
      <c r="LE24" s="55"/>
      <c r="LF24" s="55"/>
      <c r="LG24" s="55"/>
      <c r="LH24" s="55"/>
      <c r="LI24" s="55"/>
      <c r="LJ24" s="55"/>
      <c r="LK24" s="55"/>
      <c r="LL24" s="55"/>
      <c r="LM24" s="55"/>
      <c r="LN24" s="55"/>
      <c r="LO24" s="55"/>
      <c r="LP24" s="55"/>
      <c r="LQ24" s="55"/>
      <c r="LR24" s="55"/>
      <c r="LS24" s="55"/>
      <c r="LT24" s="55"/>
      <c r="LU24" s="55"/>
      <c r="LV24" s="55"/>
      <c r="LW24" s="55"/>
      <c r="LX24" s="55"/>
      <c r="LY24" s="55"/>
      <c r="LZ24" s="55"/>
      <c r="MA24" s="55"/>
      <c r="MB24" s="55"/>
      <c r="MC24" s="55"/>
      <c r="MD24" s="55"/>
      <c r="ME24" s="55"/>
      <c r="MF24" s="55"/>
      <c r="MG24" s="55"/>
      <c r="MH24" s="55"/>
      <c r="MI24" s="55"/>
      <c r="MJ24" s="55"/>
      <c r="MK24" s="55"/>
      <c r="ML24" s="55"/>
      <c r="MM24" s="55"/>
      <c r="MN24" s="55"/>
      <c r="MO24" s="55"/>
      <c r="MP24" s="55"/>
      <c r="MQ24" s="55"/>
      <c r="MR24" s="55"/>
      <c r="MS24" s="55"/>
      <c r="MT24" s="55"/>
      <c r="MU24" s="55"/>
      <c r="MV24" s="55"/>
      <c r="MW24" s="55"/>
      <c r="MX24" s="55"/>
      <c r="MY24" s="55"/>
      <c r="MZ24" s="55"/>
      <c r="NA24" s="55"/>
      <c r="NB24" s="55"/>
      <c r="NC24" s="55"/>
      <c r="ND24" s="55"/>
      <c r="NE24" s="55"/>
      <c r="NF24" s="55"/>
      <c r="NG24" s="55"/>
      <c r="NH24" s="55"/>
      <c r="NI24" s="55"/>
      <c r="NJ24" s="55"/>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c r="PO24" s="55"/>
      <c r="PP24" s="55"/>
      <c r="PQ24" s="55"/>
      <c r="PR24" s="55"/>
      <c r="PS24" s="55"/>
      <c r="PT24" s="55"/>
      <c r="PU24" s="55"/>
      <c r="PV24" s="55"/>
      <c r="PW24" s="55"/>
      <c r="PX24" s="55"/>
      <c r="PY24" s="55"/>
      <c r="PZ24" s="55"/>
      <c r="QA24" s="55"/>
      <c r="QB24" s="55"/>
      <c r="QC24" s="55"/>
      <c r="QD24" s="55"/>
      <c r="QE24" s="55"/>
      <c r="QF24" s="55"/>
      <c r="QG24" s="55"/>
      <c r="QH24" s="55"/>
      <c r="QI24" s="55"/>
      <c r="QJ24" s="55"/>
      <c r="QK24" s="55"/>
      <c r="QL24" s="55"/>
      <c r="QM24" s="55"/>
      <c r="QN24" s="55"/>
      <c r="QO24" s="55"/>
      <c r="QP24" s="55"/>
      <c r="QQ24" s="55"/>
      <c r="QR24" s="55"/>
      <c r="QS24" s="55"/>
      <c r="QT24" s="55"/>
      <c r="QU24" s="55"/>
      <c r="QV24" s="55"/>
      <c r="QW24" s="55"/>
      <c r="QX24" s="55"/>
      <c r="QY24" s="55"/>
      <c r="QZ24" s="55"/>
      <c r="RA24" s="55"/>
      <c r="RB24" s="55"/>
      <c r="RC24" s="55"/>
      <c r="RD24" s="55"/>
      <c r="RE24" s="55"/>
      <c r="RF24" s="55"/>
      <c r="RG24" s="55"/>
      <c r="RH24" s="55"/>
      <c r="RI24" s="55"/>
      <c r="RJ24" s="55"/>
      <c r="RK24" s="55"/>
      <c r="RL24" s="55"/>
      <c r="RM24" s="55"/>
      <c r="RN24" s="55"/>
      <c r="RO24" s="55"/>
      <c r="RP24" s="55"/>
      <c r="RQ24" s="55"/>
      <c r="RR24" s="55"/>
      <c r="RS24" s="55"/>
      <c r="RT24" s="55"/>
      <c r="RU24" s="55"/>
      <c r="RV24" s="55"/>
      <c r="RW24" s="55"/>
      <c r="RX24" s="55"/>
      <c r="RY24" s="55"/>
      <c r="RZ24" s="55"/>
      <c r="SA24" s="55"/>
      <c r="SB24" s="55"/>
      <c r="SC24" s="55"/>
      <c r="SD24" s="55"/>
      <c r="SE24" s="55"/>
      <c r="SF24" s="55"/>
      <c r="SG24" s="55"/>
      <c r="SH24" s="55"/>
      <c r="SI24" s="55"/>
      <c r="SJ24" s="55"/>
      <c r="SK24" s="55"/>
      <c r="SL24" s="55"/>
      <c r="SM24" s="55"/>
      <c r="SN24" s="55"/>
      <c r="SO24" s="55"/>
      <c r="SP24" s="55"/>
      <c r="SQ24" s="55"/>
      <c r="SR24" s="55"/>
      <c r="SS24" s="55"/>
      <c r="ST24" s="55"/>
      <c r="SU24" s="55"/>
      <c r="SV24" s="55"/>
      <c r="SW24" s="55"/>
      <c r="SX24" s="55"/>
      <c r="SY24" s="55"/>
      <c r="SZ24" s="55"/>
      <c r="TA24" s="55"/>
      <c r="TB24" s="55"/>
      <c r="TC24" s="55"/>
      <c r="TD24" s="55"/>
      <c r="TE24" s="55"/>
      <c r="TF24" s="55"/>
      <c r="TG24" s="55"/>
      <c r="TH24" s="55"/>
      <c r="TI24" s="55"/>
      <c r="TJ24" s="55"/>
      <c r="TK24" s="55"/>
      <c r="TL24" s="55"/>
      <c r="TM24" s="55"/>
      <c r="TN24" s="55"/>
      <c r="TO24" s="55"/>
      <c r="TP24" s="55"/>
      <c r="TQ24" s="55"/>
      <c r="TR24" s="55"/>
      <c r="TS24" s="55"/>
      <c r="TT24" s="55"/>
      <c r="TU24" s="55"/>
      <c r="TV24" s="55"/>
      <c r="TW24" s="55"/>
      <c r="TX24" s="55"/>
      <c r="TY24" s="55"/>
      <c r="TZ24" s="55"/>
      <c r="UA24" s="55"/>
      <c r="UB24" s="55"/>
      <c r="UC24" s="55"/>
      <c r="UD24" s="55"/>
      <c r="UE24" s="55"/>
      <c r="UF24" s="55"/>
      <c r="UG24" s="55"/>
      <c r="UH24" s="55"/>
      <c r="UI24" s="55"/>
      <c r="UJ24" s="55"/>
      <c r="UK24" s="55"/>
      <c r="UL24" s="55"/>
      <c r="UM24" s="55"/>
      <c r="UN24" s="55"/>
      <c r="UO24" s="55"/>
      <c r="UP24" s="55"/>
      <c r="UQ24" s="55"/>
      <c r="UR24" s="55"/>
      <c r="US24" s="55"/>
      <c r="UT24" s="55"/>
      <c r="UU24" s="55"/>
      <c r="UV24" s="55"/>
      <c r="UW24" s="55"/>
      <c r="UX24" s="55"/>
      <c r="UY24" s="55"/>
      <c r="UZ24" s="55"/>
      <c r="VA24" s="55"/>
      <c r="VB24" s="55"/>
      <c r="VC24" s="55"/>
      <c r="VD24" s="55"/>
      <c r="VE24" s="55"/>
      <c r="VF24" s="55"/>
      <c r="VG24" s="55"/>
      <c r="VH24" s="55"/>
      <c r="VI24" s="55"/>
      <c r="VJ24" s="55"/>
      <c r="VK24" s="55"/>
      <c r="VL24" s="55"/>
      <c r="VM24" s="55"/>
      <c r="VN24" s="55"/>
      <c r="VO24" s="55"/>
      <c r="VP24" s="55"/>
      <c r="VQ24" s="55"/>
      <c r="VR24" s="55"/>
      <c r="VS24" s="55"/>
      <c r="VT24" s="55"/>
      <c r="VU24" s="55"/>
      <c r="VV24" s="55"/>
      <c r="VW24" s="55"/>
      <c r="VX24" s="55"/>
      <c r="VY24" s="55"/>
      <c r="VZ24" s="55"/>
      <c r="WA24" s="55"/>
      <c r="WB24" s="55"/>
      <c r="WC24" s="55"/>
      <c r="WD24" s="55"/>
      <c r="WE24" s="55"/>
      <c r="WF24" s="55"/>
      <c r="WG24" s="55"/>
      <c r="WH24" s="55"/>
      <c r="WI24" s="55"/>
      <c r="WJ24" s="55"/>
      <c r="WK24" s="55"/>
      <c r="WL24" s="55"/>
      <c r="WM24" s="55"/>
      <c r="WN24" s="55"/>
      <c r="WO24" s="55"/>
      <c r="WP24" s="55"/>
      <c r="WQ24" s="55"/>
      <c r="WR24" s="55"/>
      <c r="WS24" s="55"/>
      <c r="WT24" s="55"/>
      <c r="WU24" s="55"/>
      <c r="WV24" s="55"/>
      <c r="WW24" s="55"/>
      <c r="WX24" s="55"/>
      <c r="WY24" s="55"/>
      <c r="WZ24" s="55"/>
      <c r="XA24" s="55"/>
      <c r="XB24" s="55"/>
      <c r="XC24" s="55"/>
      <c r="XD24" s="55"/>
      <c r="XE24" s="55"/>
      <c r="XF24" s="55"/>
      <c r="XG24" s="55"/>
      <c r="XH24" s="55"/>
      <c r="XI24" s="55"/>
      <c r="XJ24" s="55"/>
      <c r="XK24" s="55"/>
      <c r="XL24" s="55"/>
      <c r="XM24" s="55"/>
      <c r="XN24" s="55"/>
      <c r="XO24" s="55"/>
      <c r="XP24" s="55"/>
      <c r="XQ24" s="55"/>
      <c r="XR24" s="55"/>
      <c r="XS24" s="55"/>
      <c r="XT24" s="55"/>
      <c r="XU24" s="55"/>
      <c r="XV24" s="55"/>
      <c r="XW24" s="55"/>
      <c r="XX24" s="55"/>
      <c r="XY24" s="55"/>
      <c r="XZ24" s="55"/>
      <c r="YA24" s="55"/>
      <c r="YB24" s="55"/>
      <c r="YC24" s="55"/>
      <c r="YD24" s="55"/>
      <c r="YE24" s="55"/>
      <c r="YF24" s="55"/>
      <c r="YG24" s="55"/>
      <c r="YH24" s="55"/>
      <c r="YI24" s="55"/>
      <c r="YJ24" s="55"/>
      <c r="YK24" s="55"/>
      <c r="YL24" s="55"/>
      <c r="YM24" s="55"/>
      <c r="YN24" s="55"/>
      <c r="YO24" s="55"/>
      <c r="YP24" s="55"/>
      <c r="YQ24" s="55"/>
      <c r="YR24" s="55"/>
      <c r="YS24" s="55"/>
      <c r="YT24" s="55"/>
      <c r="YU24" s="55"/>
      <c r="YV24" s="55"/>
      <c r="YW24" s="55"/>
      <c r="YX24" s="55"/>
      <c r="YY24" s="55"/>
      <c r="YZ24" s="55"/>
      <c r="ZA24" s="55"/>
      <c r="ZB24" s="55"/>
      <c r="ZC24" s="55"/>
      <c r="ZD24" s="55"/>
      <c r="ZE24" s="55"/>
      <c r="ZF24" s="55"/>
      <c r="ZG24" s="55"/>
      <c r="ZH24" s="55"/>
      <c r="ZI24" s="55"/>
      <c r="ZJ24" s="55"/>
      <c r="ZK24" s="55"/>
      <c r="ZL24" s="55"/>
      <c r="ZM24" s="55"/>
      <c r="ZN24" s="55"/>
      <c r="ZO24" s="55"/>
      <c r="ZP24" s="55"/>
      <c r="ZQ24" s="55"/>
      <c r="ZR24" s="55"/>
      <c r="ZS24" s="55"/>
      <c r="ZT24" s="55"/>
      <c r="ZU24" s="55"/>
      <c r="ZV24" s="55"/>
      <c r="ZW24" s="55"/>
      <c r="ZX24" s="55"/>
      <c r="ZY24" s="55"/>
      <c r="ZZ24" s="55"/>
      <c r="AAA24" s="55"/>
      <c r="AAB24" s="55"/>
      <c r="AAC24" s="55"/>
      <c r="AAD24" s="55"/>
      <c r="AAE24" s="55"/>
      <c r="AAF24" s="55"/>
      <c r="AAG24" s="55"/>
      <c r="AAH24" s="55"/>
      <c r="AAI24" s="55"/>
      <c r="AAJ24" s="55"/>
      <c r="AAK24" s="55"/>
      <c r="AAL24" s="55"/>
      <c r="AAM24" s="55"/>
      <c r="AAN24" s="55"/>
      <c r="AAO24" s="55"/>
      <c r="AAP24" s="55"/>
      <c r="AAQ24" s="55"/>
      <c r="AAR24" s="55"/>
      <c r="AAS24" s="55"/>
      <c r="AAT24" s="55"/>
      <c r="AAU24" s="55"/>
      <c r="AAV24" s="55"/>
      <c r="AAW24" s="55"/>
      <c r="AAX24" s="55"/>
      <c r="AAY24" s="55"/>
      <c r="AAZ24" s="55"/>
      <c r="ABA24" s="55"/>
      <c r="ABB24" s="55"/>
      <c r="ABC24" s="55"/>
      <c r="ABD24" s="55"/>
      <c r="ABE24" s="55"/>
      <c r="ABF24" s="55"/>
      <c r="ABG24" s="55"/>
      <c r="ABH24" s="55"/>
      <c r="ABI24" s="55"/>
      <c r="ABJ24" s="55"/>
      <c r="ABK24" s="55"/>
      <c r="ABL24" s="55"/>
      <c r="ABM24" s="55"/>
      <c r="ABN24" s="55"/>
      <c r="ABO24" s="55"/>
      <c r="ABP24" s="55"/>
      <c r="ABQ24" s="55"/>
      <c r="ABR24" s="55"/>
      <c r="ABS24" s="55"/>
      <c r="ABT24" s="55"/>
      <c r="ABU24" s="55"/>
      <c r="ABV24" s="55"/>
      <c r="ABW24" s="55"/>
      <c r="ABX24" s="55"/>
      <c r="ABY24" s="55"/>
      <c r="ABZ24" s="55"/>
      <c r="ACA24" s="55"/>
      <c r="ACB24" s="55"/>
      <c r="ACC24" s="55"/>
      <c r="ACD24" s="55"/>
      <c r="ACE24" s="55"/>
      <c r="ACF24" s="55"/>
      <c r="ACG24" s="55"/>
      <c r="ACH24" s="55"/>
      <c r="ACI24" s="55"/>
      <c r="ACJ24" s="55"/>
      <c r="ACK24" s="55"/>
      <c r="ACL24" s="55"/>
      <c r="ACM24" s="55"/>
      <c r="ACN24" s="55"/>
      <c r="ACO24" s="55"/>
      <c r="ACP24" s="55"/>
      <c r="ACQ24" s="55"/>
      <c r="ACR24" s="55"/>
      <c r="ACS24" s="55"/>
      <c r="ACT24" s="55"/>
      <c r="ACU24" s="55"/>
      <c r="ACV24" s="55"/>
      <c r="ACW24" s="55"/>
      <c r="ACX24" s="55"/>
      <c r="ACY24" s="55"/>
      <c r="ACZ24" s="55"/>
      <c r="ADA24" s="55"/>
      <c r="ADB24" s="55"/>
      <c r="ADC24" s="55"/>
      <c r="ADD24" s="55"/>
      <c r="ADE24" s="55"/>
      <c r="ADF24" s="55"/>
      <c r="ADG24" s="55"/>
      <c r="ADH24" s="55"/>
      <c r="ADI24" s="55"/>
      <c r="ADJ24" s="55"/>
      <c r="ADK24" s="55"/>
      <c r="ADL24" s="55"/>
      <c r="ADM24" s="55"/>
      <c r="ADN24" s="55"/>
      <c r="ADO24" s="55"/>
      <c r="ADP24" s="55"/>
      <c r="ADQ24" s="55"/>
      <c r="ADR24" s="55"/>
      <c r="ADS24" s="55"/>
      <c r="ADT24" s="55"/>
      <c r="ADU24" s="55"/>
      <c r="ADV24" s="55"/>
      <c r="ADW24" s="55"/>
      <c r="ADX24" s="55"/>
      <c r="ADY24" s="55"/>
      <c r="ADZ24" s="55"/>
      <c r="AEA24" s="55"/>
      <c r="AEB24" s="55"/>
      <c r="AEC24" s="55"/>
      <c r="AED24" s="55"/>
      <c r="AEE24" s="55"/>
      <c r="AEF24" s="55"/>
      <c r="AEG24" s="55"/>
      <c r="AEH24" s="55"/>
      <c r="AEI24" s="55"/>
      <c r="AEJ24" s="55"/>
      <c r="AEK24" s="55"/>
      <c r="AEL24" s="55"/>
      <c r="AEM24" s="55"/>
      <c r="AEN24" s="55"/>
      <c r="AEO24" s="55"/>
      <c r="AEP24" s="55"/>
      <c r="AEQ24" s="55"/>
      <c r="AER24" s="55"/>
      <c r="AES24" s="55"/>
      <c r="AET24" s="55"/>
      <c r="AEU24" s="55"/>
      <c r="AEV24" s="55"/>
      <c r="AEW24" s="55"/>
      <c r="AEX24" s="55"/>
      <c r="AEY24" s="55"/>
      <c r="AEZ24" s="55"/>
      <c r="AFA24" s="55"/>
      <c r="AFB24" s="55"/>
      <c r="AFC24" s="55"/>
      <c r="AFD24" s="55"/>
      <c r="AFE24" s="55"/>
      <c r="AFF24" s="55"/>
      <c r="AFG24" s="55"/>
      <c r="AFH24" s="55"/>
      <c r="AFI24" s="55"/>
      <c r="AFJ24" s="55"/>
      <c r="AFK24" s="55"/>
      <c r="AFL24" s="55"/>
      <c r="AFM24" s="55"/>
      <c r="AFN24" s="55"/>
      <c r="AFO24" s="55"/>
      <c r="AFP24" s="55"/>
      <c r="AFQ24" s="55"/>
      <c r="AFR24" s="55"/>
      <c r="AFS24" s="55"/>
      <c r="AFT24" s="55"/>
      <c r="AFU24" s="55"/>
      <c r="AFV24" s="55"/>
      <c r="AFW24" s="55"/>
      <c r="AFX24" s="55"/>
      <c r="AFY24" s="55"/>
      <c r="AFZ24" s="55"/>
      <c r="AGA24" s="55"/>
      <c r="AGB24" s="55"/>
      <c r="AGC24" s="55"/>
      <c r="AGD24" s="55"/>
      <c r="AGE24" s="55"/>
      <c r="AGF24" s="55"/>
      <c r="AGG24" s="55"/>
      <c r="AGH24" s="55"/>
      <c r="AGI24" s="55"/>
      <c r="AGJ24" s="55"/>
      <c r="AGK24" s="55"/>
      <c r="AGL24" s="55"/>
      <c r="AGM24" s="55"/>
      <c r="AGN24" s="55"/>
      <c r="AGO24" s="55"/>
      <c r="AGP24" s="55"/>
      <c r="AGQ24" s="55"/>
      <c r="AGR24" s="55"/>
      <c r="AGS24" s="55"/>
      <c r="AGT24" s="55"/>
      <c r="AGU24" s="55"/>
      <c r="AGV24" s="55"/>
      <c r="AGW24" s="55"/>
      <c r="AGX24" s="55"/>
      <c r="AGY24" s="55"/>
      <c r="AGZ24" s="55"/>
      <c r="AHA24" s="55"/>
      <c r="AHB24" s="55"/>
      <c r="AHC24" s="55"/>
      <c r="AHD24" s="55"/>
      <c r="AHE24" s="55"/>
      <c r="AHF24" s="55"/>
      <c r="AHG24" s="55"/>
      <c r="AHH24" s="55"/>
      <c r="AHI24" s="55"/>
      <c r="AHJ24" s="55"/>
      <c r="AHK24" s="55"/>
      <c r="AHL24" s="55"/>
      <c r="AHM24" s="55"/>
      <c r="AHN24" s="55"/>
      <c r="AHO24" s="55"/>
      <c r="AHP24" s="55"/>
      <c r="AHQ24" s="55"/>
      <c r="AHR24" s="55"/>
      <c r="AHS24" s="55"/>
      <c r="AHT24" s="55"/>
      <c r="AHU24" s="55"/>
      <c r="AHV24" s="55"/>
      <c r="AHW24" s="55"/>
      <c r="AHX24" s="55"/>
      <c r="AHY24" s="55"/>
      <c r="AHZ24" s="55"/>
      <c r="AIA24" s="55"/>
      <c r="AIB24" s="55"/>
      <c r="AIC24" s="55"/>
      <c r="AID24" s="55"/>
      <c r="AIE24" s="55"/>
      <c r="AIF24" s="55"/>
      <c r="AIG24" s="55"/>
      <c r="AIH24" s="55"/>
      <c r="AII24" s="55"/>
      <c r="AIJ24" s="55"/>
      <c r="AIK24" s="55"/>
      <c r="AIL24" s="55"/>
      <c r="AIM24" s="55"/>
      <c r="AIN24" s="55"/>
      <c r="AIO24" s="55"/>
      <c r="AIP24" s="55"/>
      <c r="AIQ24" s="55"/>
      <c r="AIR24" s="55"/>
      <c r="AIS24" s="55"/>
      <c r="AIT24" s="55"/>
      <c r="AIU24" s="55"/>
      <c r="AIV24" s="55"/>
      <c r="AIW24" s="55"/>
      <c r="AIX24" s="55"/>
      <c r="AIY24" s="55"/>
      <c r="AIZ24" s="55"/>
      <c r="AJA24" s="55"/>
      <c r="AJB24" s="55"/>
      <c r="AJC24" s="55"/>
      <c r="AJD24" s="55"/>
      <c r="AJE24" s="55"/>
      <c r="AJF24" s="55"/>
      <c r="AJG24" s="55"/>
      <c r="AJH24" s="55"/>
      <c r="AJI24" s="55"/>
      <c r="AJJ24" s="55"/>
      <c r="AJK24" s="55"/>
      <c r="AJL24" s="55"/>
      <c r="AJM24" s="55"/>
      <c r="AJN24" s="55"/>
      <c r="AJO24" s="55"/>
      <c r="AJP24" s="55"/>
      <c r="AJQ24" s="55"/>
      <c r="AJR24" s="55"/>
      <c r="AJS24" s="55"/>
      <c r="AJT24" s="55"/>
      <c r="AJU24" s="55"/>
      <c r="AJV24" s="55"/>
      <c r="AJW24" s="55"/>
      <c r="AJX24" s="55"/>
      <c r="AJY24" s="55"/>
      <c r="AJZ24" s="55"/>
      <c r="AKA24" s="55"/>
      <c r="AKB24" s="55"/>
      <c r="AKC24" s="55"/>
      <c r="AKD24" s="55"/>
      <c r="AKE24" s="55"/>
      <c r="AKF24" s="55"/>
      <c r="AKG24" s="55"/>
      <c r="AKH24" s="55"/>
      <c r="AKI24" s="55"/>
      <c r="AKJ24" s="55"/>
      <c r="AKK24" s="55"/>
      <c r="AKL24" s="55"/>
      <c r="AKM24" s="55"/>
      <c r="AKN24" s="55"/>
      <c r="AKO24" s="55"/>
      <c r="AKP24" s="55"/>
      <c r="AKQ24" s="55"/>
      <c r="AKR24" s="55"/>
      <c r="AKS24" s="55"/>
      <c r="AKT24" s="55"/>
      <c r="AKU24" s="55"/>
      <c r="AKV24" s="55"/>
      <c r="AKW24" s="55"/>
      <c r="AKX24" s="55"/>
      <c r="AKY24" s="55"/>
      <c r="AKZ24" s="55"/>
      <c r="ALA24" s="55"/>
      <c r="ALB24" s="55"/>
      <c r="ALC24" s="55"/>
      <c r="ALD24" s="55"/>
      <c r="ALE24" s="55"/>
      <c r="ALF24" s="55"/>
      <c r="ALG24" s="55"/>
      <c r="ALH24" s="55"/>
      <c r="ALI24" s="55"/>
      <c r="ALJ24" s="55"/>
      <c r="ALK24" s="55"/>
      <c r="ALL24" s="55"/>
      <c r="ALM24" s="55"/>
      <c r="ALN24" s="55"/>
      <c r="ALO24" s="55"/>
      <c r="ALP24" s="55"/>
      <c r="ALQ24" s="55"/>
      <c r="ALR24" s="55"/>
      <c r="ALS24" s="55"/>
      <c r="ALT24" s="55"/>
      <c r="ALU24" s="55"/>
      <c r="ALV24" s="55"/>
      <c r="ALW24" s="55"/>
      <c r="ALX24" s="55"/>
      <c r="ALY24" s="55"/>
      <c r="ALZ24" s="55"/>
      <c r="AMA24" s="55"/>
      <c r="AMB24" s="55"/>
      <c r="AMC24" s="55"/>
      <c r="AMD24" s="55"/>
      <c r="AME24" s="55"/>
      <c r="AMF24" s="55"/>
      <c r="AMG24" s="55"/>
      <c r="AMH24" s="55"/>
      <c r="AMI24" s="55"/>
      <c r="AMJ24" s="55"/>
      <c r="AMK24" s="55"/>
    </row>
    <row r="25" spans="1:1025" s="63" customFormat="1" ht="19.5" hidden="1" outlineLevel="2">
      <c r="A25" s="73"/>
      <c r="B25" s="111"/>
      <c r="C25" s="111"/>
      <c r="D25" s="111"/>
      <c r="E25" s="68"/>
      <c r="F25" s="111"/>
      <c r="G25" s="56"/>
      <c r="H25" s="56"/>
      <c r="I25" s="13"/>
      <c r="J25" s="111"/>
      <c r="K25" s="111"/>
      <c r="L25" s="111"/>
      <c r="M25" s="11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c r="ZA25" s="62"/>
      <c r="ZB25" s="62"/>
      <c r="ZC25" s="62"/>
      <c r="ZD25" s="62"/>
      <c r="ZE25" s="62"/>
      <c r="ZF25" s="62"/>
      <c r="ZG25" s="62"/>
      <c r="ZH25" s="62"/>
      <c r="ZI25" s="62"/>
      <c r="ZJ25" s="62"/>
      <c r="ZK25" s="62"/>
      <c r="ZL25" s="62"/>
      <c r="ZM25" s="62"/>
      <c r="ZN25" s="62"/>
      <c r="ZO25" s="62"/>
      <c r="ZP25" s="62"/>
      <c r="ZQ25" s="62"/>
      <c r="ZR25" s="62"/>
      <c r="ZS25" s="62"/>
      <c r="ZT25" s="62"/>
      <c r="ZU25" s="62"/>
      <c r="ZV25" s="62"/>
      <c r="ZW25" s="62"/>
      <c r="ZX25" s="62"/>
      <c r="ZY25" s="62"/>
      <c r="ZZ25" s="62"/>
      <c r="AAA25" s="62"/>
      <c r="AAB25" s="62"/>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c r="AHR25" s="62"/>
      <c r="AHS25" s="62"/>
      <c r="AHT25" s="62"/>
      <c r="AHU25" s="62"/>
      <c r="AHV25" s="62"/>
      <c r="AHW25" s="62"/>
      <c r="AHX25" s="62"/>
      <c r="AHY25" s="62"/>
      <c r="AHZ25" s="62"/>
      <c r="AIA25" s="62"/>
      <c r="AIB25" s="62"/>
      <c r="AIC25" s="62"/>
      <c r="AID25" s="62"/>
      <c r="AIE25" s="62"/>
      <c r="AIF25" s="62"/>
      <c r="AIG25" s="62"/>
      <c r="AIH25" s="62"/>
      <c r="AII25" s="62"/>
      <c r="AIJ25" s="62"/>
      <c r="AIK25" s="62"/>
      <c r="AIL25" s="62"/>
      <c r="AIM25" s="62"/>
      <c r="AIN25" s="62"/>
      <c r="AIO25" s="62"/>
      <c r="AIP25" s="62"/>
      <c r="AIQ25" s="62"/>
      <c r="AIR25" s="62"/>
      <c r="AIS25" s="62"/>
      <c r="AIT25" s="62"/>
      <c r="AIU25" s="62"/>
      <c r="AIV25" s="62"/>
      <c r="AIW25" s="62"/>
      <c r="AIX25" s="62"/>
      <c r="AIY25" s="62"/>
      <c r="AIZ25" s="62"/>
      <c r="AJA25" s="62"/>
      <c r="AJB25" s="62"/>
      <c r="AJC25" s="62"/>
      <c r="AJD25" s="62"/>
      <c r="AJE25" s="62"/>
      <c r="AJF25" s="62"/>
      <c r="AJG25" s="62"/>
      <c r="AJH25" s="62"/>
      <c r="AJI25" s="62"/>
      <c r="AJJ25" s="62"/>
      <c r="AJK25" s="62"/>
      <c r="AJL25" s="62"/>
      <c r="AJM25" s="62"/>
      <c r="AJN25" s="62"/>
      <c r="AJO25" s="62"/>
      <c r="AJP25" s="62"/>
      <c r="AJQ25" s="62"/>
      <c r="AJR25" s="62"/>
      <c r="AJS25" s="62"/>
      <c r="AJT25" s="62"/>
      <c r="AJU25" s="62"/>
      <c r="AJV25" s="62"/>
      <c r="AJW25" s="62"/>
      <c r="AJX25" s="62"/>
      <c r="AJY25" s="62"/>
      <c r="AJZ25" s="62"/>
      <c r="AKA25" s="62"/>
      <c r="AKB25" s="62"/>
      <c r="AKC25" s="62"/>
      <c r="AKD25" s="62"/>
      <c r="AKE25" s="62"/>
      <c r="AKF25" s="62"/>
      <c r="AKG25" s="62"/>
      <c r="AKH25" s="62"/>
      <c r="AKI25" s="62"/>
      <c r="AKJ25" s="62"/>
      <c r="AKK25" s="62"/>
      <c r="AKL25" s="62"/>
      <c r="AKM25" s="62"/>
      <c r="AKN25" s="62"/>
      <c r="AKO25" s="62"/>
      <c r="AKP25" s="62"/>
      <c r="AKQ25" s="62"/>
      <c r="AKR25" s="62"/>
      <c r="AKS25" s="62"/>
      <c r="AKT25" s="62"/>
      <c r="AKU25" s="62"/>
      <c r="AKV25" s="62"/>
      <c r="AKW25" s="62"/>
      <c r="AKX25" s="62"/>
      <c r="AKY25" s="62"/>
      <c r="AKZ25" s="62"/>
      <c r="ALA25" s="62"/>
      <c r="ALB25" s="62"/>
      <c r="ALC25" s="62"/>
      <c r="ALD25" s="62"/>
      <c r="ALE25" s="62"/>
      <c r="ALF25" s="62"/>
      <c r="ALG25" s="62"/>
      <c r="ALH25" s="62"/>
      <c r="ALI25" s="62"/>
      <c r="ALJ25" s="62"/>
      <c r="ALK25" s="62"/>
      <c r="ALL25" s="62"/>
      <c r="ALM25" s="62"/>
      <c r="ALN25" s="62"/>
      <c r="ALO25" s="62"/>
      <c r="ALP25" s="62"/>
      <c r="ALQ25" s="62"/>
      <c r="ALR25" s="62"/>
      <c r="ALS25" s="62"/>
      <c r="ALT25" s="62"/>
      <c r="ALU25" s="62"/>
      <c r="ALV25" s="62"/>
      <c r="ALW25" s="62"/>
      <c r="ALX25" s="62"/>
      <c r="ALY25" s="62"/>
      <c r="ALZ25" s="62"/>
      <c r="AMA25" s="62"/>
      <c r="AMB25" s="62"/>
      <c r="AMC25" s="62"/>
      <c r="AMD25" s="62"/>
      <c r="AME25" s="62"/>
      <c r="AMF25" s="62"/>
      <c r="AMG25" s="62"/>
      <c r="AMH25" s="62"/>
      <c r="AMI25" s="62"/>
      <c r="AMJ25" s="62"/>
    </row>
    <row r="26" spans="1:1025" s="63" customFormat="1" ht="19.5" hidden="1" outlineLevel="2">
      <c r="A26" s="73"/>
      <c r="B26" s="111"/>
      <c r="C26" s="111"/>
      <c r="D26" s="111"/>
      <c r="E26" s="68"/>
      <c r="F26" s="111"/>
      <c r="G26" s="56"/>
      <c r="H26" s="56"/>
      <c r="I26" s="13"/>
      <c r="J26" s="111"/>
      <c r="K26" s="111"/>
      <c r="L26" s="111"/>
      <c r="M26" s="111"/>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c r="ZA26" s="62"/>
      <c r="ZB26" s="62"/>
      <c r="ZC26" s="62"/>
      <c r="ZD26" s="62"/>
      <c r="ZE26" s="62"/>
      <c r="ZF26" s="62"/>
      <c r="ZG26" s="62"/>
      <c r="ZH26" s="62"/>
      <c r="ZI26" s="62"/>
      <c r="ZJ26" s="62"/>
      <c r="ZK26" s="62"/>
      <c r="ZL26" s="62"/>
      <c r="ZM26" s="62"/>
      <c r="ZN26" s="62"/>
      <c r="ZO26" s="62"/>
      <c r="ZP26" s="62"/>
      <c r="ZQ26" s="62"/>
      <c r="ZR26" s="62"/>
      <c r="ZS26" s="62"/>
      <c r="ZT26" s="62"/>
      <c r="ZU26" s="62"/>
      <c r="ZV26" s="62"/>
      <c r="ZW26" s="62"/>
      <c r="ZX26" s="62"/>
      <c r="ZY26" s="62"/>
      <c r="ZZ26" s="62"/>
      <c r="AAA26" s="62"/>
      <c r="AAB26" s="62"/>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c r="AHR26" s="62"/>
      <c r="AHS26" s="62"/>
      <c r="AHT26" s="62"/>
      <c r="AHU26" s="62"/>
      <c r="AHV26" s="62"/>
      <c r="AHW26" s="62"/>
      <c r="AHX26" s="62"/>
      <c r="AHY26" s="62"/>
      <c r="AHZ26" s="62"/>
      <c r="AIA26" s="62"/>
      <c r="AIB26" s="62"/>
      <c r="AIC26" s="62"/>
      <c r="AID26" s="62"/>
      <c r="AIE26" s="62"/>
      <c r="AIF26" s="62"/>
      <c r="AIG26" s="62"/>
      <c r="AIH26" s="62"/>
      <c r="AII26" s="62"/>
      <c r="AIJ26" s="62"/>
      <c r="AIK26" s="62"/>
      <c r="AIL26" s="62"/>
      <c r="AIM26" s="62"/>
      <c r="AIN26" s="62"/>
      <c r="AIO26" s="62"/>
      <c r="AIP26" s="62"/>
      <c r="AIQ26" s="62"/>
      <c r="AIR26" s="62"/>
      <c r="AIS26" s="62"/>
      <c r="AIT26" s="62"/>
      <c r="AIU26" s="62"/>
      <c r="AIV26" s="62"/>
      <c r="AIW26" s="62"/>
      <c r="AIX26" s="62"/>
      <c r="AIY26" s="62"/>
      <c r="AIZ26" s="62"/>
      <c r="AJA26" s="62"/>
      <c r="AJB26" s="62"/>
      <c r="AJC26" s="62"/>
      <c r="AJD26" s="62"/>
      <c r="AJE26" s="62"/>
      <c r="AJF26" s="62"/>
      <c r="AJG26" s="62"/>
      <c r="AJH26" s="62"/>
      <c r="AJI26" s="62"/>
      <c r="AJJ26" s="62"/>
      <c r="AJK26" s="62"/>
      <c r="AJL26" s="62"/>
      <c r="AJM26" s="62"/>
      <c r="AJN26" s="62"/>
      <c r="AJO26" s="62"/>
      <c r="AJP26" s="62"/>
      <c r="AJQ26" s="62"/>
      <c r="AJR26" s="62"/>
      <c r="AJS26" s="62"/>
      <c r="AJT26" s="62"/>
      <c r="AJU26" s="62"/>
      <c r="AJV26" s="62"/>
      <c r="AJW26" s="62"/>
      <c r="AJX26" s="62"/>
      <c r="AJY26" s="62"/>
      <c r="AJZ26" s="62"/>
      <c r="AKA26" s="62"/>
      <c r="AKB26" s="62"/>
      <c r="AKC26" s="62"/>
      <c r="AKD26" s="62"/>
      <c r="AKE26" s="62"/>
      <c r="AKF26" s="62"/>
      <c r="AKG26" s="62"/>
      <c r="AKH26" s="62"/>
      <c r="AKI26" s="62"/>
      <c r="AKJ26" s="62"/>
      <c r="AKK26" s="62"/>
      <c r="AKL26" s="62"/>
      <c r="AKM26" s="62"/>
      <c r="AKN26" s="62"/>
      <c r="AKO26" s="62"/>
      <c r="AKP26" s="62"/>
      <c r="AKQ26" s="62"/>
      <c r="AKR26" s="62"/>
      <c r="AKS26" s="62"/>
      <c r="AKT26" s="62"/>
      <c r="AKU26" s="62"/>
      <c r="AKV26" s="62"/>
      <c r="AKW26" s="62"/>
      <c r="AKX26" s="62"/>
      <c r="AKY26" s="62"/>
      <c r="AKZ26" s="62"/>
      <c r="ALA26" s="62"/>
      <c r="ALB26" s="62"/>
      <c r="ALC26" s="62"/>
      <c r="ALD26" s="62"/>
      <c r="ALE26" s="62"/>
      <c r="ALF26" s="62"/>
      <c r="ALG26" s="62"/>
      <c r="ALH26" s="62"/>
      <c r="ALI26" s="62"/>
      <c r="ALJ26" s="62"/>
      <c r="ALK26" s="62"/>
      <c r="ALL26" s="62"/>
      <c r="ALM26" s="62"/>
      <c r="ALN26" s="62"/>
      <c r="ALO26" s="62"/>
      <c r="ALP26" s="62"/>
      <c r="ALQ26" s="62"/>
      <c r="ALR26" s="62"/>
      <c r="ALS26" s="62"/>
      <c r="ALT26" s="62"/>
      <c r="ALU26" s="62"/>
      <c r="ALV26" s="62"/>
      <c r="ALW26" s="62"/>
      <c r="ALX26" s="62"/>
      <c r="ALY26" s="62"/>
      <c r="ALZ26" s="62"/>
      <c r="AMA26" s="62"/>
      <c r="AMB26" s="62"/>
      <c r="AMC26" s="62"/>
      <c r="AMD26" s="62"/>
      <c r="AME26" s="62"/>
      <c r="AMF26" s="62"/>
      <c r="AMG26" s="62"/>
      <c r="AMH26" s="62"/>
      <c r="AMI26" s="62"/>
      <c r="AMJ26" s="62"/>
    </row>
    <row r="27" spans="1:1025" s="66" customFormat="1" hidden="1" outlineLevel="2">
      <c r="A27" s="73"/>
      <c r="B27" s="111"/>
      <c r="C27" s="111"/>
      <c r="D27" s="111"/>
      <c r="E27" s="68"/>
      <c r="F27" s="111"/>
      <c r="G27" s="56"/>
      <c r="H27" s="56"/>
      <c r="I27" s="13"/>
      <c r="J27" s="111"/>
      <c r="K27" s="111"/>
      <c r="L27" s="111"/>
      <c r="M27" s="111"/>
      <c r="N27" s="64"/>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c r="OM27" s="65"/>
      <c r="ON27" s="65"/>
      <c r="OO27" s="65"/>
      <c r="OP27" s="65"/>
      <c r="OQ27" s="65"/>
      <c r="OR27" s="65"/>
      <c r="OS27" s="65"/>
      <c r="OT27" s="65"/>
      <c r="OU27" s="65"/>
      <c r="OV27" s="65"/>
      <c r="OW27" s="65"/>
      <c r="OX27" s="65"/>
      <c r="OY27" s="65"/>
      <c r="OZ27" s="65"/>
      <c r="PA27" s="65"/>
      <c r="PB27" s="65"/>
      <c r="PC27" s="65"/>
      <c r="PD27" s="65"/>
      <c r="PE27" s="65"/>
      <c r="PF27" s="65"/>
      <c r="PG27" s="65"/>
      <c r="PH27" s="65"/>
      <c r="PI27" s="65"/>
      <c r="PJ27" s="65"/>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5"/>
      <c r="QO27" s="65"/>
      <c r="QP27" s="65"/>
      <c r="QQ27" s="65"/>
      <c r="QR27" s="65"/>
      <c r="QS27" s="65"/>
      <c r="QT27" s="65"/>
      <c r="QU27" s="65"/>
      <c r="QV27" s="65"/>
      <c r="QW27" s="65"/>
      <c r="QX27" s="65"/>
      <c r="QY27" s="65"/>
      <c r="QZ27" s="65"/>
      <c r="RA27" s="65"/>
      <c r="RB27" s="65"/>
      <c r="RC27" s="65"/>
      <c r="RD27" s="65"/>
      <c r="RE27" s="65"/>
      <c r="RF27" s="65"/>
      <c r="RG27" s="65"/>
      <c r="RH27" s="65"/>
      <c r="RI27" s="65"/>
      <c r="RJ27" s="65"/>
      <c r="RK27" s="65"/>
      <c r="RL27" s="65"/>
      <c r="RM27" s="65"/>
      <c r="RN27" s="65"/>
      <c r="RO27" s="65"/>
      <c r="RP27" s="65"/>
      <c r="RQ27" s="65"/>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5"/>
      <c r="SV27" s="65"/>
      <c r="SW27" s="65"/>
      <c r="SX27" s="65"/>
      <c r="SY27" s="65"/>
      <c r="SZ27" s="65"/>
      <c r="TA27" s="65"/>
      <c r="TB27" s="65"/>
      <c r="TC27" s="65"/>
      <c r="TD27" s="65"/>
      <c r="TE27" s="65"/>
      <c r="TF27" s="65"/>
      <c r="TG27" s="65"/>
      <c r="TH27" s="65"/>
      <c r="TI27" s="65"/>
      <c r="TJ27" s="65"/>
      <c r="TK27" s="65"/>
      <c r="TL27" s="65"/>
      <c r="TM27" s="65"/>
      <c r="TN27" s="65"/>
      <c r="TO27" s="65"/>
      <c r="TP27" s="65"/>
      <c r="TQ27" s="65"/>
      <c r="TR27" s="65"/>
      <c r="TS27" s="65"/>
      <c r="TT27" s="65"/>
      <c r="TU27" s="65"/>
      <c r="TV27" s="65"/>
      <c r="TW27" s="65"/>
      <c r="TX27" s="65"/>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5"/>
      <c r="VC27" s="65"/>
      <c r="VD27" s="65"/>
      <c r="VE27" s="65"/>
      <c r="VF27" s="65"/>
      <c r="VG27" s="65"/>
      <c r="VH27" s="65"/>
      <c r="VI27" s="65"/>
      <c r="VJ27" s="65"/>
      <c r="VK27" s="65"/>
      <c r="VL27" s="65"/>
      <c r="VM27" s="65"/>
      <c r="VN27" s="65"/>
      <c r="VO27" s="65"/>
      <c r="VP27" s="65"/>
      <c r="VQ27" s="65"/>
      <c r="VR27" s="65"/>
      <c r="VS27" s="65"/>
      <c r="VT27" s="65"/>
      <c r="VU27" s="65"/>
      <c r="VV27" s="65"/>
      <c r="VW27" s="65"/>
      <c r="VX27" s="65"/>
      <c r="VY27" s="65"/>
      <c r="VZ27" s="65"/>
      <c r="WA27" s="65"/>
      <c r="WB27" s="65"/>
      <c r="WC27" s="65"/>
      <c r="WD27" s="65"/>
      <c r="WE27" s="65"/>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5"/>
      <c r="XJ27" s="65"/>
      <c r="XK27" s="65"/>
      <c r="XL27" s="65"/>
      <c r="XM27" s="65"/>
      <c r="XN27" s="65"/>
      <c r="XO27" s="65"/>
      <c r="XP27" s="65"/>
      <c r="XQ27" s="65"/>
      <c r="XR27" s="65"/>
      <c r="XS27" s="65"/>
      <c r="XT27" s="65"/>
      <c r="XU27" s="65"/>
      <c r="XV27" s="65"/>
      <c r="XW27" s="65"/>
      <c r="XX27" s="65"/>
      <c r="XY27" s="65"/>
      <c r="XZ27" s="65"/>
      <c r="YA27" s="65"/>
      <c r="YB27" s="65"/>
      <c r="YC27" s="65"/>
      <c r="YD27" s="65"/>
      <c r="YE27" s="65"/>
      <c r="YF27" s="65"/>
      <c r="YG27" s="65"/>
      <c r="YH27" s="65"/>
      <c r="YI27" s="65"/>
      <c r="YJ27" s="65"/>
      <c r="YK27" s="65"/>
      <c r="YL27" s="65"/>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5"/>
      <c r="ZQ27" s="65"/>
      <c r="ZR27" s="65"/>
      <c r="ZS27" s="65"/>
      <c r="ZT27" s="65"/>
      <c r="ZU27" s="65"/>
      <c r="ZV27" s="65"/>
      <c r="ZW27" s="65"/>
      <c r="ZX27" s="65"/>
      <c r="ZY27" s="65"/>
      <c r="ZZ27" s="65"/>
      <c r="AAA27" s="65"/>
      <c r="AAB27" s="65"/>
      <c r="AAC27" s="65"/>
      <c r="AAD27" s="65"/>
      <c r="AAE27" s="65"/>
      <c r="AAF27" s="65"/>
      <c r="AAG27" s="65"/>
      <c r="AAH27" s="65"/>
      <c r="AAI27" s="65"/>
      <c r="AAJ27" s="65"/>
      <c r="AAK27" s="65"/>
      <c r="AAL27" s="65"/>
      <c r="AAM27" s="65"/>
      <c r="AAN27" s="65"/>
      <c r="AAO27" s="65"/>
      <c r="AAP27" s="65"/>
      <c r="AAQ27" s="65"/>
      <c r="AAR27" s="65"/>
      <c r="AAS27" s="65"/>
      <c r="AAT27" s="65"/>
      <c r="AAU27" s="65"/>
      <c r="AAV27" s="65"/>
      <c r="AAW27" s="65"/>
      <c r="AAX27" s="65"/>
      <c r="AAY27" s="65"/>
      <c r="AAZ27" s="65"/>
      <c r="ABA27" s="65"/>
      <c r="ABB27" s="65"/>
      <c r="ABC27" s="65"/>
      <c r="ABD27" s="65"/>
      <c r="ABE27" s="65"/>
      <c r="ABF27" s="65"/>
      <c r="ABG27" s="65"/>
      <c r="ABH27" s="65"/>
      <c r="ABI27" s="65"/>
      <c r="ABJ27" s="65"/>
      <c r="ABK27" s="65"/>
      <c r="ABL27" s="65"/>
      <c r="ABM27" s="65"/>
      <c r="ABN27" s="65"/>
      <c r="ABO27" s="65"/>
      <c r="ABP27" s="65"/>
      <c r="ABQ27" s="65"/>
      <c r="ABR27" s="65"/>
      <c r="ABS27" s="65"/>
      <c r="ABT27" s="65"/>
      <c r="ABU27" s="65"/>
      <c r="ABV27" s="65"/>
      <c r="ABW27" s="65"/>
      <c r="ABX27" s="65"/>
      <c r="ABY27" s="65"/>
      <c r="ABZ27" s="65"/>
      <c r="ACA27" s="65"/>
      <c r="ACB27" s="65"/>
      <c r="ACC27" s="65"/>
      <c r="ACD27" s="65"/>
      <c r="ACE27" s="65"/>
      <c r="ACF27" s="65"/>
      <c r="ACG27" s="65"/>
      <c r="ACH27" s="65"/>
      <c r="ACI27" s="65"/>
      <c r="ACJ27" s="65"/>
      <c r="ACK27" s="65"/>
      <c r="ACL27" s="65"/>
      <c r="ACM27" s="65"/>
      <c r="ACN27" s="65"/>
      <c r="ACO27" s="65"/>
      <c r="ACP27" s="65"/>
      <c r="ACQ27" s="65"/>
      <c r="ACR27" s="65"/>
      <c r="ACS27" s="65"/>
      <c r="ACT27" s="65"/>
      <c r="ACU27" s="65"/>
      <c r="ACV27" s="65"/>
      <c r="ACW27" s="65"/>
      <c r="ACX27" s="65"/>
      <c r="ACY27" s="65"/>
      <c r="ACZ27" s="65"/>
      <c r="ADA27" s="65"/>
      <c r="ADB27" s="65"/>
      <c r="ADC27" s="65"/>
      <c r="ADD27" s="65"/>
      <c r="ADE27" s="65"/>
      <c r="ADF27" s="65"/>
      <c r="ADG27" s="65"/>
      <c r="ADH27" s="65"/>
      <c r="ADI27" s="65"/>
      <c r="ADJ27" s="65"/>
      <c r="ADK27" s="65"/>
      <c r="ADL27" s="65"/>
      <c r="ADM27" s="65"/>
      <c r="ADN27" s="65"/>
      <c r="ADO27" s="65"/>
      <c r="ADP27" s="65"/>
      <c r="ADQ27" s="65"/>
      <c r="ADR27" s="65"/>
      <c r="ADS27" s="65"/>
      <c r="ADT27" s="65"/>
      <c r="ADU27" s="65"/>
      <c r="ADV27" s="65"/>
      <c r="ADW27" s="65"/>
      <c r="ADX27" s="65"/>
      <c r="ADY27" s="65"/>
      <c r="ADZ27" s="65"/>
      <c r="AEA27" s="65"/>
      <c r="AEB27" s="65"/>
      <c r="AEC27" s="65"/>
      <c r="AED27" s="65"/>
      <c r="AEE27" s="65"/>
      <c r="AEF27" s="65"/>
      <c r="AEG27" s="65"/>
      <c r="AEH27" s="65"/>
      <c r="AEI27" s="65"/>
      <c r="AEJ27" s="65"/>
      <c r="AEK27" s="65"/>
      <c r="AEL27" s="65"/>
      <c r="AEM27" s="65"/>
      <c r="AEN27" s="65"/>
      <c r="AEO27" s="65"/>
      <c r="AEP27" s="65"/>
      <c r="AEQ27" s="65"/>
      <c r="AER27" s="65"/>
      <c r="AES27" s="65"/>
      <c r="AET27" s="65"/>
      <c r="AEU27" s="65"/>
      <c r="AEV27" s="65"/>
      <c r="AEW27" s="65"/>
      <c r="AEX27" s="65"/>
      <c r="AEY27" s="65"/>
      <c r="AEZ27" s="65"/>
      <c r="AFA27" s="65"/>
      <c r="AFB27" s="65"/>
      <c r="AFC27" s="65"/>
      <c r="AFD27" s="65"/>
      <c r="AFE27" s="65"/>
      <c r="AFF27" s="65"/>
      <c r="AFG27" s="65"/>
      <c r="AFH27" s="65"/>
      <c r="AFI27" s="65"/>
      <c r="AFJ27" s="65"/>
      <c r="AFK27" s="65"/>
      <c r="AFL27" s="65"/>
      <c r="AFM27" s="65"/>
      <c r="AFN27" s="65"/>
      <c r="AFO27" s="65"/>
      <c r="AFP27" s="65"/>
      <c r="AFQ27" s="65"/>
      <c r="AFR27" s="65"/>
      <c r="AFS27" s="65"/>
      <c r="AFT27" s="65"/>
      <c r="AFU27" s="65"/>
      <c r="AFV27" s="65"/>
      <c r="AFW27" s="65"/>
      <c r="AFX27" s="65"/>
      <c r="AFY27" s="65"/>
      <c r="AFZ27" s="65"/>
      <c r="AGA27" s="65"/>
      <c r="AGB27" s="65"/>
      <c r="AGC27" s="65"/>
      <c r="AGD27" s="65"/>
      <c r="AGE27" s="65"/>
      <c r="AGF27" s="65"/>
      <c r="AGG27" s="65"/>
      <c r="AGH27" s="65"/>
      <c r="AGI27" s="65"/>
      <c r="AGJ27" s="65"/>
      <c r="AGK27" s="65"/>
      <c r="AGL27" s="65"/>
      <c r="AGM27" s="65"/>
      <c r="AGN27" s="65"/>
      <c r="AGO27" s="65"/>
      <c r="AGP27" s="65"/>
      <c r="AGQ27" s="65"/>
      <c r="AGR27" s="65"/>
      <c r="AGS27" s="65"/>
      <c r="AGT27" s="65"/>
      <c r="AGU27" s="65"/>
      <c r="AGV27" s="65"/>
      <c r="AGW27" s="65"/>
      <c r="AGX27" s="65"/>
      <c r="AGY27" s="65"/>
      <c r="AGZ27" s="65"/>
      <c r="AHA27" s="65"/>
      <c r="AHB27" s="65"/>
      <c r="AHC27" s="65"/>
      <c r="AHD27" s="65"/>
      <c r="AHE27" s="65"/>
      <c r="AHF27" s="65"/>
      <c r="AHG27" s="65"/>
      <c r="AHH27" s="65"/>
      <c r="AHI27" s="65"/>
      <c r="AHJ27" s="65"/>
      <c r="AHK27" s="65"/>
      <c r="AHL27" s="65"/>
      <c r="AHM27" s="65"/>
      <c r="AHN27" s="65"/>
      <c r="AHO27" s="65"/>
      <c r="AHP27" s="65"/>
      <c r="AHQ27" s="65"/>
      <c r="AHR27" s="65"/>
      <c r="AHS27" s="65"/>
      <c r="AHT27" s="65"/>
      <c r="AHU27" s="65"/>
      <c r="AHV27" s="65"/>
      <c r="AHW27" s="65"/>
      <c r="AHX27" s="65"/>
      <c r="AHY27" s="65"/>
      <c r="AHZ27" s="65"/>
      <c r="AIA27" s="65"/>
      <c r="AIB27" s="65"/>
      <c r="AIC27" s="65"/>
      <c r="AID27" s="65"/>
      <c r="AIE27" s="65"/>
      <c r="AIF27" s="65"/>
      <c r="AIG27" s="65"/>
      <c r="AIH27" s="65"/>
      <c r="AII27" s="65"/>
      <c r="AIJ27" s="65"/>
      <c r="AIK27" s="65"/>
      <c r="AIL27" s="65"/>
      <c r="AIM27" s="65"/>
      <c r="AIN27" s="65"/>
      <c r="AIO27" s="65"/>
      <c r="AIP27" s="65"/>
      <c r="AIQ27" s="65"/>
      <c r="AIR27" s="65"/>
      <c r="AIS27" s="65"/>
      <c r="AIT27" s="65"/>
      <c r="AIU27" s="65"/>
      <c r="AIV27" s="65"/>
      <c r="AIW27" s="65"/>
      <c r="AIX27" s="65"/>
      <c r="AIY27" s="65"/>
      <c r="AIZ27" s="65"/>
      <c r="AJA27" s="65"/>
      <c r="AJB27" s="65"/>
      <c r="AJC27" s="65"/>
      <c r="AJD27" s="65"/>
      <c r="AJE27" s="65"/>
      <c r="AJF27" s="65"/>
      <c r="AJG27" s="65"/>
      <c r="AJH27" s="65"/>
      <c r="AJI27" s="65"/>
      <c r="AJJ27" s="65"/>
      <c r="AJK27" s="65"/>
      <c r="AJL27" s="65"/>
      <c r="AJM27" s="65"/>
      <c r="AJN27" s="65"/>
      <c r="AJO27" s="65"/>
      <c r="AJP27" s="65"/>
      <c r="AJQ27" s="65"/>
      <c r="AJR27" s="65"/>
      <c r="AJS27" s="65"/>
      <c r="AJT27" s="65"/>
      <c r="AJU27" s="65"/>
      <c r="AJV27" s="65"/>
      <c r="AJW27" s="65"/>
      <c r="AJX27" s="65"/>
      <c r="AJY27" s="65"/>
      <c r="AJZ27" s="65"/>
      <c r="AKA27" s="65"/>
      <c r="AKB27" s="65"/>
      <c r="AKC27" s="65"/>
      <c r="AKD27" s="65"/>
      <c r="AKE27" s="65"/>
      <c r="AKF27" s="65"/>
      <c r="AKG27" s="65"/>
      <c r="AKH27" s="65"/>
      <c r="AKI27" s="65"/>
      <c r="AKJ27" s="65"/>
      <c r="AKK27" s="65"/>
      <c r="AKL27" s="65"/>
      <c r="AKM27" s="65"/>
      <c r="AKN27" s="65"/>
      <c r="AKO27" s="65"/>
      <c r="AKP27" s="65"/>
      <c r="AKQ27" s="65"/>
      <c r="AKR27" s="65"/>
      <c r="AKS27" s="65"/>
      <c r="AKT27" s="65"/>
      <c r="AKU27" s="65"/>
      <c r="AKV27" s="65"/>
      <c r="AKW27" s="65"/>
      <c r="AKX27" s="65"/>
      <c r="AKY27" s="65"/>
      <c r="AKZ27" s="65"/>
      <c r="ALA27" s="65"/>
      <c r="ALB27" s="65"/>
      <c r="ALC27" s="65"/>
      <c r="ALD27" s="65"/>
      <c r="ALE27" s="65"/>
      <c r="ALF27" s="65"/>
      <c r="ALG27" s="65"/>
      <c r="ALH27" s="65"/>
      <c r="ALI27" s="65"/>
      <c r="ALJ27" s="65"/>
      <c r="ALK27" s="65"/>
      <c r="ALL27" s="65"/>
      <c r="ALM27" s="65"/>
      <c r="ALN27" s="65"/>
      <c r="ALO27" s="65"/>
      <c r="ALP27" s="65"/>
      <c r="ALQ27" s="65"/>
      <c r="ALR27" s="65"/>
      <c r="ALS27" s="65"/>
      <c r="ALT27" s="65"/>
      <c r="ALU27" s="65"/>
      <c r="ALV27" s="65"/>
      <c r="ALW27" s="65"/>
      <c r="ALX27" s="65"/>
      <c r="ALY27" s="65"/>
      <c r="ALZ27" s="65"/>
      <c r="AMA27" s="65"/>
      <c r="AMB27" s="65"/>
      <c r="AMC27" s="65"/>
      <c r="AMD27" s="65"/>
      <c r="AME27" s="65"/>
      <c r="AMF27" s="65"/>
      <c r="AMG27" s="65"/>
      <c r="AMH27" s="65"/>
      <c r="AMI27" s="65"/>
      <c r="AMJ27" s="65"/>
      <c r="AMK27" s="65"/>
    </row>
    <row r="28" spans="1:1025" s="66" customFormat="1" hidden="1" outlineLevel="2">
      <c r="A28" s="73"/>
      <c r="B28" s="111"/>
      <c r="C28" s="111"/>
      <c r="D28" s="111"/>
      <c r="E28" s="68"/>
      <c r="F28" s="111"/>
      <c r="G28" s="56"/>
      <c r="H28" s="56"/>
      <c r="I28" s="13"/>
      <c r="J28" s="111"/>
      <c r="K28" s="111"/>
      <c r="L28" s="111"/>
      <c r="M28" s="111"/>
      <c r="N28" s="64"/>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c r="IW28" s="65"/>
      <c r="IX28" s="65"/>
      <c r="IY28" s="65"/>
      <c r="IZ28" s="65"/>
      <c r="JA28" s="65"/>
      <c r="JB28" s="65"/>
      <c r="JC28" s="65"/>
      <c r="JD28" s="65"/>
      <c r="JE28" s="65"/>
      <c r="JF28" s="65"/>
      <c r="JG28" s="65"/>
      <c r="JH28" s="65"/>
      <c r="JI28" s="65"/>
      <c r="JJ28" s="65"/>
      <c r="JK28" s="65"/>
      <c r="JL28" s="65"/>
      <c r="JM28" s="65"/>
      <c r="JN28" s="65"/>
      <c r="JO28" s="65"/>
      <c r="JP28" s="65"/>
      <c r="JQ28" s="65"/>
      <c r="JR28" s="65"/>
      <c r="JS28" s="65"/>
      <c r="JT28" s="65"/>
      <c r="JU28" s="65"/>
      <c r="JV28" s="65"/>
      <c r="JW28" s="65"/>
      <c r="JX28" s="65"/>
      <c r="JY28" s="65"/>
      <c r="JZ28" s="65"/>
      <c r="KA28" s="65"/>
      <c r="KB28" s="65"/>
      <c r="KC28" s="65"/>
      <c r="KD28" s="65"/>
      <c r="KE28" s="65"/>
      <c r="KF28" s="65"/>
      <c r="KG28" s="65"/>
      <c r="KH28" s="65"/>
      <c r="KI28" s="65"/>
      <c r="KJ28" s="65"/>
      <c r="KK28" s="65"/>
      <c r="KL28" s="65"/>
      <c r="KM28" s="65"/>
      <c r="KN28" s="65"/>
      <c r="KO28" s="65"/>
      <c r="KP28" s="65"/>
      <c r="KQ28" s="65"/>
      <c r="KR28" s="65"/>
      <c r="KS28" s="65"/>
      <c r="KT28" s="65"/>
      <c r="KU28" s="65"/>
      <c r="KV28" s="65"/>
      <c r="KW28" s="65"/>
      <c r="KX28" s="65"/>
      <c r="KY28" s="65"/>
      <c r="KZ28" s="65"/>
      <c r="LA28" s="65"/>
      <c r="LB28" s="65"/>
      <c r="LC28" s="65"/>
      <c r="LD28" s="65"/>
      <c r="LE28" s="65"/>
      <c r="LF28" s="65"/>
      <c r="LG28" s="65"/>
      <c r="LH28" s="65"/>
      <c r="LI28" s="65"/>
      <c r="LJ28" s="65"/>
      <c r="LK28" s="65"/>
      <c r="LL28" s="65"/>
      <c r="LM28" s="65"/>
      <c r="LN28" s="65"/>
      <c r="LO28" s="65"/>
      <c r="LP28" s="65"/>
      <c r="LQ28" s="65"/>
      <c r="LR28" s="65"/>
      <c r="LS28" s="65"/>
      <c r="LT28" s="65"/>
      <c r="LU28" s="65"/>
      <c r="LV28" s="65"/>
      <c r="LW28" s="65"/>
      <c r="LX28" s="65"/>
      <c r="LY28" s="65"/>
      <c r="LZ28" s="65"/>
      <c r="MA28" s="65"/>
      <c r="MB28" s="65"/>
      <c r="MC28" s="65"/>
      <c r="MD28" s="65"/>
      <c r="ME28" s="65"/>
      <c r="MF28" s="65"/>
      <c r="MG28" s="65"/>
      <c r="MH28" s="65"/>
      <c r="MI28" s="65"/>
      <c r="MJ28" s="65"/>
      <c r="MK28" s="65"/>
      <c r="ML28" s="65"/>
      <c r="MM28" s="65"/>
      <c r="MN28" s="65"/>
      <c r="MO28" s="65"/>
      <c r="MP28" s="65"/>
      <c r="MQ28" s="65"/>
      <c r="MR28" s="65"/>
      <c r="MS28" s="65"/>
      <c r="MT28" s="65"/>
      <c r="MU28" s="65"/>
      <c r="MV28" s="65"/>
      <c r="MW28" s="65"/>
      <c r="MX28" s="65"/>
      <c r="MY28" s="65"/>
      <c r="MZ28" s="65"/>
      <c r="NA28" s="65"/>
      <c r="NB28" s="65"/>
      <c r="NC28" s="65"/>
      <c r="ND28" s="65"/>
      <c r="NE28" s="65"/>
      <c r="NF28" s="65"/>
      <c r="NG28" s="65"/>
      <c r="NH28" s="65"/>
      <c r="NI28" s="65"/>
      <c r="NJ28" s="65"/>
      <c r="NK28" s="65"/>
      <c r="NL28" s="65"/>
      <c r="NM28" s="65"/>
      <c r="NN28" s="65"/>
      <c r="NO28" s="65"/>
      <c r="NP28" s="65"/>
      <c r="NQ28" s="65"/>
      <c r="NR28" s="65"/>
      <c r="NS28" s="65"/>
      <c r="NT28" s="65"/>
      <c r="NU28" s="65"/>
      <c r="NV28" s="65"/>
      <c r="NW28" s="65"/>
      <c r="NX28" s="65"/>
      <c r="NY28" s="65"/>
      <c r="NZ28" s="65"/>
      <c r="OA28" s="65"/>
      <c r="OB28" s="65"/>
      <c r="OC28" s="65"/>
      <c r="OD28" s="65"/>
      <c r="OE28" s="65"/>
      <c r="OF28" s="65"/>
      <c r="OG28" s="65"/>
      <c r="OH28" s="65"/>
      <c r="OI28" s="65"/>
      <c r="OJ28" s="65"/>
      <c r="OK28" s="65"/>
      <c r="OL28" s="65"/>
      <c r="OM28" s="65"/>
      <c r="ON28" s="65"/>
      <c r="OO28" s="65"/>
      <c r="OP28" s="65"/>
      <c r="OQ28" s="65"/>
      <c r="OR28" s="65"/>
      <c r="OS28" s="65"/>
      <c r="OT28" s="65"/>
      <c r="OU28" s="65"/>
      <c r="OV28" s="65"/>
      <c r="OW28" s="65"/>
      <c r="OX28" s="65"/>
      <c r="OY28" s="65"/>
      <c r="OZ28" s="65"/>
      <c r="PA28" s="65"/>
      <c r="PB28" s="65"/>
      <c r="PC28" s="65"/>
      <c r="PD28" s="65"/>
      <c r="PE28" s="65"/>
      <c r="PF28" s="65"/>
      <c r="PG28" s="65"/>
      <c r="PH28" s="65"/>
      <c r="PI28" s="65"/>
      <c r="PJ28" s="65"/>
      <c r="PK28" s="65"/>
      <c r="PL28" s="65"/>
      <c r="PM28" s="65"/>
      <c r="PN28" s="65"/>
      <c r="PO28" s="65"/>
      <c r="PP28" s="65"/>
      <c r="PQ28" s="65"/>
      <c r="PR28" s="65"/>
      <c r="PS28" s="65"/>
      <c r="PT28" s="65"/>
      <c r="PU28" s="65"/>
      <c r="PV28" s="65"/>
      <c r="PW28" s="65"/>
      <c r="PX28" s="65"/>
      <c r="PY28" s="65"/>
      <c r="PZ28" s="65"/>
      <c r="QA28" s="65"/>
      <c r="QB28" s="65"/>
      <c r="QC28" s="65"/>
      <c r="QD28" s="65"/>
      <c r="QE28" s="65"/>
      <c r="QF28" s="65"/>
      <c r="QG28" s="65"/>
      <c r="QH28" s="65"/>
      <c r="QI28" s="65"/>
      <c r="QJ28" s="65"/>
      <c r="QK28" s="65"/>
      <c r="QL28" s="65"/>
      <c r="QM28" s="65"/>
      <c r="QN28" s="65"/>
      <c r="QO28" s="65"/>
      <c r="QP28" s="65"/>
      <c r="QQ28" s="65"/>
      <c r="QR28" s="65"/>
      <c r="QS28" s="65"/>
      <c r="QT28" s="65"/>
      <c r="QU28" s="65"/>
      <c r="QV28" s="65"/>
      <c r="QW28" s="65"/>
      <c r="QX28" s="65"/>
      <c r="QY28" s="65"/>
      <c r="QZ28" s="65"/>
      <c r="RA28" s="65"/>
      <c r="RB28" s="65"/>
      <c r="RC28" s="65"/>
      <c r="RD28" s="65"/>
      <c r="RE28" s="65"/>
      <c r="RF28" s="65"/>
      <c r="RG28" s="65"/>
      <c r="RH28" s="65"/>
      <c r="RI28" s="65"/>
      <c r="RJ28" s="65"/>
      <c r="RK28" s="65"/>
      <c r="RL28" s="65"/>
      <c r="RM28" s="65"/>
      <c r="RN28" s="65"/>
      <c r="RO28" s="65"/>
      <c r="RP28" s="65"/>
      <c r="RQ28" s="65"/>
      <c r="RR28" s="65"/>
      <c r="RS28" s="65"/>
      <c r="RT28" s="65"/>
      <c r="RU28" s="65"/>
      <c r="RV28" s="65"/>
      <c r="RW28" s="65"/>
      <c r="RX28" s="65"/>
      <c r="RY28" s="65"/>
      <c r="RZ28" s="65"/>
      <c r="SA28" s="65"/>
      <c r="SB28" s="65"/>
      <c r="SC28" s="65"/>
      <c r="SD28" s="65"/>
      <c r="SE28" s="65"/>
      <c r="SF28" s="65"/>
      <c r="SG28" s="65"/>
      <c r="SH28" s="65"/>
      <c r="SI28" s="65"/>
      <c r="SJ28" s="65"/>
      <c r="SK28" s="65"/>
      <c r="SL28" s="65"/>
      <c r="SM28" s="65"/>
      <c r="SN28" s="65"/>
      <c r="SO28" s="65"/>
      <c r="SP28" s="65"/>
      <c r="SQ28" s="65"/>
      <c r="SR28" s="65"/>
      <c r="SS28" s="65"/>
      <c r="ST28" s="65"/>
      <c r="SU28" s="65"/>
      <c r="SV28" s="65"/>
      <c r="SW28" s="65"/>
      <c r="SX28" s="65"/>
      <c r="SY28" s="65"/>
      <c r="SZ28" s="65"/>
      <c r="TA28" s="65"/>
      <c r="TB28" s="65"/>
      <c r="TC28" s="65"/>
      <c r="TD28" s="65"/>
      <c r="TE28" s="65"/>
      <c r="TF28" s="65"/>
      <c r="TG28" s="65"/>
      <c r="TH28" s="65"/>
      <c r="TI28" s="65"/>
      <c r="TJ28" s="65"/>
      <c r="TK28" s="65"/>
      <c r="TL28" s="65"/>
      <c r="TM28" s="65"/>
      <c r="TN28" s="65"/>
      <c r="TO28" s="65"/>
      <c r="TP28" s="65"/>
      <c r="TQ28" s="65"/>
      <c r="TR28" s="65"/>
      <c r="TS28" s="65"/>
      <c r="TT28" s="65"/>
      <c r="TU28" s="65"/>
      <c r="TV28" s="65"/>
      <c r="TW28" s="65"/>
      <c r="TX28" s="65"/>
      <c r="TY28" s="65"/>
      <c r="TZ28" s="65"/>
      <c r="UA28" s="65"/>
      <c r="UB28" s="65"/>
      <c r="UC28" s="65"/>
      <c r="UD28" s="65"/>
      <c r="UE28" s="65"/>
      <c r="UF28" s="65"/>
      <c r="UG28" s="65"/>
      <c r="UH28" s="65"/>
      <c r="UI28" s="65"/>
      <c r="UJ28" s="65"/>
      <c r="UK28" s="65"/>
      <c r="UL28" s="65"/>
      <c r="UM28" s="65"/>
      <c r="UN28" s="65"/>
      <c r="UO28" s="65"/>
      <c r="UP28" s="65"/>
      <c r="UQ28" s="65"/>
      <c r="UR28" s="65"/>
      <c r="US28" s="65"/>
      <c r="UT28" s="65"/>
      <c r="UU28" s="65"/>
      <c r="UV28" s="65"/>
      <c r="UW28" s="65"/>
      <c r="UX28" s="65"/>
      <c r="UY28" s="65"/>
      <c r="UZ28" s="65"/>
      <c r="VA28" s="65"/>
      <c r="VB28" s="65"/>
      <c r="VC28" s="65"/>
      <c r="VD28" s="65"/>
      <c r="VE28" s="65"/>
      <c r="VF28" s="65"/>
      <c r="VG28" s="65"/>
      <c r="VH28" s="65"/>
      <c r="VI28" s="65"/>
      <c r="VJ28" s="65"/>
      <c r="VK28" s="65"/>
      <c r="VL28" s="65"/>
      <c r="VM28" s="65"/>
      <c r="VN28" s="65"/>
      <c r="VO28" s="65"/>
      <c r="VP28" s="65"/>
      <c r="VQ28" s="65"/>
      <c r="VR28" s="65"/>
      <c r="VS28" s="65"/>
      <c r="VT28" s="65"/>
      <c r="VU28" s="65"/>
      <c r="VV28" s="65"/>
      <c r="VW28" s="65"/>
      <c r="VX28" s="65"/>
      <c r="VY28" s="65"/>
      <c r="VZ28" s="65"/>
      <c r="WA28" s="65"/>
      <c r="WB28" s="65"/>
      <c r="WC28" s="65"/>
      <c r="WD28" s="65"/>
      <c r="WE28" s="65"/>
      <c r="WF28" s="65"/>
      <c r="WG28" s="65"/>
      <c r="WH28" s="65"/>
      <c r="WI28" s="65"/>
      <c r="WJ28" s="65"/>
      <c r="WK28" s="65"/>
      <c r="WL28" s="65"/>
      <c r="WM28" s="65"/>
      <c r="WN28" s="65"/>
      <c r="WO28" s="65"/>
      <c r="WP28" s="65"/>
      <c r="WQ28" s="65"/>
      <c r="WR28" s="65"/>
      <c r="WS28" s="65"/>
      <c r="WT28" s="65"/>
      <c r="WU28" s="65"/>
      <c r="WV28" s="65"/>
      <c r="WW28" s="65"/>
      <c r="WX28" s="65"/>
      <c r="WY28" s="65"/>
      <c r="WZ28" s="65"/>
      <c r="XA28" s="65"/>
      <c r="XB28" s="65"/>
      <c r="XC28" s="65"/>
      <c r="XD28" s="65"/>
      <c r="XE28" s="65"/>
      <c r="XF28" s="65"/>
      <c r="XG28" s="65"/>
      <c r="XH28" s="65"/>
      <c r="XI28" s="65"/>
      <c r="XJ28" s="65"/>
      <c r="XK28" s="65"/>
      <c r="XL28" s="65"/>
      <c r="XM28" s="65"/>
      <c r="XN28" s="65"/>
      <c r="XO28" s="65"/>
      <c r="XP28" s="65"/>
      <c r="XQ28" s="65"/>
      <c r="XR28" s="65"/>
      <c r="XS28" s="65"/>
      <c r="XT28" s="65"/>
      <c r="XU28" s="65"/>
      <c r="XV28" s="65"/>
      <c r="XW28" s="65"/>
      <c r="XX28" s="65"/>
      <c r="XY28" s="65"/>
      <c r="XZ28" s="65"/>
      <c r="YA28" s="65"/>
      <c r="YB28" s="65"/>
      <c r="YC28" s="65"/>
      <c r="YD28" s="65"/>
      <c r="YE28" s="65"/>
      <c r="YF28" s="65"/>
      <c r="YG28" s="65"/>
      <c r="YH28" s="65"/>
      <c r="YI28" s="65"/>
      <c r="YJ28" s="65"/>
      <c r="YK28" s="65"/>
      <c r="YL28" s="65"/>
      <c r="YM28" s="65"/>
      <c r="YN28" s="65"/>
      <c r="YO28" s="65"/>
      <c r="YP28" s="65"/>
      <c r="YQ28" s="65"/>
      <c r="YR28" s="65"/>
      <c r="YS28" s="65"/>
      <c r="YT28" s="65"/>
      <c r="YU28" s="65"/>
      <c r="YV28" s="65"/>
      <c r="YW28" s="65"/>
      <c r="YX28" s="65"/>
      <c r="YY28" s="65"/>
      <c r="YZ28" s="65"/>
      <c r="ZA28" s="65"/>
      <c r="ZB28" s="65"/>
      <c r="ZC28" s="65"/>
      <c r="ZD28" s="65"/>
      <c r="ZE28" s="65"/>
      <c r="ZF28" s="65"/>
      <c r="ZG28" s="65"/>
      <c r="ZH28" s="65"/>
      <c r="ZI28" s="65"/>
      <c r="ZJ28" s="65"/>
      <c r="ZK28" s="65"/>
      <c r="ZL28" s="65"/>
      <c r="ZM28" s="65"/>
      <c r="ZN28" s="65"/>
      <c r="ZO28" s="65"/>
      <c r="ZP28" s="65"/>
      <c r="ZQ28" s="65"/>
      <c r="ZR28" s="65"/>
      <c r="ZS28" s="65"/>
      <c r="ZT28" s="65"/>
      <c r="ZU28" s="65"/>
      <c r="ZV28" s="65"/>
      <c r="ZW28" s="65"/>
      <c r="ZX28" s="65"/>
      <c r="ZY28" s="65"/>
      <c r="ZZ28" s="65"/>
      <c r="AAA28" s="65"/>
      <c r="AAB28" s="65"/>
      <c r="AAC28" s="65"/>
      <c r="AAD28" s="65"/>
      <c r="AAE28" s="65"/>
      <c r="AAF28" s="65"/>
      <c r="AAG28" s="65"/>
      <c r="AAH28" s="65"/>
      <c r="AAI28" s="65"/>
      <c r="AAJ28" s="65"/>
      <c r="AAK28" s="65"/>
      <c r="AAL28" s="65"/>
      <c r="AAM28" s="65"/>
      <c r="AAN28" s="65"/>
      <c r="AAO28" s="65"/>
      <c r="AAP28" s="65"/>
      <c r="AAQ28" s="65"/>
      <c r="AAR28" s="65"/>
      <c r="AAS28" s="65"/>
      <c r="AAT28" s="65"/>
      <c r="AAU28" s="65"/>
      <c r="AAV28" s="65"/>
      <c r="AAW28" s="65"/>
      <c r="AAX28" s="65"/>
      <c r="AAY28" s="65"/>
      <c r="AAZ28" s="65"/>
      <c r="ABA28" s="65"/>
      <c r="ABB28" s="65"/>
      <c r="ABC28" s="65"/>
      <c r="ABD28" s="65"/>
      <c r="ABE28" s="65"/>
      <c r="ABF28" s="65"/>
      <c r="ABG28" s="65"/>
      <c r="ABH28" s="65"/>
      <c r="ABI28" s="65"/>
      <c r="ABJ28" s="65"/>
      <c r="ABK28" s="65"/>
      <c r="ABL28" s="65"/>
      <c r="ABM28" s="65"/>
      <c r="ABN28" s="65"/>
      <c r="ABO28" s="65"/>
      <c r="ABP28" s="65"/>
      <c r="ABQ28" s="65"/>
      <c r="ABR28" s="65"/>
      <c r="ABS28" s="65"/>
      <c r="ABT28" s="65"/>
      <c r="ABU28" s="65"/>
      <c r="ABV28" s="65"/>
      <c r="ABW28" s="65"/>
      <c r="ABX28" s="65"/>
      <c r="ABY28" s="65"/>
      <c r="ABZ28" s="65"/>
      <c r="ACA28" s="65"/>
      <c r="ACB28" s="65"/>
      <c r="ACC28" s="65"/>
      <c r="ACD28" s="65"/>
      <c r="ACE28" s="65"/>
      <c r="ACF28" s="65"/>
      <c r="ACG28" s="65"/>
      <c r="ACH28" s="65"/>
      <c r="ACI28" s="65"/>
      <c r="ACJ28" s="65"/>
      <c r="ACK28" s="65"/>
      <c r="ACL28" s="65"/>
      <c r="ACM28" s="65"/>
      <c r="ACN28" s="65"/>
      <c r="ACO28" s="65"/>
      <c r="ACP28" s="65"/>
      <c r="ACQ28" s="65"/>
      <c r="ACR28" s="65"/>
      <c r="ACS28" s="65"/>
      <c r="ACT28" s="65"/>
      <c r="ACU28" s="65"/>
      <c r="ACV28" s="65"/>
      <c r="ACW28" s="65"/>
      <c r="ACX28" s="65"/>
      <c r="ACY28" s="65"/>
      <c r="ACZ28" s="65"/>
      <c r="ADA28" s="65"/>
      <c r="ADB28" s="65"/>
      <c r="ADC28" s="65"/>
      <c r="ADD28" s="65"/>
      <c r="ADE28" s="65"/>
      <c r="ADF28" s="65"/>
      <c r="ADG28" s="65"/>
      <c r="ADH28" s="65"/>
      <c r="ADI28" s="65"/>
      <c r="ADJ28" s="65"/>
      <c r="ADK28" s="65"/>
      <c r="ADL28" s="65"/>
      <c r="ADM28" s="65"/>
      <c r="ADN28" s="65"/>
      <c r="ADO28" s="65"/>
      <c r="ADP28" s="65"/>
      <c r="ADQ28" s="65"/>
      <c r="ADR28" s="65"/>
      <c r="ADS28" s="65"/>
      <c r="ADT28" s="65"/>
      <c r="ADU28" s="65"/>
      <c r="ADV28" s="65"/>
      <c r="ADW28" s="65"/>
      <c r="ADX28" s="65"/>
      <c r="ADY28" s="65"/>
      <c r="ADZ28" s="65"/>
      <c r="AEA28" s="65"/>
      <c r="AEB28" s="65"/>
      <c r="AEC28" s="65"/>
      <c r="AED28" s="65"/>
      <c r="AEE28" s="65"/>
      <c r="AEF28" s="65"/>
      <c r="AEG28" s="65"/>
      <c r="AEH28" s="65"/>
      <c r="AEI28" s="65"/>
      <c r="AEJ28" s="65"/>
      <c r="AEK28" s="65"/>
      <c r="AEL28" s="65"/>
      <c r="AEM28" s="65"/>
      <c r="AEN28" s="65"/>
      <c r="AEO28" s="65"/>
      <c r="AEP28" s="65"/>
      <c r="AEQ28" s="65"/>
      <c r="AER28" s="65"/>
      <c r="AES28" s="65"/>
      <c r="AET28" s="65"/>
      <c r="AEU28" s="65"/>
      <c r="AEV28" s="65"/>
      <c r="AEW28" s="65"/>
      <c r="AEX28" s="65"/>
      <c r="AEY28" s="65"/>
      <c r="AEZ28" s="65"/>
      <c r="AFA28" s="65"/>
      <c r="AFB28" s="65"/>
      <c r="AFC28" s="65"/>
      <c r="AFD28" s="65"/>
      <c r="AFE28" s="65"/>
      <c r="AFF28" s="65"/>
      <c r="AFG28" s="65"/>
      <c r="AFH28" s="65"/>
      <c r="AFI28" s="65"/>
      <c r="AFJ28" s="65"/>
      <c r="AFK28" s="65"/>
      <c r="AFL28" s="65"/>
      <c r="AFM28" s="65"/>
      <c r="AFN28" s="65"/>
      <c r="AFO28" s="65"/>
      <c r="AFP28" s="65"/>
      <c r="AFQ28" s="65"/>
      <c r="AFR28" s="65"/>
      <c r="AFS28" s="65"/>
      <c r="AFT28" s="65"/>
      <c r="AFU28" s="65"/>
      <c r="AFV28" s="65"/>
      <c r="AFW28" s="65"/>
      <c r="AFX28" s="65"/>
      <c r="AFY28" s="65"/>
      <c r="AFZ28" s="65"/>
      <c r="AGA28" s="65"/>
      <c r="AGB28" s="65"/>
      <c r="AGC28" s="65"/>
      <c r="AGD28" s="65"/>
      <c r="AGE28" s="65"/>
      <c r="AGF28" s="65"/>
      <c r="AGG28" s="65"/>
      <c r="AGH28" s="65"/>
      <c r="AGI28" s="65"/>
      <c r="AGJ28" s="65"/>
      <c r="AGK28" s="65"/>
      <c r="AGL28" s="65"/>
      <c r="AGM28" s="65"/>
      <c r="AGN28" s="65"/>
      <c r="AGO28" s="65"/>
      <c r="AGP28" s="65"/>
      <c r="AGQ28" s="65"/>
      <c r="AGR28" s="65"/>
      <c r="AGS28" s="65"/>
      <c r="AGT28" s="65"/>
      <c r="AGU28" s="65"/>
      <c r="AGV28" s="65"/>
      <c r="AGW28" s="65"/>
      <c r="AGX28" s="65"/>
      <c r="AGY28" s="65"/>
      <c r="AGZ28" s="65"/>
      <c r="AHA28" s="65"/>
      <c r="AHB28" s="65"/>
      <c r="AHC28" s="65"/>
      <c r="AHD28" s="65"/>
      <c r="AHE28" s="65"/>
      <c r="AHF28" s="65"/>
      <c r="AHG28" s="65"/>
      <c r="AHH28" s="65"/>
      <c r="AHI28" s="65"/>
      <c r="AHJ28" s="65"/>
      <c r="AHK28" s="65"/>
      <c r="AHL28" s="65"/>
      <c r="AHM28" s="65"/>
      <c r="AHN28" s="65"/>
      <c r="AHO28" s="65"/>
      <c r="AHP28" s="65"/>
      <c r="AHQ28" s="65"/>
      <c r="AHR28" s="65"/>
      <c r="AHS28" s="65"/>
      <c r="AHT28" s="65"/>
      <c r="AHU28" s="65"/>
      <c r="AHV28" s="65"/>
      <c r="AHW28" s="65"/>
      <c r="AHX28" s="65"/>
      <c r="AHY28" s="65"/>
      <c r="AHZ28" s="65"/>
      <c r="AIA28" s="65"/>
      <c r="AIB28" s="65"/>
      <c r="AIC28" s="65"/>
      <c r="AID28" s="65"/>
      <c r="AIE28" s="65"/>
      <c r="AIF28" s="65"/>
      <c r="AIG28" s="65"/>
      <c r="AIH28" s="65"/>
      <c r="AII28" s="65"/>
      <c r="AIJ28" s="65"/>
      <c r="AIK28" s="65"/>
      <c r="AIL28" s="65"/>
      <c r="AIM28" s="65"/>
      <c r="AIN28" s="65"/>
      <c r="AIO28" s="65"/>
      <c r="AIP28" s="65"/>
      <c r="AIQ28" s="65"/>
      <c r="AIR28" s="65"/>
      <c r="AIS28" s="65"/>
      <c r="AIT28" s="65"/>
      <c r="AIU28" s="65"/>
      <c r="AIV28" s="65"/>
      <c r="AIW28" s="65"/>
      <c r="AIX28" s="65"/>
      <c r="AIY28" s="65"/>
      <c r="AIZ28" s="65"/>
      <c r="AJA28" s="65"/>
      <c r="AJB28" s="65"/>
      <c r="AJC28" s="65"/>
      <c r="AJD28" s="65"/>
      <c r="AJE28" s="65"/>
      <c r="AJF28" s="65"/>
      <c r="AJG28" s="65"/>
      <c r="AJH28" s="65"/>
      <c r="AJI28" s="65"/>
      <c r="AJJ28" s="65"/>
      <c r="AJK28" s="65"/>
      <c r="AJL28" s="65"/>
      <c r="AJM28" s="65"/>
      <c r="AJN28" s="65"/>
      <c r="AJO28" s="65"/>
      <c r="AJP28" s="65"/>
      <c r="AJQ28" s="65"/>
      <c r="AJR28" s="65"/>
      <c r="AJS28" s="65"/>
      <c r="AJT28" s="65"/>
      <c r="AJU28" s="65"/>
      <c r="AJV28" s="65"/>
      <c r="AJW28" s="65"/>
      <c r="AJX28" s="65"/>
      <c r="AJY28" s="65"/>
      <c r="AJZ28" s="65"/>
      <c r="AKA28" s="65"/>
      <c r="AKB28" s="65"/>
      <c r="AKC28" s="65"/>
      <c r="AKD28" s="65"/>
      <c r="AKE28" s="65"/>
      <c r="AKF28" s="65"/>
      <c r="AKG28" s="65"/>
      <c r="AKH28" s="65"/>
      <c r="AKI28" s="65"/>
      <c r="AKJ28" s="65"/>
      <c r="AKK28" s="65"/>
      <c r="AKL28" s="65"/>
      <c r="AKM28" s="65"/>
      <c r="AKN28" s="65"/>
      <c r="AKO28" s="65"/>
      <c r="AKP28" s="65"/>
      <c r="AKQ28" s="65"/>
      <c r="AKR28" s="65"/>
      <c r="AKS28" s="65"/>
      <c r="AKT28" s="65"/>
      <c r="AKU28" s="65"/>
      <c r="AKV28" s="65"/>
      <c r="AKW28" s="65"/>
      <c r="AKX28" s="65"/>
      <c r="AKY28" s="65"/>
      <c r="AKZ28" s="65"/>
      <c r="ALA28" s="65"/>
      <c r="ALB28" s="65"/>
      <c r="ALC28" s="65"/>
      <c r="ALD28" s="65"/>
      <c r="ALE28" s="65"/>
      <c r="ALF28" s="65"/>
      <c r="ALG28" s="65"/>
      <c r="ALH28" s="65"/>
      <c r="ALI28" s="65"/>
      <c r="ALJ28" s="65"/>
      <c r="ALK28" s="65"/>
      <c r="ALL28" s="65"/>
      <c r="ALM28" s="65"/>
      <c r="ALN28" s="65"/>
      <c r="ALO28" s="65"/>
      <c r="ALP28" s="65"/>
      <c r="ALQ28" s="65"/>
      <c r="ALR28" s="65"/>
      <c r="ALS28" s="65"/>
      <c r="ALT28" s="65"/>
      <c r="ALU28" s="65"/>
      <c r="ALV28" s="65"/>
      <c r="ALW28" s="65"/>
      <c r="ALX28" s="65"/>
      <c r="ALY28" s="65"/>
      <c r="ALZ28" s="65"/>
      <c r="AMA28" s="65"/>
      <c r="AMB28" s="65"/>
      <c r="AMC28" s="65"/>
      <c r="AMD28" s="65"/>
      <c r="AME28" s="65"/>
      <c r="AMF28" s="65"/>
      <c r="AMG28" s="65"/>
      <c r="AMH28" s="65"/>
      <c r="AMI28" s="65"/>
      <c r="AMJ28" s="65"/>
      <c r="AMK28" s="65"/>
    </row>
    <row r="29" spans="1:1025" s="63" customFormat="1" ht="19.5" hidden="1" outlineLevel="2">
      <c r="A29" s="73"/>
      <c r="B29" s="111"/>
      <c r="C29" s="111"/>
      <c r="D29" s="111"/>
      <c r="E29" s="68"/>
      <c r="F29" s="111"/>
      <c r="G29" s="56"/>
      <c r="H29" s="56"/>
      <c r="I29" s="13"/>
      <c r="J29" s="111"/>
      <c r="K29" s="111"/>
      <c r="L29" s="111"/>
      <c r="M29" s="111"/>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c r="AIQ29" s="62"/>
      <c r="AIR29" s="62"/>
      <c r="AIS29" s="62"/>
      <c r="AIT29" s="62"/>
      <c r="AIU29" s="62"/>
      <c r="AIV29" s="62"/>
      <c r="AIW29" s="62"/>
      <c r="AIX29" s="62"/>
      <c r="AIY29" s="62"/>
      <c r="AIZ29" s="62"/>
      <c r="AJA29" s="62"/>
      <c r="AJB29" s="62"/>
      <c r="AJC29" s="62"/>
      <c r="AJD29" s="62"/>
      <c r="AJE29" s="62"/>
      <c r="AJF29" s="62"/>
      <c r="AJG29" s="62"/>
      <c r="AJH29" s="62"/>
      <c r="AJI29" s="62"/>
      <c r="AJJ29" s="62"/>
      <c r="AJK29" s="62"/>
      <c r="AJL29" s="62"/>
      <c r="AJM29" s="62"/>
      <c r="AJN29" s="62"/>
      <c r="AJO29" s="62"/>
      <c r="AJP29" s="62"/>
      <c r="AJQ29" s="62"/>
      <c r="AJR29" s="62"/>
      <c r="AJS29" s="62"/>
      <c r="AJT29" s="62"/>
      <c r="AJU29" s="62"/>
      <c r="AJV29" s="62"/>
      <c r="AJW29" s="62"/>
      <c r="AJX29" s="62"/>
      <c r="AJY29" s="62"/>
      <c r="AJZ29" s="62"/>
      <c r="AKA29" s="62"/>
      <c r="AKB29" s="62"/>
      <c r="AKC29" s="62"/>
      <c r="AKD29" s="62"/>
      <c r="AKE29" s="62"/>
      <c r="AKF29" s="62"/>
      <c r="AKG29" s="62"/>
      <c r="AKH29" s="62"/>
      <c r="AKI29" s="62"/>
      <c r="AKJ29" s="62"/>
      <c r="AKK29" s="62"/>
      <c r="AKL29" s="62"/>
      <c r="AKM29" s="62"/>
      <c r="AKN29" s="62"/>
      <c r="AKO29" s="62"/>
      <c r="AKP29" s="62"/>
      <c r="AKQ29" s="62"/>
      <c r="AKR29" s="62"/>
      <c r="AKS29" s="62"/>
      <c r="AKT29" s="62"/>
      <c r="AKU29" s="62"/>
      <c r="AKV29" s="62"/>
      <c r="AKW29" s="62"/>
      <c r="AKX29" s="62"/>
      <c r="AKY29" s="62"/>
      <c r="AKZ29" s="62"/>
      <c r="ALA29" s="62"/>
      <c r="ALB29" s="62"/>
      <c r="ALC29" s="62"/>
      <c r="ALD29" s="62"/>
      <c r="ALE29" s="62"/>
      <c r="ALF29" s="62"/>
      <c r="ALG29" s="62"/>
      <c r="ALH29" s="62"/>
      <c r="ALI29" s="62"/>
      <c r="ALJ29" s="62"/>
      <c r="ALK29" s="62"/>
      <c r="ALL29" s="62"/>
      <c r="ALM29" s="62"/>
      <c r="ALN29" s="62"/>
      <c r="ALO29" s="62"/>
      <c r="ALP29" s="62"/>
      <c r="ALQ29" s="62"/>
      <c r="ALR29" s="62"/>
      <c r="ALS29" s="62"/>
      <c r="ALT29" s="62"/>
      <c r="ALU29" s="62"/>
      <c r="ALV29" s="62"/>
      <c r="ALW29" s="62"/>
      <c r="ALX29" s="62"/>
      <c r="ALY29" s="62"/>
      <c r="ALZ29" s="62"/>
      <c r="AMA29" s="62"/>
      <c r="AMB29" s="62"/>
      <c r="AMC29" s="62"/>
      <c r="AMD29" s="62"/>
      <c r="AME29" s="62"/>
      <c r="AMF29" s="62"/>
      <c r="AMG29" s="62"/>
      <c r="AMH29" s="62"/>
      <c r="AMI29" s="62"/>
      <c r="AMJ29" s="62"/>
    </row>
    <row r="30" spans="1:1025" s="57" customFormat="1" ht="19.5" hidden="1" outlineLevel="2">
      <c r="A30" s="73"/>
      <c r="B30" s="111"/>
      <c r="C30" s="111"/>
      <c r="D30" s="111"/>
      <c r="E30" s="68"/>
      <c r="F30" s="111"/>
      <c r="G30" s="56"/>
      <c r="H30" s="56"/>
      <c r="I30" s="13"/>
      <c r="J30" s="111"/>
      <c r="K30" s="111"/>
      <c r="L30" s="111"/>
      <c r="M30" s="111"/>
      <c r="N30" s="58"/>
    </row>
    <row r="31" spans="1:1025" s="57" customFormat="1" ht="19.5" hidden="1" outlineLevel="2">
      <c r="A31" s="73"/>
      <c r="B31" s="111"/>
      <c r="C31" s="111"/>
      <c r="D31" s="111"/>
      <c r="E31" s="68"/>
      <c r="F31" s="111"/>
      <c r="G31" s="56"/>
      <c r="H31" s="56"/>
      <c r="I31" s="13"/>
      <c r="J31" s="111"/>
      <c r="K31" s="111"/>
      <c r="L31" s="111"/>
      <c r="M31" s="111"/>
      <c r="N31" s="8"/>
    </row>
    <row r="32" spans="1:1025" s="57" customFormat="1" ht="19.5" hidden="1" outlineLevel="2">
      <c r="A32" s="73"/>
      <c r="B32" s="111"/>
      <c r="C32" s="111"/>
      <c r="D32" s="111"/>
      <c r="E32" s="68"/>
      <c r="F32" s="111"/>
      <c r="G32" s="56"/>
      <c r="H32" s="56"/>
      <c r="I32" s="13"/>
      <c r="J32" s="111"/>
      <c r="K32" s="111"/>
      <c r="L32" s="111"/>
      <c r="M32" s="111"/>
      <c r="N32" s="58"/>
    </row>
    <row r="33" spans="1:13" s="6" customFormat="1" hidden="1" outlineLevel="2">
      <c r="A33" s="73"/>
      <c r="B33" s="111"/>
      <c r="C33" s="111"/>
      <c r="D33" s="111"/>
      <c r="E33" s="68"/>
      <c r="F33" s="111"/>
      <c r="G33" s="56"/>
      <c r="H33" s="56"/>
      <c r="I33" s="13"/>
      <c r="J33" s="111"/>
      <c r="K33" s="111"/>
      <c r="L33" s="111"/>
      <c r="M33" s="111"/>
    </row>
    <row r="34" spans="1:13" s="3" customFormat="1" ht="19.5" hidden="1" outlineLevel="1">
      <c r="A34" s="103" t="s">
        <v>452</v>
      </c>
      <c r="B34" s="103"/>
      <c r="C34" s="103"/>
      <c r="D34" s="103"/>
      <c r="E34" s="103"/>
      <c r="F34" s="103"/>
      <c r="G34" s="103"/>
      <c r="H34" s="104"/>
      <c r="I34" s="105">
        <f>SUM(I35:I49)</f>
        <v>0</v>
      </c>
      <c r="J34" s="103"/>
      <c r="K34" s="103"/>
      <c r="L34" s="103"/>
      <c r="M34" s="103"/>
    </row>
    <row r="35" spans="1:13" s="27" customFormat="1" ht="18.75" hidden="1" outlineLevel="2">
      <c r="A35" s="73"/>
      <c r="B35" s="194"/>
      <c r="C35" s="194"/>
      <c r="D35" s="194"/>
      <c r="E35" s="39"/>
      <c r="F35" s="72"/>
      <c r="G35" s="72"/>
      <c r="H35" s="114"/>
      <c r="I35" s="92"/>
      <c r="J35" s="194"/>
      <c r="K35" s="194"/>
      <c r="L35" s="194"/>
      <c r="M35" s="115"/>
    </row>
    <row r="36" spans="1:13" s="27" customFormat="1" ht="18.75" hidden="1" outlineLevel="2">
      <c r="A36" s="73"/>
      <c r="B36" s="116"/>
      <c r="C36" s="116"/>
      <c r="D36" s="194"/>
      <c r="E36" s="11"/>
      <c r="F36" s="72"/>
      <c r="G36" s="72"/>
      <c r="H36" s="114"/>
      <c r="I36" s="38"/>
      <c r="J36" s="194"/>
      <c r="K36" s="194"/>
      <c r="L36" s="194"/>
      <c r="M36" s="117"/>
    </row>
    <row r="37" spans="1:13" s="27" customFormat="1" ht="18.75" hidden="1" outlineLevel="2">
      <c r="A37" s="73"/>
      <c r="B37" s="116"/>
      <c r="C37" s="116"/>
      <c r="D37" s="194"/>
      <c r="E37" s="11"/>
      <c r="F37" s="72"/>
      <c r="G37" s="72"/>
      <c r="H37" s="114"/>
      <c r="I37" s="38"/>
      <c r="J37" s="194"/>
      <c r="K37" s="194"/>
      <c r="L37" s="194"/>
      <c r="M37" s="117"/>
    </row>
    <row r="38" spans="1:13" s="27" customFormat="1" ht="18.75" hidden="1" outlineLevel="2">
      <c r="A38" s="73"/>
      <c r="B38" s="118"/>
      <c r="C38" s="118"/>
      <c r="D38" s="194"/>
      <c r="E38" s="191"/>
      <c r="F38" s="187"/>
      <c r="G38" s="187"/>
      <c r="H38" s="119"/>
      <c r="I38" s="93"/>
      <c r="J38" s="74"/>
      <c r="K38" s="74"/>
      <c r="L38" s="74"/>
      <c r="M38" s="120"/>
    </row>
    <row r="39" spans="1:13" s="27" customFormat="1" ht="18.75" hidden="1" outlineLevel="2">
      <c r="A39" s="73"/>
      <c r="B39" s="194"/>
      <c r="C39" s="194"/>
      <c r="D39" s="194"/>
      <c r="E39" s="11"/>
      <c r="F39" s="72"/>
      <c r="G39" s="72"/>
      <c r="H39" s="114"/>
      <c r="I39" s="38"/>
      <c r="J39" s="194"/>
      <c r="K39" s="194"/>
      <c r="L39" s="194"/>
      <c r="M39" s="115"/>
    </row>
    <row r="40" spans="1:13" s="27" customFormat="1" ht="18.75" hidden="1" outlineLevel="2">
      <c r="A40" s="73"/>
      <c r="B40" s="194"/>
      <c r="C40" s="194"/>
      <c r="D40" s="194"/>
      <c r="E40" s="11"/>
      <c r="F40" s="72"/>
      <c r="G40" s="77"/>
      <c r="H40" s="77"/>
      <c r="I40" s="38"/>
      <c r="J40" s="194"/>
      <c r="K40" s="194"/>
      <c r="L40" s="194"/>
      <c r="M40" s="115"/>
    </row>
    <row r="41" spans="1:13" s="27" customFormat="1" ht="18.75" hidden="1" outlineLevel="2">
      <c r="A41" s="73"/>
      <c r="B41" s="75"/>
      <c r="C41" s="75"/>
      <c r="D41" s="75"/>
      <c r="E41" s="192"/>
      <c r="F41" s="188"/>
      <c r="G41" s="188"/>
      <c r="H41" s="121"/>
      <c r="I41" s="92"/>
      <c r="J41" s="75"/>
      <c r="K41" s="75"/>
      <c r="L41" s="75"/>
      <c r="M41" s="117"/>
    </row>
    <row r="42" spans="1:13" s="27" customFormat="1" ht="18.75" hidden="1" outlineLevel="2">
      <c r="A42" s="73"/>
      <c r="B42" s="75"/>
      <c r="C42" s="75"/>
      <c r="D42" s="75"/>
      <c r="E42" s="192"/>
      <c r="F42" s="188"/>
      <c r="G42" s="188"/>
      <c r="H42" s="121"/>
      <c r="I42" s="38"/>
      <c r="J42" s="75"/>
      <c r="K42" s="75"/>
      <c r="L42" s="75"/>
      <c r="M42" s="117"/>
    </row>
    <row r="43" spans="1:13" s="27" customFormat="1" ht="18.75" hidden="1" outlineLevel="2">
      <c r="A43" s="73"/>
      <c r="B43" s="75"/>
      <c r="C43" s="75"/>
      <c r="D43" s="194"/>
      <c r="E43" s="192"/>
      <c r="F43" s="188"/>
      <c r="G43" s="188"/>
      <c r="H43" s="121"/>
      <c r="I43" s="38"/>
      <c r="J43" s="75"/>
      <c r="K43" s="75"/>
      <c r="L43" s="75"/>
      <c r="M43" s="115"/>
    </row>
    <row r="44" spans="1:13" s="27" customFormat="1" ht="18.75" hidden="1" outlineLevel="2">
      <c r="A44" s="73"/>
      <c r="B44" s="75"/>
      <c r="C44" s="75"/>
      <c r="D44" s="75"/>
      <c r="E44" s="192"/>
      <c r="F44" s="188"/>
      <c r="G44" s="188"/>
      <c r="H44" s="121"/>
      <c r="I44" s="38"/>
      <c r="J44" s="75"/>
      <c r="K44" s="75"/>
      <c r="L44" s="75"/>
      <c r="M44" s="115"/>
    </row>
    <row r="45" spans="1:13" s="27" customFormat="1" ht="18.75" hidden="1" outlineLevel="2">
      <c r="A45" s="73"/>
      <c r="B45" s="75"/>
      <c r="C45" s="75"/>
      <c r="D45" s="75"/>
      <c r="E45" s="192"/>
      <c r="F45" s="188"/>
      <c r="G45" s="188"/>
      <c r="H45" s="121"/>
      <c r="I45" s="38"/>
      <c r="J45" s="75"/>
      <c r="K45" s="75"/>
      <c r="L45" s="75"/>
      <c r="M45" s="115"/>
    </row>
    <row r="46" spans="1:13" s="27" customFormat="1" ht="18.75" hidden="1" outlineLevel="2">
      <c r="A46" s="73"/>
      <c r="B46" s="75"/>
      <c r="C46" s="75"/>
      <c r="D46" s="75"/>
      <c r="E46" s="192"/>
      <c r="F46" s="188"/>
      <c r="G46" s="188"/>
      <c r="H46" s="121"/>
      <c r="I46" s="38"/>
      <c r="J46" s="75"/>
      <c r="K46" s="75"/>
      <c r="L46" s="75"/>
      <c r="M46" s="115"/>
    </row>
    <row r="47" spans="1:13" s="27" customFormat="1" ht="18.75" hidden="1" outlineLevel="2">
      <c r="A47" s="73"/>
      <c r="B47" s="194"/>
      <c r="C47" s="194"/>
      <c r="D47" s="194"/>
      <c r="E47" s="11"/>
      <c r="F47" s="72"/>
      <c r="G47" s="72"/>
      <c r="H47" s="114"/>
      <c r="I47" s="38"/>
      <c r="J47" s="194"/>
      <c r="K47" s="194"/>
      <c r="L47" s="194"/>
      <c r="M47" s="115"/>
    </row>
    <row r="48" spans="1:13" s="27" customFormat="1" ht="18.75" hidden="1" outlineLevel="2">
      <c r="A48" s="73"/>
      <c r="B48" s="194"/>
      <c r="C48" s="194"/>
      <c r="D48" s="194"/>
      <c r="E48" s="11"/>
      <c r="F48" s="72"/>
      <c r="G48" s="72"/>
      <c r="H48" s="114"/>
      <c r="I48" s="38"/>
      <c r="J48" s="194"/>
      <c r="K48" s="194"/>
      <c r="L48" s="194"/>
      <c r="M48" s="115"/>
    </row>
    <row r="49" spans="1:13" s="27" customFormat="1" ht="18.75" hidden="1" outlineLevel="2">
      <c r="A49" s="73"/>
      <c r="B49" s="75"/>
      <c r="C49" s="75"/>
      <c r="D49" s="194"/>
      <c r="E49" s="192"/>
      <c r="F49" s="188"/>
      <c r="G49" s="188"/>
      <c r="H49" s="121"/>
      <c r="I49" s="38"/>
      <c r="J49" s="194"/>
      <c r="K49" s="75"/>
      <c r="L49" s="75"/>
      <c r="M49" s="115"/>
    </row>
    <row r="50" spans="1:13" s="3" customFormat="1" ht="19.5" hidden="1" outlineLevel="1">
      <c r="A50" s="103" t="s">
        <v>453</v>
      </c>
      <c r="B50" s="103"/>
      <c r="C50" s="103"/>
      <c r="D50" s="103"/>
      <c r="E50" s="103"/>
      <c r="F50" s="103"/>
      <c r="G50" s="103"/>
      <c r="H50" s="104"/>
      <c r="I50" s="105">
        <f>SUM(I51:I57)</f>
        <v>0</v>
      </c>
      <c r="J50" s="103"/>
      <c r="K50" s="103"/>
      <c r="L50" s="103"/>
      <c r="M50" s="103"/>
    </row>
    <row r="51" spans="1:13" s="26" customFormat="1" hidden="1" outlineLevel="2">
      <c r="A51" s="73"/>
      <c r="B51" s="72"/>
      <c r="C51" s="123"/>
      <c r="D51" s="72"/>
      <c r="E51" s="22"/>
      <c r="F51" s="72"/>
      <c r="G51" s="72"/>
      <c r="H51" s="72"/>
      <c r="I51" s="4"/>
      <c r="J51" s="72"/>
      <c r="K51" s="72"/>
      <c r="L51" s="72"/>
      <c r="M51" s="189"/>
    </row>
    <row r="52" spans="1:13" s="26" customFormat="1" hidden="1" outlineLevel="2">
      <c r="A52" s="73"/>
      <c r="B52" s="72"/>
      <c r="C52" s="124"/>
      <c r="D52" s="72"/>
      <c r="E52" s="22"/>
      <c r="F52" s="72"/>
      <c r="G52" s="72"/>
      <c r="H52" s="72"/>
      <c r="I52" s="4"/>
      <c r="J52" s="79"/>
      <c r="K52" s="72"/>
      <c r="L52" s="122"/>
      <c r="M52" s="189"/>
    </row>
    <row r="53" spans="1:13" s="26" customFormat="1" hidden="1" outlineLevel="2">
      <c r="A53" s="73"/>
      <c r="B53" s="72"/>
      <c r="C53" s="124"/>
      <c r="D53" s="72"/>
      <c r="E53" s="22"/>
      <c r="F53" s="72"/>
      <c r="G53" s="72"/>
      <c r="H53" s="72"/>
      <c r="I53" s="4"/>
      <c r="J53" s="79"/>
      <c r="K53" s="72"/>
      <c r="L53" s="122"/>
      <c r="M53" s="189"/>
    </row>
    <row r="54" spans="1:13" s="26" customFormat="1" hidden="1" outlineLevel="2">
      <c r="A54" s="73"/>
      <c r="B54" s="72"/>
      <c r="C54" s="124"/>
      <c r="D54" s="72"/>
      <c r="E54" s="22"/>
      <c r="F54" s="72"/>
      <c r="G54" s="72"/>
      <c r="H54" s="72"/>
      <c r="I54" s="4"/>
      <c r="J54" s="79"/>
      <c r="K54" s="72"/>
      <c r="L54" s="122"/>
      <c r="M54" s="189"/>
    </row>
    <row r="55" spans="1:13" s="26" customFormat="1" hidden="1" outlineLevel="2">
      <c r="A55" s="73"/>
      <c r="B55" s="72"/>
      <c r="C55" s="123"/>
      <c r="D55" s="72"/>
      <c r="E55" s="22"/>
      <c r="F55" s="72"/>
      <c r="G55" s="72"/>
      <c r="H55" s="72"/>
      <c r="I55" s="4"/>
      <c r="J55" s="72"/>
      <c r="K55" s="72"/>
      <c r="L55" s="72"/>
      <c r="M55" s="194"/>
    </row>
    <row r="56" spans="1:13" s="26" customFormat="1" hidden="1" outlineLevel="2">
      <c r="A56" s="73"/>
      <c r="B56" s="72"/>
      <c r="C56" s="123"/>
      <c r="D56" s="72"/>
      <c r="E56" s="22"/>
      <c r="F56" s="72"/>
      <c r="G56" s="72"/>
      <c r="H56" s="72"/>
      <c r="I56" s="4"/>
      <c r="J56" s="72"/>
      <c r="K56" s="72"/>
      <c r="L56" s="72"/>
      <c r="M56" s="72"/>
    </row>
    <row r="57" spans="1:13" s="26" customFormat="1" hidden="1" outlineLevel="2">
      <c r="A57" s="73"/>
      <c r="B57" s="72"/>
      <c r="C57" s="124"/>
      <c r="D57" s="72"/>
      <c r="E57" s="22"/>
      <c r="F57" s="72"/>
      <c r="G57" s="72"/>
      <c r="H57" s="72"/>
      <c r="I57" s="4"/>
      <c r="J57" s="72"/>
      <c r="K57" s="72"/>
      <c r="L57" s="72"/>
      <c r="M57" s="189"/>
    </row>
    <row r="58" spans="1:13" s="3" customFormat="1" ht="19.5" hidden="1" outlineLevel="1">
      <c r="A58" s="103" t="s">
        <v>229</v>
      </c>
      <c r="B58" s="103"/>
      <c r="C58" s="103"/>
      <c r="D58" s="103"/>
      <c r="E58" s="103"/>
      <c r="F58" s="103"/>
      <c r="G58" s="103"/>
      <c r="H58" s="104"/>
      <c r="I58" s="105">
        <f>SUM(I59:I60)</f>
        <v>0</v>
      </c>
      <c r="J58" s="103"/>
      <c r="K58" s="103"/>
      <c r="L58" s="103"/>
      <c r="M58" s="103"/>
    </row>
    <row r="59" spans="1:13" s="27" customFormat="1" ht="18.75" hidden="1" outlineLevel="2">
      <c r="A59" s="73"/>
      <c r="B59" s="74"/>
      <c r="C59" s="74"/>
      <c r="D59" s="125"/>
      <c r="E59" s="82"/>
      <c r="F59" s="74"/>
      <c r="G59" s="74"/>
      <c r="H59" s="74"/>
      <c r="I59" s="95"/>
      <c r="J59" s="74"/>
      <c r="K59" s="74"/>
      <c r="L59" s="126"/>
      <c r="M59" s="71"/>
    </row>
    <row r="60" spans="1:13" s="27" customFormat="1" ht="18.75" hidden="1" outlineLevel="2">
      <c r="A60" s="73"/>
      <c r="B60" s="194"/>
      <c r="C60" s="194"/>
      <c r="D60" s="127"/>
      <c r="E60" s="11"/>
      <c r="F60" s="194"/>
      <c r="G60" s="194"/>
      <c r="H60" s="194"/>
      <c r="I60" s="38"/>
      <c r="J60" s="194"/>
      <c r="K60" s="194"/>
      <c r="L60" s="128"/>
      <c r="M60" s="71"/>
    </row>
    <row r="61" spans="1:13" s="3" customFormat="1" ht="19.5" hidden="1" outlineLevel="1">
      <c r="A61" s="103" t="s">
        <v>230</v>
      </c>
      <c r="B61" s="103"/>
      <c r="C61" s="103"/>
      <c r="D61" s="103"/>
      <c r="E61" s="103"/>
      <c r="F61" s="103"/>
      <c r="G61" s="103"/>
      <c r="H61" s="104"/>
      <c r="I61" s="105">
        <f>SUM(I62:I63)</f>
        <v>0</v>
      </c>
      <c r="J61" s="103"/>
      <c r="K61" s="103"/>
      <c r="L61" s="103"/>
      <c r="M61" s="103"/>
    </row>
    <row r="62" spans="1:13" s="25" customFormat="1" hidden="1" outlineLevel="2">
      <c r="A62" s="73"/>
      <c r="B62" s="194"/>
      <c r="C62" s="194"/>
      <c r="D62" s="194"/>
      <c r="E62" s="39"/>
      <c r="F62" s="194"/>
      <c r="G62" s="194"/>
      <c r="H62" s="194"/>
      <c r="I62" s="96"/>
      <c r="J62" s="194"/>
      <c r="K62" s="194"/>
      <c r="L62" s="128"/>
      <c r="M62" s="129"/>
    </row>
    <row r="63" spans="1:13" s="25" customFormat="1" hidden="1" outlineLevel="2">
      <c r="A63" s="73"/>
      <c r="B63" s="72"/>
      <c r="C63" s="72"/>
      <c r="D63" s="72"/>
      <c r="E63" s="11"/>
      <c r="F63" s="72"/>
      <c r="G63" s="72"/>
      <c r="H63" s="72"/>
      <c r="I63" s="4"/>
      <c r="J63" s="72"/>
      <c r="K63" s="72"/>
      <c r="L63" s="130"/>
      <c r="M63" s="71"/>
    </row>
    <row r="64" spans="1:13" s="3" customFormat="1" ht="19.5" hidden="1" outlineLevel="1">
      <c r="A64" s="103" t="s">
        <v>231</v>
      </c>
      <c r="B64" s="103"/>
      <c r="C64" s="103"/>
      <c r="D64" s="103"/>
      <c r="E64" s="103"/>
      <c r="F64" s="103"/>
      <c r="G64" s="103"/>
      <c r="H64" s="104"/>
      <c r="I64" s="105">
        <f>SUM(I65:I79)</f>
        <v>0</v>
      </c>
      <c r="J64" s="103"/>
      <c r="K64" s="103"/>
      <c r="L64" s="103"/>
      <c r="M64" s="103"/>
    </row>
    <row r="65" spans="1:28" s="25" customFormat="1" hidden="1" outlineLevel="2">
      <c r="A65" s="73"/>
      <c r="B65" s="80"/>
      <c r="C65" s="80"/>
      <c r="D65" s="80"/>
      <c r="E65" s="83"/>
      <c r="F65" s="80"/>
      <c r="G65" s="72"/>
      <c r="H65" s="72"/>
      <c r="I65" s="35"/>
      <c r="J65" s="80"/>
      <c r="K65" s="72"/>
      <c r="L65" s="72"/>
      <c r="M65" s="189"/>
    </row>
    <row r="66" spans="1:28" s="25" customFormat="1" hidden="1" outlineLevel="2">
      <c r="A66" s="73"/>
      <c r="B66" s="72"/>
      <c r="C66" s="72"/>
      <c r="D66" s="72"/>
      <c r="E66" s="11"/>
      <c r="F66" s="72"/>
      <c r="G66" s="72"/>
      <c r="H66" s="72"/>
      <c r="I66" s="35"/>
      <c r="J66" s="72"/>
      <c r="K66" s="72"/>
      <c r="L66" s="72"/>
      <c r="M66" s="189"/>
    </row>
    <row r="67" spans="1:28" s="25" customFormat="1" hidden="1" outlineLevel="2">
      <c r="A67" s="73"/>
      <c r="B67" s="194"/>
      <c r="C67" s="194"/>
      <c r="D67" s="194"/>
      <c r="E67" s="39"/>
      <c r="F67" s="194"/>
      <c r="G67" s="194"/>
      <c r="H67" s="194"/>
      <c r="I67" s="35"/>
      <c r="J67" s="194"/>
      <c r="K67" s="194"/>
      <c r="L67" s="194"/>
      <c r="M67" s="115"/>
      <c r="N67" s="69"/>
      <c r="O67" s="69"/>
      <c r="P67" s="69"/>
      <c r="Q67" s="69"/>
      <c r="R67" s="69"/>
      <c r="S67" s="69"/>
      <c r="T67" s="69"/>
      <c r="U67" s="69"/>
      <c r="V67" s="69"/>
      <c r="W67" s="69"/>
      <c r="X67" s="69"/>
      <c r="Y67" s="69"/>
      <c r="Z67" s="69"/>
      <c r="AA67" s="69"/>
      <c r="AB67" s="69"/>
    </row>
    <row r="68" spans="1:28" s="28" customFormat="1" hidden="1" outlineLevel="2">
      <c r="A68" s="73"/>
      <c r="B68" s="194"/>
      <c r="C68" s="194"/>
      <c r="D68" s="80"/>
      <c r="E68" s="83"/>
      <c r="F68" s="80"/>
      <c r="G68" s="80"/>
      <c r="H68" s="194"/>
      <c r="I68" s="35"/>
      <c r="J68" s="133"/>
      <c r="K68" s="80"/>
      <c r="L68" s="80"/>
      <c r="M68" s="131"/>
    </row>
    <row r="69" spans="1:28" s="28" customFormat="1" hidden="1" outlineLevel="2">
      <c r="A69" s="73"/>
      <c r="B69" s="194"/>
      <c r="C69" s="194"/>
      <c r="D69" s="80"/>
      <c r="E69" s="83"/>
      <c r="F69" s="80"/>
      <c r="G69" s="80"/>
      <c r="H69" s="194"/>
      <c r="I69" s="36"/>
      <c r="J69" s="133"/>
      <c r="K69" s="80"/>
      <c r="L69" s="80"/>
      <c r="M69" s="131"/>
    </row>
    <row r="70" spans="1:28" s="28" customFormat="1" hidden="1" outlineLevel="2">
      <c r="A70" s="73"/>
      <c r="B70" s="194"/>
      <c r="C70" s="194"/>
      <c r="D70" s="80"/>
      <c r="E70" s="83"/>
      <c r="F70" s="80"/>
      <c r="G70" s="194"/>
      <c r="H70" s="194"/>
      <c r="I70" s="36"/>
      <c r="J70" s="133"/>
      <c r="K70" s="80"/>
      <c r="L70" s="80"/>
      <c r="M70" s="131"/>
    </row>
    <row r="71" spans="1:28" s="29" customFormat="1" hidden="1" outlineLevel="2">
      <c r="A71" s="73"/>
      <c r="B71" s="72"/>
      <c r="C71" s="72"/>
      <c r="D71" s="72"/>
      <c r="E71" s="11"/>
      <c r="F71" s="72"/>
      <c r="G71" s="132"/>
      <c r="H71" s="132"/>
      <c r="I71" s="4"/>
      <c r="J71" s="72"/>
      <c r="K71" s="72"/>
      <c r="L71" s="72"/>
      <c r="M71" s="189"/>
    </row>
    <row r="72" spans="1:28" s="29" customFormat="1" hidden="1" outlineLevel="2">
      <c r="A72" s="73"/>
      <c r="B72" s="72"/>
      <c r="C72" s="72"/>
      <c r="D72" s="72"/>
      <c r="E72" s="11"/>
      <c r="F72" s="72"/>
      <c r="G72" s="132"/>
      <c r="H72" s="132"/>
      <c r="I72" s="4"/>
      <c r="J72" s="72"/>
      <c r="K72" s="72"/>
      <c r="L72" s="72"/>
      <c r="M72" s="189"/>
    </row>
    <row r="73" spans="1:28" s="29" customFormat="1" hidden="1" outlineLevel="2">
      <c r="A73" s="73"/>
      <c r="B73" s="72"/>
      <c r="C73" s="72"/>
      <c r="D73" s="72"/>
      <c r="E73" s="11"/>
      <c r="F73" s="72"/>
      <c r="G73" s="132"/>
      <c r="H73" s="132"/>
      <c r="I73" s="4"/>
      <c r="J73" s="72"/>
      <c r="K73" s="72"/>
      <c r="L73" s="72"/>
      <c r="M73" s="189"/>
    </row>
    <row r="74" spans="1:28" s="29" customFormat="1" hidden="1" outlineLevel="2">
      <c r="A74" s="73"/>
      <c r="B74" s="72"/>
      <c r="C74" s="72"/>
      <c r="D74" s="72"/>
      <c r="E74" s="11"/>
      <c r="F74" s="72"/>
      <c r="G74" s="132"/>
      <c r="H74" s="132"/>
      <c r="I74" s="4"/>
      <c r="J74" s="72"/>
      <c r="K74" s="72"/>
      <c r="L74" s="72"/>
      <c r="M74" s="189"/>
    </row>
    <row r="75" spans="1:28" s="29" customFormat="1" hidden="1" outlineLevel="2">
      <c r="A75" s="73"/>
      <c r="B75" s="72"/>
      <c r="C75" s="72"/>
      <c r="D75" s="72"/>
      <c r="E75" s="11"/>
      <c r="F75" s="72"/>
      <c r="G75" s="132"/>
      <c r="H75" s="132"/>
      <c r="I75" s="4"/>
      <c r="J75" s="72"/>
      <c r="K75" s="72"/>
      <c r="L75" s="72"/>
      <c r="M75" s="189"/>
    </row>
    <row r="76" spans="1:28" s="29" customFormat="1" hidden="1" outlineLevel="2">
      <c r="A76" s="73"/>
      <c r="B76" s="72"/>
      <c r="C76" s="72"/>
      <c r="D76" s="72"/>
      <c r="E76" s="11"/>
      <c r="F76" s="72"/>
      <c r="G76" s="132"/>
      <c r="H76" s="132"/>
      <c r="I76" s="4"/>
      <c r="J76" s="72"/>
      <c r="K76" s="72"/>
      <c r="L76" s="72"/>
      <c r="M76" s="189"/>
    </row>
    <row r="77" spans="1:28" s="29" customFormat="1" hidden="1" outlineLevel="2">
      <c r="A77" s="73"/>
      <c r="B77" s="72"/>
      <c r="C77" s="72"/>
      <c r="D77" s="72"/>
      <c r="E77" s="11"/>
      <c r="F77" s="72"/>
      <c r="G77" s="132"/>
      <c r="H77" s="132"/>
      <c r="I77" s="4"/>
      <c r="J77" s="72"/>
      <c r="K77" s="72"/>
      <c r="L77" s="72"/>
      <c r="M77" s="189"/>
    </row>
    <row r="78" spans="1:28" s="29" customFormat="1" hidden="1" outlineLevel="2">
      <c r="A78" s="73"/>
      <c r="B78" s="72"/>
      <c r="C78" s="72"/>
      <c r="D78" s="72"/>
      <c r="E78" s="11"/>
      <c r="F78" s="72"/>
      <c r="G78" s="132"/>
      <c r="H78" s="132"/>
      <c r="I78" s="4"/>
      <c r="J78" s="72"/>
      <c r="K78" s="72"/>
      <c r="L78" s="72"/>
      <c r="M78" s="189"/>
    </row>
    <row r="79" spans="1:28" s="29" customFormat="1" hidden="1" outlineLevel="2">
      <c r="A79" s="73"/>
      <c r="B79" s="72"/>
      <c r="C79" s="72"/>
      <c r="D79" s="72"/>
      <c r="E79" s="11"/>
      <c r="F79" s="72"/>
      <c r="G79" s="132"/>
      <c r="H79" s="132"/>
      <c r="I79" s="4"/>
      <c r="J79" s="72"/>
      <c r="K79" s="72"/>
      <c r="L79" s="72"/>
      <c r="M79" s="189"/>
    </row>
    <row r="80" spans="1:28" s="3" customFormat="1" ht="19.5" hidden="1" outlineLevel="1">
      <c r="A80" s="103" t="s">
        <v>454</v>
      </c>
      <c r="B80" s="103"/>
      <c r="C80" s="103"/>
      <c r="D80" s="103"/>
      <c r="E80" s="103"/>
      <c r="F80" s="103"/>
      <c r="G80" s="103"/>
      <c r="H80" s="104"/>
      <c r="I80" s="105">
        <f>SUM(I81:I93)</f>
        <v>0</v>
      </c>
      <c r="J80" s="103"/>
      <c r="K80" s="103"/>
      <c r="L80" s="103"/>
      <c r="M80" s="103"/>
    </row>
    <row r="81" spans="1:14" s="30" customFormat="1" hidden="1" outlineLevel="2">
      <c r="A81" s="73"/>
      <c r="B81" s="194"/>
      <c r="C81" s="194"/>
      <c r="D81" s="194"/>
      <c r="E81" s="39"/>
      <c r="F81" s="194"/>
      <c r="G81" s="194"/>
      <c r="H81" s="194"/>
      <c r="I81" s="92"/>
      <c r="J81" s="194"/>
      <c r="K81" s="194"/>
      <c r="L81" s="128"/>
      <c r="M81" s="189"/>
    </row>
    <row r="82" spans="1:14" s="30" customFormat="1" hidden="1" outlineLevel="2">
      <c r="A82" s="73"/>
      <c r="B82" s="194"/>
      <c r="C82" s="194"/>
      <c r="D82" s="194"/>
      <c r="E82" s="39"/>
      <c r="F82" s="194"/>
      <c r="G82" s="194"/>
      <c r="H82" s="194"/>
      <c r="I82" s="38"/>
      <c r="J82" s="194"/>
      <c r="K82" s="194"/>
      <c r="L82" s="128"/>
      <c r="M82" s="189"/>
    </row>
    <row r="83" spans="1:14" s="30" customFormat="1" hidden="1" outlineLevel="2">
      <c r="A83" s="73"/>
      <c r="B83" s="194"/>
      <c r="C83" s="194"/>
      <c r="D83" s="194"/>
      <c r="E83" s="39"/>
      <c r="F83" s="194"/>
      <c r="G83" s="194"/>
      <c r="H83" s="194"/>
      <c r="I83" s="38"/>
      <c r="J83" s="194"/>
      <c r="K83" s="194"/>
      <c r="L83" s="128"/>
      <c r="M83" s="71"/>
    </row>
    <row r="84" spans="1:14" s="30" customFormat="1" hidden="1" outlineLevel="2">
      <c r="A84" s="73"/>
      <c r="B84" s="194"/>
      <c r="C84" s="194"/>
      <c r="D84" s="194"/>
      <c r="E84" s="39"/>
      <c r="F84" s="194"/>
      <c r="G84" s="194"/>
      <c r="H84" s="194"/>
      <c r="I84" s="38"/>
      <c r="J84" s="194"/>
      <c r="K84" s="194"/>
      <c r="L84" s="166"/>
      <c r="M84" s="71"/>
    </row>
    <row r="85" spans="1:14" s="30" customFormat="1" hidden="1" outlineLevel="2">
      <c r="A85" s="73"/>
      <c r="B85" s="194"/>
      <c r="C85" s="194"/>
      <c r="D85" s="194"/>
      <c r="E85" s="39"/>
      <c r="F85" s="194"/>
      <c r="G85" s="194"/>
      <c r="H85" s="194"/>
      <c r="I85" s="38"/>
      <c r="J85" s="194"/>
      <c r="K85" s="194"/>
      <c r="L85" s="128"/>
      <c r="M85" s="71"/>
    </row>
    <row r="86" spans="1:14" s="30" customFormat="1" hidden="1" outlineLevel="2">
      <c r="A86" s="73"/>
      <c r="B86" s="194"/>
      <c r="C86" s="194"/>
      <c r="D86" s="194"/>
      <c r="E86" s="39"/>
      <c r="F86" s="194"/>
      <c r="G86" s="194"/>
      <c r="H86" s="194"/>
      <c r="I86" s="38"/>
      <c r="J86" s="194"/>
      <c r="K86" s="194"/>
      <c r="L86" s="128"/>
      <c r="M86" s="71"/>
    </row>
    <row r="87" spans="1:14" s="30" customFormat="1" hidden="1" outlineLevel="2">
      <c r="A87" s="73"/>
      <c r="B87" s="194"/>
      <c r="C87" s="194"/>
      <c r="D87" s="194"/>
      <c r="E87" s="39"/>
      <c r="F87" s="194"/>
      <c r="G87" s="194"/>
      <c r="H87" s="194"/>
      <c r="I87" s="38"/>
      <c r="J87" s="194"/>
      <c r="K87" s="194"/>
      <c r="L87" s="128"/>
      <c r="M87" s="71"/>
    </row>
    <row r="88" spans="1:14" s="30" customFormat="1" hidden="1" outlineLevel="2">
      <c r="A88" s="73"/>
      <c r="B88" s="194"/>
      <c r="C88" s="194"/>
      <c r="D88" s="194"/>
      <c r="E88" s="39"/>
      <c r="F88" s="194"/>
      <c r="G88" s="194"/>
      <c r="H88" s="194"/>
      <c r="I88" s="38"/>
      <c r="J88" s="194"/>
      <c r="K88" s="194"/>
      <c r="L88" s="128"/>
      <c r="M88" s="71"/>
    </row>
    <row r="89" spans="1:14" s="30" customFormat="1" hidden="1" outlineLevel="2">
      <c r="A89" s="73"/>
      <c r="B89" s="194"/>
      <c r="C89" s="194"/>
      <c r="D89" s="194"/>
      <c r="E89" s="39"/>
      <c r="F89" s="194"/>
      <c r="G89" s="194"/>
      <c r="H89" s="194"/>
      <c r="I89" s="38"/>
      <c r="J89" s="194"/>
      <c r="K89" s="194"/>
      <c r="L89" s="128"/>
      <c r="M89" s="71"/>
    </row>
    <row r="90" spans="1:14" s="30" customFormat="1" hidden="1" outlineLevel="2">
      <c r="A90" s="73"/>
      <c r="B90" s="194"/>
      <c r="C90" s="194"/>
      <c r="D90" s="194"/>
      <c r="E90" s="39"/>
      <c r="F90" s="194"/>
      <c r="G90" s="194"/>
      <c r="H90" s="194"/>
      <c r="I90" s="38"/>
      <c r="J90" s="194"/>
      <c r="K90" s="194"/>
      <c r="L90" s="128"/>
      <c r="M90" s="71"/>
    </row>
    <row r="91" spans="1:14" s="30" customFormat="1" hidden="1" outlineLevel="2">
      <c r="A91" s="73"/>
      <c r="B91" s="194"/>
      <c r="C91" s="194"/>
      <c r="D91" s="194"/>
      <c r="E91" s="39"/>
      <c r="F91" s="194"/>
      <c r="G91" s="194"/>
      <c r="H91" s="194"/>
      <c r="I91" s="38"/>
      <c r="J91" s="194"/>
      <c r="K91" s="194"/>
      <c r="L91" s="128"/>
      <c r="M91" s="71"/>
    </row>
    <row r="92" spans="1:14" s="30" customFormat="1" hidden="1" outlineLevel="2">
      <c r="A92" s="73"/>
      <c r="B92" s="194"/>
      <c r="C92" s="194"/>
      <c r="D92" s="194"/>
      <c r="E92" s="39"/>
      <c r="F92" s="194"/>
      <c r="G92" s="194"/>
      <c r="H92" s="194"/>
      <c r="I92" s="38"/>
      <c r="J92" s="194"/>
      <c r="K92" s="194"/>
      <c r="L92" s="128"/>
      <c r="M92" s="71"/>
    </row>
    <row r="93" spans="1:14" s="30" customFormat="1" hidden="1" outlineLevel="2">
      <c r="A93" s="73"/>
      <c r="B93" s="194"/>
      <c r="C93" s="194"/>
      <c r="D93" s="194"/>
      <c r="E93" s="39"/>
      <c r="F93" s="194"/>
      <c r="G93" s="194"/>
      <c r="H93" s="194"/>
      <c r="I93" s="38"/>
      <c r="J93" s="194"/>
      <c r="K93" s="194"/>
      <c r="L93" s="128"/>
      <c r="M93" s="71"/>
    </row>
    <row r="94" spans="1:14" s="3" customFormat="1" ht="25.15" hidden="1" customHeight="1" outlineLevel="1">
      <c r="A94" s="103" t="s">
        <v>455</v>
      </c>
      <c r="B94" s="103"/>
      <c r="C94" s="103"/>
      <c r="D94" s="103"/>
      <c r="E94" s="103"/>
      <c r="F94" s="103"/>
      <c r="G94" s="103"/>
      <c r="H94" s="104"/>
      <c r="I94" s="105">
        <f>SUM(I95:I112)</f>
        <v>0</v>
      </c>
      <c r="J94" s="103"/>
      <c r="K94" s="103"/>
      <c r="L94" s="103"/>
      <c r="M94" s="103"/>
    </row>
    <row r="95" spans="1:14" s="25" customFormat="1" hidden="1" outlineLevel="2">
      <c r="A95" s="73"/>
      <c r="B95" s="141"/>
      <c r="C95" s="71"/>
      <c r="D95" s="71"/>
      <c r="E95" s="10"/>
      <c r="F95" s="71"/>
      <c r="G95" s="71"/>
      <c r="H95" s="71"/>
      <c r="I95" s="14"/>
      <c r="J95" s="71"/>
      <c r="K95" s="71"/>
      <c r="L95" s="71"/>
      <c r="M95" s="71"/>
      <c r="N95" s="31"/>
    </row>
    <row r="96" spans="1:14" s="25" customFormat="1" hidden="1" outlineLevel="2">
      <c r="A96" s="73"/>
      <c r="B96" s="142"/>
      <c r="C96" s="78"/>
      <c r="D96" s="81"/>
      <c r="E96" s="12"/>
      <c r="F96" s="188"/>
      <c r="G96" s="71"/>
      <c r="H96" s="188"/>
      <c r="I96" s="15"/>
      <c r="J96" s="188"/>
      <c r="K96" s="188"/>
      <c r="L96" s="188"/>
      <c r="M96" s="81"/>
      <c r="N96" s="31"/>
    </row>
    <row r="97" spans="1:14" s="25" customFormat="1" hidden="1" outlineLevel="2">
      <c r="A97" s="169"/>
      <c r="B97" s="140"/>
      <c r="C97" s="136"/>
      <c r="D97" s="180"/>
      <c r="E97" s="84"/>
      <c r="F97" s="187"/>
      <c r="G97" s="179"/>
      <c r="H97" s="187"/>
      <c r="I97" s="185"/>
      <c r="J97" s="193"/>
      <c r="K97" s="187"/>
      <c r="L97" s="187"/>
      <c r="M97" s="179"/>
      <c r="N97" s="31"/>
    </row>
    <row r="98" spans="1:14" s="25" customFormat="1" hidden="1" outlineLevel="2">
      <c r="A98" s="73"/>
      <c r="B98" s="137"/>
      <c r="C98" s="72"/>
      <c r="D98" s="72"/>
      <c r="E98" s="11"/>
      <c r="F98" s="72"/>
      <c r="G98" s="72"/>
      <c r="H98" s="72"/>
      <c r="I98" s="4"/>
      <c r="J98" s="72"/>
      <c r="K98" s="72"/>
      <c r="L98" s="72"/>
      <c r="M98" s="72"/>
      <c r="N98" s="31"/>
    </row>
    <row r="99" spans="1:14" s="32" customFormat="1" hidden="1" outlineLevel="2">
      <c r="A99" s="73"/>
      <c r="B99" s="72"/>
      <c r="C99" s="72"/>
      <c r="D99" s="72"/>
      <c r="E99" s="11"/>
      <c r="F99" s="72"/>
      <c r="G99" s="72"/>
      <c r="H99" s="72"/>
      <c r="I99" s="4"/>
      <c r="J99" s="72"/>
      <c r="K99" s="72"/>
      <c r="L99" s="72"/>
      <c r="M99" s="190"/>
    </row>
    <row r="100" spans="1:14" s="32" customFormat="1" hidden="1" outlineLevel="2">
      <c r="A100" s="170"/>
      <c r="B100" s="188"/>
      <c r="C100" s="78"/>
      <c r="D100" s="188"/>
      <c r="E100" s="192"/>
      <c r="F100" s="188"/>
      <c r="G100" s="188"/>
      <c r="H100" s="188"/>
      <c r="I100" s="15"/>
      <c r="J100" s="81"/>
      <c r="K100" s="188"/>
      <c r="L100" s="188"/>
      <c r="M100" s="138"/>
    </row>
    <row r="101" spans="1:14" s="70" customFormat="1" hidden="1" outlineLevel="2">
      <c r="A101" s="73"/>
      <c r="B101" s="72"/>
      <c r="C101" s="72"/>
      <c r="D101" s="72"/>
      <c r="E101" s="11"/>
      <c r="F101" s="72"/>
      <c r="G101" s="72"/>
      <c r="H101" s="72"/>
      <c r="I101" s="15"/>
      <c r="J101" s="72"/>
      <c r="K101" s="72"/>
      <c r="L101" s="72"/>
      <c r="M101" s="139"/>
    </row>
    <row r="102" spans="1:14" s="70" customFormat="1" hidden="1" outlineLevel="2">
      <c r="A102" s="73"/>
      <c r="B102" s="72"/>
      <c r="C102" s="72"/>
      <c r="D102" s="72"/>
      <c r="E102" s="11"/>
      <c r="F102" s="72"/>
      <c r="G102" s="72"/>
      <c r="H102" s="72"/>
      <c r="I102" s="15"/>
      <c r="J102" s="71"/>
      <c r="K102" s="72"/>
      <c r="L102" s="72"/>
      <c r="M102" s="139"/>
    </row>
    <row r="103" spans="1:14" s="70" customFormat="1" hidden="1" outlineLevel="2">
      <c r="A103" s="73"/>
      <c r="B103" s="187"/>
      <c r="C103" s="187"/>
      <c r="D103" s="187"/>
      <c r="E103" s="191"/>
      <c r="F103" s="187"/>
      <c r="G103" s="187"/>
      <c r="H103" s="187"/>
      <c r="I103" s="185"/>
      <c r="J103" s="179"/>
      <c r="K103" s="187"/>
      <c r="L103" s="187"/>
      <c r="M103" s="134"/>
    </row>
    <row r="104" spans="1:14" s="32" customFormat="1" hidden="1" outlineLevel="2">
      <c r="A104" s="73"/>
      <c r="B104" s="72"/>
      <c r="C104" s="72"/>
      <c r="D104" s="72"/>
      <c r="E104" s="11"/>
      <c r="F104" s="72"/>
      <c r="G104" s="72"/>
      <c r="H104" s="72"/>
      <c r="I104" s="4"/>
      <c r="J104" s="72"/>
      <c r="K104" s="72"/>
      <c r="L104" s="72"/>
      <c r="M104" s="135"/>
    </row>
    <row r="105" spans="1:14" s="32" customFormat="1" hidden="1" outlineLevel="2">
      <c r="A105" s="73"/>
      <c r="B105" s="72"/>
      <c r="C105" s="72"/>
      <c r="D105" s="72"/>
      <c r="E105" s="11"/>
      <c r="F105" s="72"/>
      <c r="G105" s="72"/>
      <c r="H105" s="72"/>
      <c r="I105" s="4"/>
      <c r="J105" s="72"/>
      <c r="K105" s="72"/>
      <c r="L105" s="72"/>
      <c r="M105" s="190"/>
    </row>
    <row r="106" spans="1:14" s="70" customFormat="1" hidden="1" outlineLevel="2">
      <c r="A106" s="73"/>
      <c r="B106" s="72"/>
      <c r="C106" s="72"/>
      <c r="D106" s="194"/>
      <c r="E106" s="11"/>
      <c r="F106" s="72"/>
      <c r="G106" s="72"/>
      <c r="H106" s="72"/>
      <c r="I106" s="4"/>
      <c r="J106" s="72"/>
      <c r="K106" s="72"/>
      <c r="L106" s="72"/>
      <c r="M106" s="190"/>
    </row>
    <row r="107" spans="1:14" s="70" customFormat="1" hidden="1" outlineLevel="2">
      <c r="A107" s="170"/>
      <c r="B107" s="188"/>
      <c r="C107" s="188"/>
      <c r="D107" s="188"/>
      <c r="E107" s="192"/>
      <c r="F107" s="188"/>
      <c r="G107" s="188"/>
      <c r="H107" s="188"/>
      <c r="I107" s="15"/>
      <c r="J107" s="81"/>
      <c r="K107" s="81"/>
      <c r="L107" s="81"/>
      <c r="M107" s="182"/>
    </row>
    <row r="108" spans="1:14" s="70" customFormat="1" hidden="1" outlineLevel="2">
      <c r="A108" s="73"/>
      <c r="B108" s="187"/>
      <c r="C108" s="187"/>
      <c r="D108" s="187"/>
      <c r="E108" s="191"/>
      <c r="F108" s="187"/>
      <c r="G108" s="187"/>
      <c r="H108" s="187"/>
      <c r="I108" s="185"/>
      <c r="J108" s="187"/>
      <c r="K108" s="179"/>
      <c r="L108" s="187"/>
      <c r="M108" s="181"/>
    </row>
    <row r="109" spans="1:14" s="70" customFormat="1" hidden="1" outlineLevel="2">
      <c r="A109" s="73"/>
      <c r="B109" s="136"/>
      <c r="C109" s="187"/>
      <c r="D109" s="194"/>
      <c r="E109" s="191"/>
      <c r="F109" s="187"/>
      <c r="G109" s="187"/>
      <c r="H109" s="187"/>
      <c r="I109" s="185"/>
      <c r="J109" s="76"/>
      <c r="K109" s="76"/>
      <c r="L109" s="76"/>
      <c r="M109" s="143"/>
    </row>
    <row r="110" spans="1:14" s="70" customFormat="1" hidden="1" outlineLevel="2">
      <c r="A110" s="169"/>
      <c r="B110" s="181"/>
      <c r="C110" s="183"/>
      <c r="D110" s="183"/>
      <c r="E110" s="167"/>
      <c r="F110" s="183"/>
      <c r="G110" s="183"/>
      <c r="H110" s="183"/>
      <c r="I110" s="94"/>
      <c r="J110" s="183"/>
      <c r="K110" s="183"/>
      <c r="L110" s="183"/>
      <c r="M110" s="168"/>
    </row>
    <row r="111" spans="1:14" s="70" customFormat="1" hidden="1" outlineLevel="2">
      <c r="A111" s="73"/>
      <c r="B111" s="72"/>
      <c r="C111" s="72"/>
      <c r="D111" s="72"/>
      <c r="E111" s="11"/>
      <c r="F111" s="72"/>
      <c r="G111" s="72"/>
      <c r="H111" s="72"/>
      <c r="I111" s="4"/>
      <c r="J111" s="72"/>
      <c r="K111" s="72"/>
      <c r="L111" s="72"/>
      <c r="M111" s="190"/>
    </row>
    <row r="112" spans="1:14" s="70" customFormat="1" hidden="1" outlineLevel="2">
      <c r="A112" s="73"/>
      <c r="B112" s="72"/>
      <c r="C112" s="72"/>
      <c r="D112" s="72"/>
      <c r="E112" s="11"/>
      <c r="F112" s="72"/>
      <c r="G112" s="72"/>
      <c r="H112" s="72"/>
      <c r="I112" s="4"/>
      <c r="J112" s="72"/>
      <c r="K112" s="72"/>
      <c r="L112" s="72"/>
      <c r="M112" s="190"/>
    </row>
    <row r="113" spans="1:13" s="3" customFormat="1" ht="25.15" hidden="1" customHeight="1" outlineLevel="1">
      <c r="A113" s="103" t="s">
        <v>39</v>
      </c>
      <c r="B113" s="103"/>
      <c r="C113" s="103"/>
      <c r="D113" s="103"/>
      <c r="E113" s="103"/>
      <c r="F113" s="103"/>
      <c r="G113" s="103"/>
      <c r="H113" s="104"/>
      <c r="I113" s="106">
        <f>SUM(I114:I121)</f>
        <v>0</v>
      </c>
      <c r="J113" s="103"/>
      <c r="K113" s="103"/>
      <c r="L113" s="103"/>
      <c r="M113" s="103"/>
    </row>
    <row r="114" spans="1:13" s="30" customFormat="1" hidden="1" outlineLevel="2">
      <c r="A114" s="73"/>
      <c r="B114" s="194"/>
      <c r="C114" s="194"/>
      <c r="D114" s="194"/>
      <c r="E114" s="11"/>
      <c r="F114" s="72"/>
      <c r="G114" s="72"/>
      <c r="H114" s="114"/>
      <c r="I114" s="37"/>
      <c r="J114" s="194"/>
      <c r="K114" s="194"/>
      <c r="L114" s="128"/>
      <c r="M114" s="129"/>
    </row>
    <row r="115" spans="1:13" s="30" customFormat="1" hidden="1" outlineLevel="2">
      <c r="A115" s="73"/>
      <c r="B115" s="194"/>
      <c r="C115" s="194"/>
      <c r="D115" s="194"/>
      <c r="E115" s="11"/>
      <c r="F115" s="72"/>
      <c r="G115" s="72"/>
      <c r="H115" s="114"/>
      <c r="I115" s="37"/>
      <c r="J115" s="194"/>
      <c r="K115" s="194"/>
      <c r="L115" s="128"/>
      <c r="M115" s="129"/>
    </row>
    <row r="116" spans="1:13" s="30" customFormat="1" hidden="1" outlineLevel="2">
      <c r="A116" s="73"/>
      <c r="B116" s="194"/>
      <c r="C116" s="194"/>
      <c r="D116" s="194"/>
      <c r="E116" s="11"/>
      <c r="F116" s="72"/>
      <c r="G116" s="72"/>
      <c r="H116" s="114"/>
      <c r="I116" s="37"/>
      <c r="J116" s="194"/>
      <c r="K116" s="194"/>
      <c r="L116" s="128"/>
      <c r="M116" s="129"/>
    </row>
    <row r="117" spans="1:13" s="30" customFormat="1" hidden="1" outlineLevel="2">
      <c r="A117" s="73"/>
      <c r="B117" s="194"/>
      <c r="C117" s="194"/>
      <c r="D117" s="194"/>
      <c r="E117" s="11"/>
      <c r="F117" s="72"/>
      <c r="G117" s="72"/>
      <c r="H117" s="114"/>
      <c r="I117" s="37"/>
      <c r="J117" s="194"/>
      <c r="K117" s="194"/>
      <c r="L117" s="128"/>
      <c r="M117" s="129"/>
    </row>
    <row r="118" spans="1:13" s="30" customFormat="1" hidden="1" outlineLevel="2">
      <c r="A118" s="73"/>
      <c r="B118" s="194"/>
      <c r="C118" s="194"/>
      <c r="D118" s="194"/>
      <c r="E118" s="11"/>
      <c r="F118" s="72"/>
      <c r="G118" s="72"/>
      <c r="H118" s="114"/>
      <c r="I118" s="37"/>
      <c r="J118" s="194"/>
      <c r="K118" s="194"/>
      <c r="L118" s="128"/>
      <c r="M118" s="129"/>
    </row>
    <row r="119" spans="1:13" s="30" customFormat="1" hidden="1" outlineLevel="2">
      <c r="A119" s="73"/>
      <c r="B119" s="194"/>
      <c r="C119" s="194"/>
      <c r="D119" s="194"/>
      <c r="E119" s="11"/>
      <c r="F119" s="72"/>
      <c r="G119" s="72"/>
      <c r="H119" s="114"/>
      <c r="I119" s="37"/>
      <c r="J119" s="194"/>
      <c r="K119" s="194"/>
      <c r="L119" s="128"/>
      <c r="M119" s="129"/>
    </row>
    <row r="120" spans="1:13" s="30" customFormat="1" hidden="1" outlineLevel="2">
      <c r="A120" s="73"/>
      <c r="B120" s="194"/>
      <c r="C120" s="194"/>
      <c r="D120" s="194"/>
      <c r="E120" s="11"/>
      <c r="F120" s="72"/>
      <c r="G120" s="72"/>
      <c r="H120" s="114"/>
      <c r="I120" s="37"/>
      <c r="J120" s="194"/>
      <c r="K120" s="194"/>
      <c r="L120" s="128"/>
      <c r="M120" s="129"/>
    </row>
    <row r="121" spans="1:13" s="30" customFormat="1" hidden="1" outlineLevel="2">
      <c r="A121" s="73"/>
      <c r="B121" s="74"/>
      <c r="C121" s="74"/>
      <c r="D121" s="74"/>
      <c r="E121" s="191"/>
      <c r="F121" s="187"/>
      <c r="G121" s="187"/>
      <c r="H121" s="119"/>
      <c r="I121" s="97"/>
      <c r="J121" s="74"/>
      <c r="K121" s="74"/>
      <c r="L121" s="126"/>
      <c r="M121" s="144"/>
    </row>
    <row r="122" spans="1:13" s="2" customFormat="1" ht="30" hidden="1" customHeight="1" collapsed="1">
      <c r="A122" s="98" t="s">
        <v>40</v>
      </c>
      <c r="B122" s="18"/>
      <c r="C122" s="18"/>
      <c r="D122" s="18"/>
      <c r="E122" s="18"/>
      <c r="F122" s="99"/>
      <c r="G122" s="99"/>
      <c r="H122" s="18"/>
      <c r="I122" s="110">
        <f>I123+I136+I157+I161</f>
        <v>0</v>
      </c>
      <c r="J122" s="18"/>
      <c r="K122" s="18"/>
      <c r="L122" s="100"/>
      <c r="M122" s="100"/>
    </row>
    <row r="123" spans="1:13" s="3" customFormat="1" ht="25.15" hidden="1" customHeight="1" outlineLevel="1">
      <c r="A123" s="103" t="s">
        <v>41</v>
      </c>
      <c r="B123" s="103"/>
      <c r="C123" s="103"/>
      <c r="D123" s="103"/>
      <c r="E123" s="103"/>
      <c r="F123" s="103"/>
      <c r="G123" s="103"/>
      <c r="H123" s="104"/>
      <c r="I123" s="106">
        <f>SUM(I124:I135)</f>
        <v>0</v>
      </c>
      <c r="J123" s="103"/>
      <c r="K123" s="103"/>
      <c r="L123" s="103"/>
      <c r="M123" s="103"/>
    </row>
    <row r="124" spans="1:13" s="3" customFormat="1" ht="19.5" hidden="1" outlineLevel="2">
      <c r="A124" s="73"/>
      <c r="B124" s="149"/>
      <c r="C124" s="145"/>
      <c r="D124" s="146"/>
      <c r="E124" s="85"/>
      <c r="F124" s="149"/>
      <c r="G124" s="77"/>
      <c r="H124" s="147"/>
      <c r="I124" s="4"/>
      <c r="J124" s="146"/>
      <c r="K124" s="146"/>
      <c r="L124" s="145"/>
      <c r="M124" s="152"/>
    </row>
    <row r="125" spans="1:13" s="3" customFormat="1" ht="19.5" hidden="1" outlineLevel="2">
      <c r="A125" s="73"/>
      <c r="B125" s="137"/>
      <c r="C125" s="137"/>
      <c r="D125" s="137"/>
      <c r="E125" s="11"/>
      <c r="F125" s="72"/>
      <c r="G125" s="77"/>
      <c r="H125" s="72"/>
      <c r="I125" s="4"/>
      <c r="J125" s="72"/>
      <c r="K125" s="77"/>
      <c r="L125" s="145"/>
      <c r="M125" s="153"/>
    </row>
    <row r="126" spans="1:13" s="3" customFormat="1" ht="19.5" hidden="1" outlineLevel="2">
      <c r="A126" s="73"/>
      <c r="B126" s="137"/>
      <c r="C126" s="137"/>
      <c r="D126" s="137"/>
      <c r="E126" s="11"/>
      <c r="F126" s="72"/>
      <c r="G126" s="77"/>
      <c r="H126" s="72"/>
      <c r="I126" s="4"/>
      <c r="J126" s="72"/>
      <c r="K126" s="77"/>
      <c r="L126" s="145"/>
      <c r="M126" s="150"/>
    </row>
    <row r="127" spans="1:13" s="3" customFormat="1" ht="19.5" hidden="1" outlineLevel="2">
      <c r="A127" s="73"/>
      <c r="B127" s="137"/>
      <c r="C127" s="137"/>
      <c r="D127" s="137"/>
      <c r="E127" s="11"/>
      <c r="F127" s="72"/>
      <c r="G127" s="77"/>
      <c r="H127" s="72"/>
      <c r="I127" s="4"/>
      <c r="J127" s="72"/>
      <c r="K127" s="77"/>
      <c r="L127" s="145"/>
      <c r="M127" s="77"/>
    </row>
    <row r="128" spans="1:13" s="3" customFormat="1" ht="19.5" hidden="1" outlineLevel="2">
      <c r="A128" s="73"/>
      <c r="B128" s="137"/>
      <c r="C128" s="137"/>
      <c r="D128" s="137"/>
      <c r="E128" s="11"/>
      <c r="F128" s="72"/>
      <c r="G128" s="77"/>
      <c r="H128" s="72"/>
      <c r="I128" s="4"/>
      <c r="J128" s="72"/>
      <c r="K128" s="77"/>
      <c r="L128" s="145"/>
      <c r="M128" s="151"/>
    </row>
    <row r="129" spans="1:13" s="3" customFormat="1" ht="19.5" hidden="1" outlineLevel="2">
      <c r="A129" s="73"/>
      <c r="B129" s="137"/>
      <c r="C129" s="137"/>
      <c r="D129" s="137"/>
      <c r="E129" s="11"/>
      <c r="F129" s="72"/>
      <c r="G129" s="77"/>
      <c r="H129" s="72"/>
      <c r="I129" s="4"/>
      <c r="J129" s="72"/>
      <c r="K129" s="77"/>
      <c r="L129" s="145"/>
      <c r="M129" s="151"/>
    </row>
    <row r="130" spans="1:13" s="3" customFormat="1" ht="19.5" hidden="1" outlineLevel="2">
      <c r="A130" s="73"/>
      <c r="B130" s="137"/>
      <c r="C130" s="137"/>
      <c r="D130" s="137"/>
      <c r="E130" s="11"/>
      <c r="F130" s="72"/>
      <c r="G130" s="77"/>
      <c r="H130" s="72"/>
      <c r="I130" s="4"/>
      <c r="J130" s="72"/>
      <c r="K130" s="77"/>
      <c r="L130" s="145"/>
      <c r="M130" s="151"/>
    </row>
    <row r="131" spans="1:13" s="3" customFormat="1" ht="19.5" hidden="1" outlineLevel="2">
      <c r="A131" s="73"/>
      <c r="B131" s="137"/>
      <c r="C131" s="137"/>
      <c r="D131" s="137"/>
      <c r="E131" s="11"/>
      <c r="F131" s="72"/>
      <c r="G131" s="77"/>
      <c r="H131" s="72"/>
      <c r="I131" s="4"/>
      <c r="J131" s="72"/>
      <c r="K131" s="77"/>
      <c r="L131" s="145"/>
      <c r="M131" s="151"/>
    </row>
    <row r="132" spans="1:13" s="3" customFormat="1" ht="19.5" hidden="1" outlineLevel="2">
      <c r="A132" s="73"/>
      <c r="B132" s="137"/>
      <c r="C132" s="137"/>
      <c r="D132" s="137"/>
      <c r="E132" s="11"/>
      <c r="F132" s="72"/>
      <c r="G132" s="77"/>
      <c r="H132" s="72"/>
      <c r="I132" s="4"/>
      <c r="J132" s="72"/>
      <c r="K132" s="77"/>
      <c r="L132" s="145"/>
      <c r="M132" s="151"/>
    </row>
    <row r="133" spans="1:13" s="3" customFormat="1" ht="19.5" hidden="1" outlineLevel="2">
      <c r="A133" s="73"/>
      <c r="B133" s="137"/>
      <c r="C133" s="137"/>
      <c r="D133" s="146"/>
      <c r="E133" s="11"/>
      <c r="F133" s="72"/>
      <c r="G133" s="77"/>
      <c r="H133" s="72"/>
      <c r="I133" s="4"/>
      <c r="J133" s="72"/>
      <c r="K133" s="77"/>
      <c r="L133" s="145"/>
      <c r="M133" s="72"/>
    </row>
    <row r="134" spans="1:13" s="3" customFormat="1" ht="19.5" hidden="1" outlineLevel="2">
      <c r="A134" s="73"/>
      <c r="B134" s="137"/>
      <c r="C134" s="137"/>
      <c r="D134" s="137"/>
      <c r="E134" s="11"/>
      <c r="F134" s="72"/>
      <c r="G134" s="77"/>
      <c r="H134" s="72"/>
      <c r="I134" s="4"/>
      <c r="J134" s="72"/>
      <c r="K134" s="77"/>
      <c r="L134" s="145"/>
      <c r="M134" s="151"/>
    </row>
    <row r="135" spans="1:13" s="3" customFormat="1" ht="19.5" hidden="1" outlineLevel="2">
      <c r="A135" s="73"/>
      <c r="B135" s="137"/>
      <c r="C135" s="137"/>
      <c r="D135" s="137"/>
      <c r="E135" s="11"/>
      <c r="F135" s="72"/>
      <c r="G135" s="77"/>
      <c r="H135" s="72"/>
      <c r="I135" s="4"/>
      <c r="J135" s="72"/>
      <c r="K135" s="77"/>
      <c r="L135" s="145"/>
      <c r="M135" s="151"/>
    </row>
    <row r="136" spans="1:13" s="3" customFormat="1" ht="25.15" hidden="1" customHeight="1" outlineLevel="1">
      <c r="A136" s="103" t="s">
        <v>226</v>
      </c>
      <c r="B136" s="103"/>
      <c r="C136" s="103"/>
      <c r="D136" s="103"/>
      <c r="E136" s="103"/>
      <c r="F136" s="103"/>
      <c r="G136" s="103"/>
      <c r="H136" s="104"/>
      <c r="I136" s="106">
        <f>SUM(I137:I156)</f>
        <v>0</v>
      </c>
      <c r="J136" s="103"/>
      <c r="K136" s="103"/>
      <c r="L136" s="103"/>
      <c r="M136" s="103"/>
    </row>
    <row r="137" spans="1:13" s="3" customFormat="1" ht="19.5" hidden="1" outlineLevel="2">
      <c r="A137" s="73"/>
      <c r="B137" s="158"/>
      <c r="C137" s="158"/>
      <c r="D137" s="158"/>
      <c r="E137" s="88"/>
      <c r="F137" s="159"/>
      <c r="G137" s="155"/>
      <c r="H137" s="158"/>
      <c r="I137" s="4"/>
      <c r="J137" s="158"/>
      <c r="K137" s="158"/>
      <c r="L137" s="158"/>
      <c r="M137" s="158"/>
    </row>
    <row r="138" spans="1:13" s="3" customFormat="1" ht="19.5" hidden="1" outlineLevel="2">
      <c r="A138" s="73"/>
      <c r="B138" s="158"/>
      <c r="C138" s="158"/>
      <c r="D138" s="158"/>
      <c r="E138" s="88"/>
      <c r="F138" s="159"/>
      <c r="G138" s="155"/>
      <c r="H138" s="158"/>
      <c r="I138" s="4"/>
      <c r="J138" s="158"/>
      <c r="K138" s="158"/>
      <c r="L138" s="158"/>
      <c r="M138" s="158"/>
    </row>
    <row r="139" spans="1:13" s="3" customFormat="1" ht="19.5" hidden="1" outlineLevel="2">
      <c r="A139" s="73"/>
      <c r="B139" s="158"/>
      <c r="C139" s="158"/>
      <c r="D139" s="158"/>
      <c r="E139" s="88"/>
      <c r="F139" s="158"/>
      <c r="G139" s="155"/>
      <c r="H139" s="158"/>
      <c r="I139" s="4"/>
      <c r="J139" s="158"/>
      <c r="K139" s="158"/>
      <c r="L139" s="158"/>
      <c r="M139" s="72"/>
    </row>
    <row r="140" spans="1:13" s="3" customFormat="1" ht="19.5" hidden="1" outlineLevel="2">
      <c r="A140" s="73"/>
      <c r="B140" s="158"/>
      <c r="C140" s="158"/>
      <c r="D140" s="158"/>
      <c r="E140" s="88"/>
      <c r="F140" s="158"/>
      <c r="G140" s="155"/>
      <c r="H140" s="158"/>
      <c r="I140" s="4"/>
      <c r="J140" s="158"/>
      <c r="K140" s="158"/>
      <c r="L140" s="158"/>
      <c r="M140" s="158"/>
    </row>
    <row r="141" spans="1:13" s="3" customFormat="1" ht="19.5" hidden="1" outlineLevel="2">
      <c r="A141" s="73"/>
      <c r="B141" s="158"/>
      <c r="C141" s="158"/>
      <c r="D141" s="158"/>
      <c r="E141" s="88"/>
      <c r="F141" s="158"/>
      <c r="G141" s="155"/>
      <c r="H141" s="158"/>
      <c r="I141" s="4"/>
      <c r="J141" s="158"/>
      <c r="K141" s="158"/>
      <c r="L141" s="158"/>
      <c r="M141" s="158"/>
    </row>
    <row r="142" spans="1:13" s="3" customFormat="1" ht="19.5" hidden="1" outlineLevel="2">
      <c r="A142" s="169"/>
      <c r="B142" s="162"/>
      <c r="C142" s="162"/>
      <c r="D142" s="162"/>
      <c r="E142" s="90"/>
      <c r="F142" s="162"/>
      <c r="G142" s="157"/>
      <c r="H142" s="162"/>
      <c r="I142" s="184"/>
      <c r="J142" s="162"/>
      <c r="K142" s="162"/>
      <c r="L142" s="162"/>
      <c r="M142" s="162"/>
    </row>
    <row r="143" spans="1:13" s="3" customFormat="1" ht="19.5" hidden="1" outlineLevel="2">
      <c r="A143" s="73"/>
      <c r="B143" s="158"/>
      <c r="C143" s="158"/>
      <c r="D143" s="158"/>
      <c r="E143" s="88"/>
      <c r="F143" s="158"/>
      <c r="G143" s="159"/>
      <c r="H143" s="158"/>
      <c r="I143" s="4"/>
      <c r="J143" s="158"/>
      <c r="K143" s="158"/>
      <c r="L143" s="158"/>
      <c r="M143" s="158"/>
    </row>
    <row r="144" spans="1:13" s="3" customFormat="1" ht="19.5" hidden="1" outlineLevel="2">
      <c r="A144" s="73"/>
      <c r="B144" s="158"/>
      <c r="C144" s="158"/>
      <c r="D144" s="158"/>
      <c r="E144" s="88"/>
      <c r="F144" s="158"/>
      <c r="G144" s="159"/>
      <c r="H144" s="158"/>
      <c r="I144" s="4"/>
      <c r="J144" s="158"/>
      <c r="K144" s="158"/>
      <c r="L144" s="158"/>
      <c r="M144" s="158"/>
    </row>
    <row r="145" spans="1:13" s="3" customFormat="1" ht="19.5" hidden="1" outlineLevel="2">
      <c r="A145" s="170"/>
      <c r="B145" s="161"/>
      <c r="C145" s="161"/>
      <c r="D145" s="161"/>
      <c r="E145" s="89"/>
      <c r="F145" s="161"/>
      <c r="G145" s="171"/>
      <c r="H145" s="161"/>
      <c r="I145" s="186"/>
      <c r="J145" s="161"/>
      <c r="K145" s="161"/>
      <c r="L145" s="161"/>
      <c r="M145" s="161"/>
    </row>
    <row r="146" spans="1:13" s="3" customFormat="1" ht="19.5" hidden="1" outlineLevel="2">
      <c r="A146" s="73"/>
      <c r="B146" s="158"/>
      <c r="C146" s="158"/>
      <c r="D146" s="158"/>
      <c r="E146" s="88"/>
      <c r="F146" s="158"/>
      <c r="G146" s="155"/>
      <c r="H146" s="158"/>
      <c r="I146" s="4"/>
      <c r="J146" s="158"/>
      <c r="K146" s="158"/>
      <c r="L146" s="158"/>
      <c r="M146" s="158"/>
    </row>
    <row r="147" spans="1:13" s="3" customFormat="1" ht="19.5" hidden="1" outlineLevel="2">
      <c r="A147" s="73"/>
      <c r="B147" s="158"/>
      <c r="C147" s="158"/>
      <c r="D147" s="158"/>
      <c r="E147" s="88"/>
      <c r="F147" s="158"/>
      <c r="G147" s="155"/>
      <c r="H147" s="158"/>
      <c r="I147" s="4"/>
      <c r="J147" s="158"/>
      <c r="K147" s="158"/>
      <c r="L147" s="158"/>
      <c r="M147" s="158"/>
    </row>
    <row r="148" spans="1:13" s="3" customFormat="1" ht="19.5" hidden="1" outlineLevel="2">
      <c r="A148" s="73"/>
      <c r="B148" s="158"/>
      <c r="C148" s="158"/>
      <c r="D148" s="158"/>
      <c r="E148" s="88"/>
      <c r="F148" s="158"/>
      <c r="G148" s="155"/>
      <c r="H148" s="158"/>
      <c r="I148" s="4"/>
      <c r="J148" s="158"/>
      <c r="K148" s="158"/>
      <c r="L148" s="158"/>
      <c r="M148" s="158"/>
    </row>
    <row r="149" spans="1:13" s="3" customFormat="1" ht="19.5" hidden="1" outlineLevel="2">
      <c r="A149" s="73"/>
      <c r="B149" s="158"/>
      <c r="C149" s="158"/>
      <c r="D149" s="158"/>
      <c r="E149" s="88"/>
      <c r="F149" s="158"/>
      <c r="G149" s="155"/>
      <c r="H149" s="158"/>
      <c r="I149" s="4"/>
      <c r="J149" s="158"/>
      <c r="K149" s="158"/>
      <c r="L149" s="158"/>
      <c r="M149" s="158"/>
    </row>
    <row r="150" spans="1:13" s="3" customFormat="1" ht="19.5" hidden="1" outlineLevel="2">
      <c r="A150" s="73"/>
      <c r="B150" s="158"/>
      <c r="C150" s="158"/>
      <c r="D150" s="158"/>
      <c r="E150" s="88"/>
      <c r="F150" s="158"/>
      <c r="G150" s="155"/>
      <c r="H150" s="158"/>
      <c r="I150" s="4"/>
      <c r="J150" s="158"/>
      <c r="K150" s="158"/>
      <c r="L150" s="158"/>
      <c r="M150" s="158"/>
    </row>
    <row r="151" spans="1:13" s="3" customFormat="1" ht="19.5" hidden="1" outlineLevel="2">
      <c r="A151" s="73"/>
      <c r="B151" s="158"/>
      <c r="C151" s="158"/>
      <c r="D151" s="158"/>
      <c r="E151" s="88"/>
      <c r="F151" s="158"/>
      <c r="G151" s="155"/>
      <c r="H151" s="158"/>
      <c r="I151" s="4"/>
      <c r="J151" s="158"/>
      <c r="K151" s="158"/>
      <c r="L151" s="158"/>
      <c r="M151" s="158"/>
    </row>
    <row r="152" spans="1:13" s="3" customFormat="1" ht="19.5" hidden="1" outlineLevel="2">
      <c r="A152" s="169"/>
      <c r="B152" s="162"/>
      <c r="C152" s="162"/>
      <c r="D152" s="162"/>
      <c r="E152" s="90"/>
      <c r="F152" s="162"/>
      <c r="G152" s="157"/>
      <c r="H152" s="162"/>
      <c r="I152" s="184"/>
      <c r="J152" s="162"/>
      <c r="K152" s="162"/>
      <c r="L152" s="162"/>
      <c r="M152" s="162"/>
    </row>
    <row r="153" spans="1:13" s="3" customFormat="1" ht="19.5" hidden="1" outlineLevel="2">
      <c r="A153" s="73"/>
      <c r="B153" s="158"/>
      <c r="C153" s="158"/>
      <c r="D153" s="158"/>
      <c r="E153" s="88"/>
      <c r="F153" s="158"/>
      <c r="G153" s="159"/>
      <c r="H153" s="158"/>
      <c r="I153" s="4"/>
      <c r="J153" s="158"/>
      <c r="K153" s="158"/>
      <c r="L153" s="158"/>
      <c r="M153" s="158"/>
    </row>
    <row r="154" spans="1:13" s="3" customFormat="1" ht="19.5" hidden="1" outlineLevel="2">
      <c r="A154" s="73"/>
      <c r="B154" s="194"/>
      <c r="C154" s="158"/>
      <c r="D154" s="158"/>
      <c r="E154" s="88"/>
      <c r="F154" s="194"/>
      <c r="G154" s="159"/>
      <c r="H154" s="158"/>
      <c r="I154" s="4"/>
      <c r="J154" s="194"/>
      <c r="K154" s="160"/>
      <c r="L154" s="194"/>
      <c r="M154" s="158"/>
    </row>
    <row r="155" spans="1:13" s="3" customFormat="1" ht="19.5" hidden="1" outlineLevel="2">
      <c r="A155" s="170"/>
      <c r="B155" s="172"/>
      <c r="C155" s="172"/>
      <c r="D155" s="172"/>
      <c r="E155" s="173"/>
      <c r="F155" s="172"/>
      <c r="G155" s="171"/>
      <c r="H155" s="172"/>
      <c r="I155" s="186"/>
      <c r="J155" s="172"/>
      <c r="K155" s="172"/>
      <c r="L155" s="172"/>
      <c r="M155" s="172"/>
    </row>
    <row r="156" spans="1:13" s="3" customFormat="1" ht="19.5" hidden="1" outlineLevel="2">
      <c r="A156" s="73"/>
      <c r="B156" s="158"/>
      <c r="C156" s="158"/>
      <c r="D156" s="158"/>
      <c r="E156" s="88"/>
      <c r="F156" s="158"/>
      <c r="G156" s="155"/>
      <c r="H156" s="158"/>
      <c r="I156" s="4"/>
      <c r="J156" s="158"/>
      <c r="K156" s="158"/>
      <c r="L156" s="158"/>
      <c r="M156" s="158"/>
    </row>
    <row r="157" spans="1:13" s="3" customFormat="1" ht="25.15" hidden="1" customHeight="1" outlineLevel="1">
      <c r="A157" s="103" t="s">
        <v>227</v>
      </c>
      <c r="B157" s="103"/>
      <c r="C157" s="103"/>
      <c r="D157" s="103"/>
      <c r="E157" s="103"/>
      <c r="F157" s="103"/>
      <c r="G157" s="103"/>
      <c r="H157" s="104"/>
      <c r="I157" s="106">
        <f>SUM(I158:I160)</f>
        <v>0</v>
      </c>
      <c r="J157" s="103"/>
      <c r="K157" s="103"/>
      <c r="L157" s="103"/>
      <c r="M157" s="103"/>
    </row>
    <row r="158" spans="1:13" s="5" customFormat="1" ht="19.5" hidden="1" outlineLevel="2">
      <c r="A158" s="73"/>
      <c r="B158" s="163"/>
      <c r="C158" s="163"/>
      <c r="D158" s="163"/>
      <c r="E158" s="91"/>
      <c r="F158" s="163"/>
      <c r="G158" s="159"/>
      <c r="H158" s="148"/>
      <c r="I158" s="4"/>
      <c r="J158" s="163"/>
      <c r="K158" s="163"/>
      <c r="L158" s="163"/>
      <c r="M158" s="163"/>
    </row>
    <row r="159" spans="1:13" s="5" customFormat="1" ht="19.5" hidden="1" outlineLevel="2">
      <c r="A159" s="73"/>
      <c r="B159" s="163"/>
      <c r="C159" s="163"/>
      <c r="D159" s="163"/>
      <c r="E159" s="91"/>
      <c r="F159" s="163"/>
      <c r="G159" s="159"/>
      <c r="H159" s="148"/>
      <c r="I159" s="4"/>
      <c r="J159" s="163"/>
      <c r="K159" s="163"/>
      <c r="L159" s="163"/>
      <c r="M159" s="163"/>
    </row>
    <row r="160" spans="1:13" s="5" customFormat="1" ht="19.5" hidden="1" outlineLevel="2">
      <c r="A160" s="170"/>
      <c r="B160" s="174"/>
      <c r="C160" s="174"/>
      <c r="D160" s="174"/>
      <c r="E160" s="175"/>
      <c r="F160" s="174"/>
      <c r="G160" s="171"/>
      <c r="H160" s="176"/>
      <c r="I160" s="186"/>
      <c r="J160" s="174"/>
      <c r="K160" s="174"/>
      <c r="L160" s="174"/>
      <c r="M160" s="174"/>
    </row>
    <row r="161" spans="1:13" s="3" customFormat="1" ht="25.15" hidden="1" customHeight="1" outlineLevel="1">
      <c r="A161" s="107" t="s">
        <v>228</v>
      </c>
      <c r="B161" s="107"/>
      <c r="C161" s="107"/>
      <c r="D161" s="107"/>
      <c r="E161" s="107"/>
      <c r="F161" s="107"/>
      <c r="G161" s="107"/>
      <c r="H161" s="108"/>
      <c r="I161" s="109">
        <f>SUM(I162:I169)</f>
        <v>0</v>
      </c>
      <c r="J161" s="107"/>
      <c r="K161" s="107"/>
      <c r="L161" s="107"/>
      <c r="M161" s="107"/>
    </row>
    <row r="162" spans="1:13" s="3" customFormat="1" ht="19.5" hidden="1" outlineLevel="2">
      <c r="A162" s="73"/>
      <c r="B162" s="154"/>
      <c r="C162" s="154"/>
      <c r="D162" s="154"/>
      <c r="E162" s="86"/>
      <c r="F162" s="154"/>
      <c r="G162" s="155"/>
      <c r="H162" s="154"/>
      <c r="I162" s="4"/>
      <c r="J162" s="154"/>
      <c r="K162" s="154"/>
      <c r="L162" s="154"/>
      <c r="M162" s="72"/>
    </row>
    <row r="163" spans="1:13" s="3" customFormat="1" ht="19.5" hidden="1" outlineLevel="2">
      <c r="A163" s="73"/>
      <c r="B163" s="154"/>
      <c r="C163" s="154"/>
      <c r="D163" s="154"/>
      <c r="E163" s="86"/>
      <c r="F163" s="154"/>
      <c r="G163" s="155"/>
      <c r="H163" s="154"/>
      <c r="I163" s="4"/>
      <c r="J163" s="154"/>
      <c r="K163" s="154"/>
      <c r="L163" s="154"/>
      <c r="M163" s="72"/>
    </row>
    <row r="164" spans="1:13" s="3" customFormat="1" ht="19.5" hidden="1" outlineLevel="2">
      <c r="A164" s="73"/>
      <c r="B164" s="154"/>
      <c r="C164" s="154"/>
      <c r="D164" s="154"/>
      <c r="E164" s="86"/>
      <c r="F164" s="154"/>
      <c r="G164" s="155"/>
      <c r="H164" s="154"/>
      <c r="I164" s="4"/>
      <c r="J164" s="154"/>
      <c r="K164" s="154"/>
      <c r="L164" s="154"/>
      <c r="M164" s="164"/>
    </row>
    <row r="165" spans="1:13" s="3" customFormat="1" ht="19.5" hidden="1" outlineLevel="2">
      <c r="A165" s="73"/>
      <c r="B165" s="154"/>
      <c r="C165" s="154"/>
      <c r="D165" s="154"/>
      <c r="E165" s="86"/>
      <c r="F165" s="154"/>
      <c r="G165" s="155"/>
      <c r="H165" s="154"/>
      <c r="I165" s="4"/>
      <c r="J165" s="154"/>
      <c r="K165" s="154"/>
      <c r="L165" s="154"/>
      <c r="M165" s="164"/>
    </row>
    <row r="166" spans="1:13" s="3" customFormat="1" ht="19.5" hidden="1" outlineLevel="2">
      <c r="A166" s="169"/>
      <c r="B166" s="156"/>
      <c r="C166" s="156"/>
      <c r="D166" s="156"/>
      <c r="E166" s="87"/>
      <c r="F166" s="156"/>
      <c r="G166" s="157"/>
      <c r="H166" s="156"/>
      <c r="I166" s="184"/>
      <c r="J166" s="156"/>
      <c r="K166" s="156"/>
      <c r="L166" s="156"/>
      <c r="M166" s="177"/>
    </row>
    <row r="167" spans="1:13" s="3" customFormat="1" ht="19.5" hidden="1" outlineLevel="2">
      <c r="A167" s="73"/>
      <c r="B167" s="158"/>
      <c r="C167" s="158"/>
      <c r="D167" s="158"/>
      <c r="E167" s="88"/>
      <c r="F167" s="158"/>
      <c r="G167" s="159"/>
      <c r="H167" s="158"/>
      <c r="I167" s="4"/>
      <c r="J167" s="158"/>
      <c r="K167" s="158"/>
      <c r="L167" s="158"/>
      <c r="M167" s="178"/>
    </row>
    <row r="168" spans="1:13" s="3" customFormat="1" ht="19.5" hidden="1" outlineLevel="2">
      <c r="A168" s="73"/>
      <c r="B168" s="158"/>
      <c r="C168" s="158"/>
      <c r="D168" s="158"/>
      <c r="E168" s="88"/>
      <c r="F168" s="158"/>
      <c r="G168" s="159"/>
      <c r="H168" s="158"/>
      <c r="I168" s="4"/>
      <c r="J168" s="158"/>
      <c r="K168" s="158"/>
      <c r="L168" s="158"/>
      <c r="M168" s="178"/>
    </row>
    <row r="169" spans="1:13" s="3" customFormat="1" ht="19.5" hidden="1" outlineLevel="2">
      <c r="A169" s="73"/>
      <c r="B169" s="158"/>
      <c r="C169" s="158"/>
      <c r="D169" s="158"/>
      <c r="E169" s="88"/>
      <c r="F169" s="158"/>
      <c r="G169" s="159"/>
      <c r="H169" s="158"/>
      <c r="I169" s="4"/>
      <c r="J169" s="158"/>
      <c r="K169" s="158"/>
      <c r="L169" s="158"/>
      <c r="M169" s="178"/>
    </row>
    <row r="170" spans="1:13" s="2" customFormat="1" ht="30" customHeight="1">
      <c r="A170" s="98" t="s">
        <v>34</v>
      </c>
      <c r="B170" s="18"/>
      <c r="C170" s="18"/>
      <c r="D170" s="18"/>
      <c r="E170" s="18"/>
      <c r="F170" s="99"/>
      <c r="G170" s="99"/>
      <c r="H170" s="18"/>
      <c r="I170" s="19">
        <f>I171</f>
        <v>136500</v>
      </c>
      <c r="J170" s="18"/>
      <c r="K170" s="18"/>
      <c r="L170" s="100"/>
      <c r="M170" s="100"/>
    </row>
    <row r="171" spans="1:13" s="3" customFormat="1" ht="28.9" customHeight="1" outlineLevel="1">
      <c r="A171" s="17" t="s">
        <v>4225</v>
      </c>
      <c r="B171" s="103"/>
      <c r="C171" s="103"/>
      <c r="D171" s="103"/>
      <c r="E171" s="103"/>
      <c r="F171" s="103"/>
      <c r="G171" s="103"/>
      <c r="H171" s="104"/>
      <c r="I171" s="16">
        <f>I172</f>
        <v>136500</v>
      </c>
      <c r="J171" s="103"/>
      <c r="K171" s="103"/>
      <c r="L171" s="103"/>
      <c r="M171" s="103"/>
    </row>
    <row r="172" spans="1:13" s="3" customFormat="1" ht="148.5" outlineLevel="2">
      <c r="A172" s="73" t="s">
        <v>4228</v>
      </c>
      <c r="B172" s="72" t="s">
        <v>4226</v>
      </c>
      <c r="C172" s="290" t="s">
        <v>4235</v>
      </c>
      <c r="D172" s="72" t="s">
        <v>109</v>
      </c>
      <c r="E172" s="289" t="s">
        <v>4231</v>
      </c>
      <c r="F172" s="288" t="s">
        <v>4227</v>
      </c>
      <c r="G172" s="288" t="s">
        <v>4229</v>
      </c>
      <c r="H172" s="72" t="s">
        <v>4230</v>
      </c>
      <c r="I172" s="4">
        <v>136500</v>
      </c>
      <c r="J172" s="72" t="s">
        <v>4233</v>
      </c>
      <c r="K172" s="72" t="s">
        <v>4232</v>
      </c>
      <c r="L172" s="72" t="s">
        <v>4234</v>
      </c>
      <c r="M172" s="165"/>
    </row>
    <row r="173" spans="1:13" s="102" customFormat="1" ht="30" customHeight="1">
      <c r="A173" s="20" t="s">
        <v>30</v>
      </c>
      <c r="B173" s="20"/>
      <c r="C173" s="20"/>
      <c r="D173" s="20"/>
      <c r="E173" s="20"/>
      <c r="F173" s="101"/>
      <c r="G173" s="101"/>
      <c r="H173" s="101"/>
      <c r="I173" s="21">
        <f>I170+I6+I122</f>
        <v>136500</v>
      </c>
      <c r="J173" s="20"/>
      <c r="K173" s="20"/>
      <c r="L173" s="101"/>
      <c r="M173" s="101"/>
    </row>
    <row r="174" spans="1:13" ht="19.5">
      <c r="A174" s="46" t="s">
        <v>13</v>
      </c>
      <c r="B174" s="46"/>
      <c r="C174" s="47"/>
      <c r="D174" s="47"/>
      <c r="E174" s="47"/>
      <c r="F174" s="47"/>
      <c r="G174" s="47"/>
      <c r="H174" s="47"/>
      <c r="I174" s="47"/>
      <c r="J174" s="47"/>
      <c r="K174" s="47"/>
      <c r="L174" s="47"/>
      <c r="M174" s="47"/>
    </row>
    <row r="175" spans="1:13" ht="21" customHeight="1">
      <c r="A175" s="48" t="s">
        <v>14</v>
      </c>
      <c r="B175" s="291" t="s">
        <v>15</v>
      </c>
      <c r="C175" s="291"/>
      <c r="D175" s="291"/>
      <c r="E175" s="291"/>
      <c r="F175" s="291"/>
      <c r="G175" s="291"/>
      <c r="H175" s="291"/>
      <c r="I175" s="291"/>
      <c r="J175" s="291"/>
      <c r="K175" s="291"/>
      <c r="L175" s="291"/>
      <c r="M175" s="291"/>
    </row>
    <row r="176" spans="1:13" ht="19.5">
      <c r="A176" s="48" t="s">
        <v>16</v>
      </c>
      <c r="B176" s="291" t="s">
        <v>31</v>
      </c>
      <c r="C176" s="291"/>
      <c r="D176" s="291"/>
      <c r="E176" s="291"/>
      <c r="F176" s="291"/>
      <c r="G176" s="291"/>
      <c r="H176" s="291"/>
      <c r="I176" s="291"/>
      <c r="J176" s="291"/>
      <c r="K176" s="291"/>
      <c r="L176" s="291"/>
      <c r="M176" s="291"/>
    </row>
    <row r="177" spans="1:13" ht="38.25" customHeight="1">
      <c r="A177" s="48" t="s">
        <v>17</v>
      </c>
      <c r="B177" s="291" t="s">
        <v>18</v>
      </c>
      <c r="C177" s="291"/>
      <c r="D177" s="291"/>
      <c r="E177" s="291"/>
      <c r="F177" s="291"/>
      <c r="G177" s="291"/>
      <c r="H177" s="291"/>
      <c r="I177" s="291"/>
      <c r="J177" s="291"/>
      <c r="K177" s="291"/>
      <c r="L177" s="291"/>
      <c r="M177" s="291"/>
    </row>
    <row r="178" spans="1:13" ht="19.5">
      <c r="A178" s="48" t="s">
        <v>19</v>
      </c>
      <c r="B178" s="292" t="s">
        <v>20</v>
      </c>
      <c r="C178" s="292"/>
      <c r="D178" s="292"/>
      <c r="E178" s="292"/>
      <c r="F178" s="292"/>
      <c r="G178" s="292"/>
      <c r="H178" s="292"/>
      <c r="I178" s="292"/>
      <c r="J178" s="292"/>
      <c r="K178" s="292"/>
      <c r="L178" s="292"/>
      <c r="M178" s="292"/>
    </row>
    <row r="179" spans="1:13" ht="19.5">
      <c r="A179" s="48" t="s">
        <v>21</v>
      </c>
      <c r="B179" s="47" t="s">
        <v>22</v>
      </c>
      <c r="D179" s="47"/>
      <c r="E179" s="49"/>
      <c r="F179" s="49"/>
      <c r="G179" s="49"/>
      <c r="H179" s="49"/>
      <c r="I179" s="49"/>
      <c r="J179" s="49"/>
      <c r="K179" s="49"/>
      <c r="L179" s="49"/>
      <c r="M179" s="49"/>
    </row>
    <row r="180" spans="1:13" ht="19.5">
      <c r="A180" s="48" t="s">
        <v>23</v>
      </c>
      <c r="B180" s="47" t="s">
        <v>24</v>
      </c>
      <c r="D180" s="47"/>
      <c r="E180" s="49"/>
      <c r="F180" s="49"/>
      <c r="G180" s="49"/>
      <c r="H180" s="49"/>
      <c r="I180" s="49"/>
      <c r="J180" s="49"/>
      <c r="K180" s="49"/>
      <c r="L180" s="49"/>
      <c r="M180" s="49"/>
    </row>
    <row r="181" spans="1:13" ht="38.25" customHeight="1">
      <c r="A181" s="48" t="s">
        <v>25</v>
      </c>
      <c r="B181" s="292" t="s">
        <v>26</v>
      </c>
      <c r="C181" s="292"/>
      <c r="D181" s="292"/>
      <c r="E181" s="292"/>
      <c r="F181" s="292"/>
      <c r="G181" s="292"/>
      <c r="H181" s="292"/>
      <c r="I181" s="292"/>
      <c r="J181" s="292"/>
      <c r="K181" s="292"/>
      <c r="L181" s="292"/>
      <c r="M181" s="292"/>
    </row>
    <row r="182" spans="1:13" ht="19.5">
      <c r="A182" s="48" t="s">
        <v>27</v>
      </c>
      <c r="B182" s="46" t="s">
        <v>28</v>
      </c>
      <c r="D182" s="47"/>
      <c r="E182" s="47"/>
      <c r="F182" s="47"/>
      <c r="G182" s="47"/>
      <c r="H182" s="47"/>
      <c r="I182" s="47"/>
      <c r="J182" s="47"/>
      <c r="K182" s="47"/>
      <c r="L182" s="47"/>
      <c r="M182" s="47"/>
    </row>
  </sheetData>
  <mergeCells count="8">
    <mergeCell ref="B177:M177"/>
    <mergeCell ref="B178:M178"/>
    <mergeCell ref="B181:M181"/>
    <mergeCell ref="A1:M1"/>
    <mergeCell ref="A2:M2"/>
    <mergeCell ref="A3:M3"/>
    <mergeCell ref="B175:M175"/>
    <mergeCell ref="B176:M176"/>
  </mergeCells>
  <phoneticPr fontId="29" type="noConversion"/>
  <printOptions horizontalCentered="1"/>
  <pageMargins left="0.31496062992125984" right="0.31496062992125984" top="0.47244094488188981" bottom="0.31496062992125984" header="0.47244094488188981" footer="0"/>
  <pageSetup paperSize="9" scale="65" fitToHeight="0" orientation="landscape" r:id="rId1"/>
  <headerFooter alignWithMargins="0">
    <oddFooter>&amp;C&amp;"標楷體,標準"&amp;P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656A5-7973-40FD-B38A-35B5AE8ED213}">
  <sheetPr>
    <tabColor rgb="FFFFFF00"/>
    <pageSetUpPr fitToPage="1"/>
  </sheetPr>
  <dimension ref="A1:AT77"/>
  <sheetViews>
    <sheetView view="pageBreakPreview" zoomScale="55" zoomScaleNormal="85" zoomScaleSheetLayoutView="55" workbookViewId="0">
      <pane xSplit="2" ySplit="5" topLeftCell="C6" activePane="bottomRight" state="frozen"/>
      <selection activeCell="C173" sqref="C173"/>
      <selection pane="topRight" activeCell="C173" sqref="C173"/>
      <selection pane="bottomLeft" activeCell="C173" sqref="C173"/>
      <selection pane="bottomRight" activeCell="I69" sqref="I69"/>
    </sheetView>
  </sheetViews>
  <sheetFormatPr defaultColWidth="8.875" defaultRowHeight="16.5"/>
  <cols>
    <col min="1" max="1" width="63.625" style="245" bestFit="1" customWidth="1"/>
    <col min="2" max="2" width="27.125" style="279" customWidth="1"/>
    <col min="3" max="3" width="15.75" style="279" bestFit="1" customWidth="1"/>
    <col min="4" max="6" width="22.375" style="279" bestFit="1" customWidth="1"/>
    <col min="7" max="7" width="23.75" style="279" bestFit="1" customWidth="1"/>
    <col min="8" max="8" width="19.125" style="279" bestFit="1" customWidth="1"/>
    <col min="9" max="9" width="22.625" style="279" bestFit="1" customWidth="1"/>
    <col min="10" max="10" width="21" style="279" customWidth="1"/>
    <col min="11" max="11" width="13.5" style="279" bestFit="1" customWidth="1"/>
    <col min="12" max="12" width="12" style="279" bestFit="1" customWidth="1"/>
    <col min="13" max="13" width="15.75" style="279" bestFit="1" customWidth="1"/>
    <col min="14" max="15" width="12" style="279" bestFit="1" customWidth="1"/>
    <col min="16" max="16" width="13.875" style="279" bestFit="1" customWidth="1"/>
    <col min="17" max="17" width="15.75" style="279" bestFit="1" customWidth="1"/>
    <col min="18" max="18" width="13.5" style="279" bestFit="1" customWidth="1"/>
    <col min="19" max="19" width="14.5" style="245" bestFit="1" customWidth="1"/>
    <col min="20" max="20" width="15.75" style="245" bestFit="1" customWidth="1"/>
    <col min="21" max="21" width="10.75" style="245" bestFit="1" customWidth="1"/>
    <col min="22" max="22" width="14.5" style="245" bestFit="1" customWidth="1"/>
    <col min="23" max="23" width="13.5" style="245" bestFit="1" customWidth="1"/>
    <col min="24" max="24" width="15.75" style="245" bestFit="1" customWidth="1"/>
    <col min="25" max="25" width="14.5" style="245" bestFit="1" customWidth="1"/>
    <col min="26" max="26" width="15.75" style="245" bestFit="1" customWidth="1"/>
    <col min="27" max="28" width="10.75" style="245" bestFit="1" customWidth="1"/>
    <col min="29" max="29" width="13.5" style="245" bestFit="1" customWidth="1"/>
    <col min="30" max="30" width="15.75" style="245" bestFit="1" customWidth="1"/>
    <col min="31" max="31" width="17.875" style="245" customWidth="1"/>
    <col min="32" max="32" width="17.625" style="245" bestFit="1" customWidth="1"/>
    <col min="33" max="33" width="14.5" style="245" bestFit="1" customWidth="1"/>
    <col min="34" max="34" width="15.75" style="245" bestFit="1" customWidth="1"/>
    <col min="35" max="35" width="13.5" style="245" bestFit="1" customWidth="1"/>
    <col min="36" max="36" width="17" style="245" bestFit="1" customWidth="1"/>
    <col min="37" max="37" width="13.5" style="279" bestFit="1" customWidth="1"/>
    <col min="38" max="38" width="15.75" style="245" bestFit="1" customWidth="1"/>
    <col min="39" max="39" width="17" style="245" bestFit="1" customWidth="1"/>
    <col min="40" max="40" width="19.25" style="245" bestFit="1" customWidth="1"/>
    <col min="41" max="41" width="15.75" style="245" bestFit="1" customWidth="1"/>
    <col min="42" max="42" width="13.5" style="245" bestFit="1" customWidth="1"/>
    <col min="43" max="43" width="17" style="245" bestFit="1" customWidth="1"/>
    <col min="44" max="44" width="8.875" style="245"/>
    <col min="45" max="45" width="9.25" style="245" bestFit="1" customWidth="1"/>
    <col min="46" max="16384" width="8.875" style="245"/>
  </cols>
  <sheetData>
    <row r="1" spans="1:46" ht="33" customHeight="1">
      <c r="A1" s="296" t="s">
        <v>4144</v>
      </c>
      <c r="B1" s="296"/>
      <c r="C1" s="296"/>
      <c r="D1" s="296"/>
      <c r="E1" s="296"/>
      <c r="F1" s="296"/>
      <c r="G1" s="296"/>
      <c r="H1" s="296"/>
      <c r="I1" s="296"/>
      <c r="J1" s="296"/>
      <c r="K1" s="296"/>
      <c r="L1" s="296"/>
      <c r="M1" s="296"/>
      <c r="N1" s="296"/>
      <c r="O1" s="296"/>
      <c r="P1" s="296"/>
      <c r="Q1" s="296"/>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row>
    <row r="2" spans="1:46" ht="27.75" customHeight="1">
      <c r="A2" s="297" t="s">
        <v>4145</v>
      </c>
      <c r="B2" s="297"/>
      <c r="C2" s="297"/>
      <c r="D2" s="297"/>
      <c r="E2" s="297"/>
      <c r="F2" s="297"/>
      <c r="G2" s="297"/>
      <c r="H2" s="297"/>
      <c r="I2" s="297"/>
      <c r="J2" s="297"/>
      <c r="K2" s="297"/>
      <c r="L2" s="297"/>
      <c r="M2" s="297"/>
      <c r="N2" s="297"/>
      <c r="O2" s="297"/>
      <c r="P2" s="297"/>
      <c r="Q2" s="297"/>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row>
    <row r="3" spans="1:46" ht="21" customHeight="1">
      <c r="A3" s="298" t="s">
        <v>4146</v>
      </c>
      <c r="B3" s="299" t="s">
        <v>4147</v>
      </c>
      <c r="C3" s="300" t="s">
        <v>73</v>
      </c>
      <c r="D3" s="300"/>
      <c r="E3" s="300"/>
      <c r="F3" s="300"/>
      <c r="G3" s="300" t="s">
        <v>4148</v>
      </c>
      <c r="H3" s="300" t="s">
        <v>4149</v>
      </c>
      <c r="I3" s="300" t="s">
        <v>4150</v>
      </c>
      <c r="J3" s="300" t="s">
        <v>4151</v>
      </c>
      <c r="K3" s="301" t="s">
        <v>4152</v>
      </c>
      <c r="L3" s="301"/>
      <c r="M3" s="301"/>
      <c r="N3" s="301"/>
      <c r="O3" s="301"/>
      <c r="P3" s="301"/>
      <c r="Q3" s="301"/>
      <c r="R3" s="302" t="s">
        <v>4153</v>
      </c>
      <c r="S3" s="303"/>
      <c r="T3" s="303"/>
      <c r="U3" s="303"/>
      <c r="V3" s="303"/>
      <c r="W3" s="303"/>
      <c r="X3" s="303"/>
      <c r="Y3" s="303" t="s">
        <v>4154</v>
      </c>
      <c r="Z3" s="303"/>
      <c r="AA3" s="303"/>
      <c r="AB3" s="303"/>
      <c r="AC3" s="303"/>
      <c r="AD3" s="303"/>
      <c r="AE3" s="303" t="s">
        <v>4155</v>
      </c>
      <c r="AF3" s="303"/>
      <c r="AG3" s="303"/>
      <c r="AH3" s="303"/>
      <c r="AI3" s="303"/>
      <c r="AJ3" s="306"/>
      <c r="AK3" s="301" t="s">
        <v>4156</v>
      </c>
      <c r="AL3" s="301"/>
      <c r="AM3" s="301"/>
      <c r="AN3" s="301"/>
      <c r="AO3" s="301"/>
      <c r="AP3" s="301"/>
      <c r="AQ3" s="301"/>
    </row>
    <row r="4" spans="1:46" ht="33" customHeight="1">
      <c r="A4" s="298"/>
      <c r="B4" s="299"/>
      <c r="C4" s="299" t="s">
        <v>4157</v>
      </c>
      <c r="D4" s="247" t="s">
        <v>4158</v>
      </c>
      <c r="E4" s="247" t="s">
        <v>4159</v>
      </c>
      <c r="F4" s="247" t="s">
        <v>4160</v>
      </c>
      <c r="G4" s="300"/>
      <c r="H4" s="300"/>
      <c r="I4" s="300"/>
      <c r="J4" s="300"/>
      <c r="K4" s="301"/>
      <c r="L4" s="301"/>
      <c r="M4" s="301"/>
      <c r="N4" s="301"/>
      <c r="O4" s="301"/>
      <c r="P4" s="301"/>
      <c r="Q4" s="301"/>
      <c r="R4" s="304"/>
      <c r="S4" s="305"/>
      <c r="T4" s="305"/>
      <c r="U4" s="305"/>
      <c r="V4" s="305"/>
      <c r="W4" s="305"/>
      <c r="X4" s="305"/>
      <c r="Y4" s="305"/>
      <c r="Z4" s="305"/>
      <c r="AA4" s="305"/>
      <c r="AB4" s="305"/>
      <c r="AC4" s="305"/>
      <c r="AD4" s="305"/>
      <c r="AE4" s="305"/>
      <c r="AF4" s="305"/>
      <c r="AG4" s="305"/>
      <c r="AH4" s="305"/>
      <c r="AI4" s="305"/>
      <c r="AJ4" s="307"/>
      <c r="AK4" s="301"/>
      <c r="AL4" s="301"/>
      <c r="AM4" s="301"/>
      <c r="AN4" s="301"/>
      <c r="AO4" s="301"/>
      <c r="AP4" s="301"/>
      <c r="AQ4" s="301"/>
    </row>
    <row r="5" spans="1:46" ht="50.25" customHeight="1">
      <c r="A5" s="298"/>
      <c r="B5" s="299"/>
      <c r="C5" s="299"/>
      <c r="D5" s="247" t="s">
        <v>4161</v>
      </c>
      <c r="E5" s="247" t="s">
        <v>4162</v>
      </c>
      <c r="F5" s="247" t="s">
        <v>4163</v>
      </c>
      <c r="G5" s="300"/>
      <c r="H5" s="300"/>
      <c r="I5" s="300"/>
      <c r="J5" s="300"/>
      <c r="K5" s="248" t="s">
        <v>4164</v>
      </c>
      <c r="L5" s="249" t="s">
        <v>4165</v>
      </c>
      <c r="M5" s="249" t="s">
        <v>4150</v>
      </c>
      <c r="N5" s="249" t="s">
        <v>4166</v>
      </c>
      <c r="O5" s="249" t="s">
        <v>4167</v>
      </c>
      <c r="P5" s="249" t="s">
        <v>4168</v>
      </c>
      <c r="Q5" s="249" t="s">
        <v>4157</v>
      </c>
      <c r="R5" s="250" t="s">
        <v>4164</v>
      </c>
      <c r="S5" s="251" t="s">
        <v>4165</v>
      </c>
      <c r="T5" s="251" t="s">
        <v>4150</v>
      </c>
      <c r="U5" s="251" t="s">
        <v>4166</v>
      </c>
      <c r="V5" s="251" t="s">
        <v>4167</v>
      </c>
      <c r="W5" s="251" t="s">
        <v>4168</v>
      </c>
      <c r="X5" s="251" t="s">
        <v>4157</v>
      </c>
      <c r="Y5" s="251" t="s">
        <v>4165</v>
      </c>
      <c r="Z5" s="251" t="s">
        <v>4150</v>
      </c>
      <c r="AA5" s="251" t="s">
        <v>4169</v>
      </c>
      <c r="AB5" s="251" t="s">
        <v>4167</v>
      </c>
      <c r="AC5" s="251" t="s">
        <v>4168</v>
      </c>
      <c r="AD5" s="251" t="s">
        <v>4157</v>
      </c>
      <c r="AE5" s="252" t="s">
        <v>4165</v>
      </c>
      <c r="AF5" s="252" t="s">
        <v>4150</v>
      </c>
      <c r="AG5" s="251" t="s">
        <v>4169</v>
      </c>
      <c r="AH5" s="252" t="s">
        <v>4167</v>
      </c>
      <c r="AI5" s="251" t="s">
        <v>4168</v>
      </c>
      <c r="AJ5" s="252" t="s">
        <v>4157</v>
      </c>
      <c r="AK5" s="250" t="s">
        <v>4164</v>
      </c>
      <c r="AL5" s="252" t="s">
        <v>4165</v>
      </c>
      <c r="AM5" s="252" t="s">
        <v>4150</v>
      </c>
      <c r="AN5" s="252" t="s">
        <v>4169</v>
      </c>
      <c r="AO5" s="252" t="s">
        <v>4167</v>
      </c>
      <c r="AP5" s="251" t="s">
        <v>4168</v>
      </c>
      <c r="AQ5" s="252" t="s">
        <v>4157</v>
      </c>
    </row>
    <row r="6" spans="1:46" ht="19.5" hidden="1">
      <c r="A6" s="253" t="s">
        <v>232</v>
      </c>
      <c r="B6" s="254">
        <f>B7+B34+B46</f>
        <v>155643000</v>
      </c>
      <c r="C6" s="254">
        <f t="shared" ref="C6:C23" si="0">D6+E6+F6</f>
        <v>0</v>
      </c>
      <c r="D6" s="254">
        <f>D7+D34+D46+B51</f>
        <v>0</v>
      </c>
      <c r="E6" s="254">
        <f t="shared" ref="E6:AH6" si="1">E7+E34+E46+E51</f>
        <v>0</v>
      </c>
      <c r="F6" s="254">
        <f t="shared" si="1"/>
        <v>0</v>
      </c>
      <c r="G6" s="254">
        <f t="shared" si="1"/>
        <v>8630000</v>
      </c>
      <c r="H6" s="254">
        <f t="shared" si="1"/>
        <v>25500000</v>
      </c>
      <c r="I6" s="254">
        <f t="shared" si="1"/>
        <v>0</v>
      </c>
      <c r="J6" s="254">
        <f t="shared" si="1"/>
        <v>3487179</v>
      </c>
      <c r="K6" s="254">
        <f t="shared" si="1"/>
        <v>0</v>
      </c>
      <c r="L6" s="254">
        <f t="shared" si="1"/>
        <v>0</v>
      </c>
      <c r="M6" s="254">
        <f t="shared" si="1"/>
        <v>0</v>
      </c>
      <c r="N6" s="254">
        <f t="shared" si="1"/>
        <v>0</v>
      </c>
      <c r="O6" s="254">
        <f t="shared" si="1"/>
        <v>0</v>
      </c>
      <c r="P6" s="254">
        <f t="shared" si="1"/>
        <v>0</v>
      </c>
      <c r="Q6" s="254">
        <f t="shared" si="1"/>
        <v>0</v>
      </c>
      <c r="R6" s="254">
        <f t="shared" si="1"/>
        <v>0</v>
      </c>
      <c r="S6" s="254">
        <f t="shared" si="1"/>
        <v>0</v>
      </c>
      <c r="T6" s="254">
        <f t="shared" si="1"/>
        <v>0</v>
      </c>
      <c r="U6" s="254">
        <f t="shared" si="1"/>
        <v>0</v>
      </c>
      <c r="V6" s="254">
        <f t="shared" si="1"/>
        <v>0</v>
      </c>
      <c r="W6" s="254">
        <f t="shared" si="1"/>
        <v>0</v>
      </c>
      <c r="X6" s="254">
        <f t="shared" si="1"/>
        <v>0</v>
      </c>
      <c r="Y6" s="254">
        <f t="shared" si="1"/>
        <v>0</v>
      </c>
      <c r="Z6" s="254">
        <f t="shared" si="1"/>
        <v>0</v>
      </c>
      <c r="AA6" s="254">
        <f t="shared" si="1"/>
        <v>0</v>
      </c>
      <c r="AB6" s="254">
        <f t="shared" si="1"/>
        <v>0</v>
      </c>
      <c r="AC6" s="254">
        <f t="shared" si="1"/>
        <v>0</v>
      </c>
      <c r="AD6" s="254">
        <f t="shared" si="1"/>
        <v>0</v>
      </c>
      <c r="AE6" s="254">
        <f t="shared" si="1"/>
        <v>0</v>
      </c>
      <c r="AF6" s="254">
        <f t="shared" si="1"/>
        <v>0</v>
      </c>
      <c r="AG6" s="254">
        <f t="shared" si="1"/>
        <v>0</v>
      </c>
      <c r="AH6" s="254">
        <f t="shared" si="1"/>
        <v>0</v>
      </c>
      <c r="AI6" s="254"/>
      <c r="AJ6" s="254">
        <f t="shared" ref="AJ6:AQ6" si="2">AJ7+AJ34+AJ46+AJ51</f>
        <v>100654</v>
      </c>
      <c r="AK6" s="254">
        <f t="shared" si="2"/>
        <v>0</v>
      </c>
      <c r="AL6" s="254">
        <f t="shared" si="2"/>
        <v>0</v>
      </c>
      <c r="AM6" s="254">
        <f t="shared" si="2"/>
        <v>0</v>
      </c>
      <c r="AN6" s="254">
        <f t="shared" si="2"/>
        <v>3487179</v>
      </c>
      <c r="AO6" s="254">
        <f t="shared" si="2"/>
        <v>0</v>
      </c>
      <c r="AP6" s="254">
        <f t="shared" si="2"/>
        <v>0</v>
      </c>
      <c r="AQ6" s="254">
        <f t="shared" si="2"/>
        <v>3487179</v>
      </c>
      <c r="AR6" s="255"/>
      <c r="AS6" s="255"/>
      <c r="AT6" s="255"/>
    </row>
    <row r="7" spans="1:46" ht="19.5" hidden="1">
      <c r="A7" s="253" t="s">
        <v>4170</v>
      </c>
      <c r="B7" s="256">
        <f>B8+B24+B28</f>
        <v>34130000</v>
      </c>
      <c r="C7" s="256">
        <f t="shared" si="0"/>
        <v>0</v>
      </c>
      <c r="D7" s="256">
        <f t="shared" ref="D7:AQ7" si="3">D8+D24+D28</f>
        <v>0</v>
      </c>
      <c r="E7" s="256">
        <f t="shared" si="3"/>
        <v>0</v>
      </c>
      <c r="F7" s="256">
        <f t="shared" si="3"/>
        <v>0</v>
      </c>
      <c r="G7" s="256">
        <f t="shared" si="3"/>
        <v>8630000</v>
      </c>
      <c r="H7" s="256">
        <f t="shared" si="3"/>
        <v>25500000</v>
      </c>
      <c r="I7" s="256">
        <f t="shared" si="3"/>
        <v>0</v>
      </c>
      <c r="J7" s="256">
        <f t="shared" si="3"/>
        <v>3487179</v>
      </c>
      <c r="K7" s="256">
        <f t="shared" si="3"/>
        <v>0</v>
      </c>
      <c r="L7" s="256">
        <f t="shared" si="3"/>
        <v>0</v>
      </c>
      <c r="M7" s="256">
        <f t="shared" si="3"/>
        <v>0</v>
      </c>
      <c r="N7" s="256">
        <f t="shared" si="3"/>
        <v>0</v>
      </c>
      <c r="O7" s="256">
        <f t="shared" si="3"/>
        <v>0</v>
      </c>
      <c r="P7" s="256">
        <f t="shared" si="3"/>
        <v>0</v>
      </c>
      <c r="Q7" s="256">
        <f t="shared" si="3"/>
        <v>0</v>
      </c>
      <c r="R7" s="256">
        <f t="shared" si="3"/>
        <v>0</v>
      </c>
      <c r="S7" s="256">
        <f t="shared" si="3"/>
        <v>0</v>
      </c>
      <c r="T7" s="256">
        <f t="shared" si="3"/>
        <v>0</v>
      </c>
      <c r="U7" s="256">
        <f t="shared" si="3"/>
        <v>0</v>
      </c>
      <c r="V7" s="256">
        <f t="shared" si="3"/>
        <v>0</v>
      </c>
      <c r="W7" s="256">
        <f t="shared" si="3"/>
        <v>0</v>
      </c>
      <c r="X7" s="256">
        <f t="shared" si="3"/>
        <v>0</v>
      </c>
      <c r="Y7" s="256">
        <f t="shared" si="3"/>
        <v>0</v>
      </c>
      <c r="Z7" s="256">
        <f t="shared" si="3"/>
        <v>0</v>
      </c>
      <c r="AA7" s="256">
        <f t="shared" si="3"/>
        <v>0</v>
      </c>
      <c r="AB7" s="256">
        <f t="shared" si="3"/>
        <v>0</v>
      </c>
      <c r="AC7" s="256">
        <f t="shared" si="3"/>
        <v>0</v>
      </c>
      <c r="AD7" s="256">
        <f t="shared" si="3"/>
        <v>0</v>
      </c>
      <c r="AE7" s="256">
        <f t="shared" si="3"/>
        <v>0</v>
      </c>
      <c r="AF7" s="256">
        <f t="shared" si="3"/>
        <v>0</v>
      </c>
      <c r="AG7" s="256">
        <f t="shared" si="3"/>
        <v>0</v>
      </c>
      <c r="AH7" s="256">
        <f t="shared" si="3"/>
        <v>0</v>
      </c>
      <c r="AI7" s="256">
        <f t="shared" si="3"/>
        <v>0</v>
      </c>
      <c r="AJ7" s="256">
        <f t="shared" si="3"/>
        <v>0</v>
      </c>
      <c r="AK7" s="256">
        <f t="shared" si="3"/>
        <v>0</v>
      </c>
      <c r="AL7" s="256">
        <f t="shared" si="3"/>
        <v>0</v>
      </c>
      <c r="AM7" s="256">
        <f t="shared" si="3"/>
        <v>0</v>
      </c>
      <c r="AN7" s="256">
        <f t="shared" si="3"/>
        <v>3487179</v>
      </c>
      <c r="AO7" s="256">
        <f t="shared" si="3"/>
        <v>0</v>
      </c>
      <c r="AP7" s="256">
        <f t="shared" si="3"/>
        <v>0</v>
      </c>
      <c r="AQ7" s="256">
        <f t="shared" si="3"/>
        <v>3487179</v>
      </c>
      <c r="AR7" s="255"/>
      <c r="AS7" s="255"/>
      <c r="AT7" s="255"/>
    </row>
    <row r="8" spans="1:46" ht="19.5" hidden="1">
      <c r="A8" s="253" t="s">
        <v>73</v>
      </c>
      <c r="B8" s="254">
        <f>B9+B14+B15+B16+B17+B18+B19+B20+B21+B23</f>
        <v>0</v>
      </c>
      <c r="C8" s="254">
        <f t="shared" si="0"/>
        <v>0</v>
      </c>
      <c r="D8" s="254">
        <f>D9+D14+D15+D16+D17+D18+D19+D20+D21+D23</f>
        <v>0</v>
      </c>
      <c r="E8" s="254">
        <f>E9+E14+E15+E16+E17+E18+E19+E20+E21+E23</f>
        <v>0</v>
      </c>
      <c r="F8" s="254">
        <f>F9+F14+F15+F16+F17+F18+F19+F20+F21+F23</f>
        <v>0</v>
      </c>
      <c r="G8" s="254"/>
      <c r="H8" s="254"/>
      <c r="I8" s="254"/>
      <c r="J8" s="254"/>
      <c r="K8" s="254">
        <f t="shared" ref="K8:AP8" si="4">K9+K14+K15+K16+K17+K18+K19+K20+K21+K23</f>
        <v>0</v>
      </c>
      <c r="L8" s="254">
        <f t="shared" si="4"/>
        <v>0</v>
      </c>
      <c r="M8" s="254">
        <f t="shared" si="4"/>
        <v>0</v>
      </c>
      <c r="N8" s="254">
        <f t="shared" si="4"/>
        <v>0</v>
      </c>
      <c r="O8" s="254">
        <f t="shared" si="4"/>
        <v>0</v>
      </c>
      <c r="P8" s="254">
        <f t="shared" si="4"/>
        <v>0</v>
      </c>
      <c r="Q8" s="254">
        <f t="shared" si="4"/>
        <v>0</v>
      </c>
      <c r="R8" s="254">
        <f t="shared" si="4"/>
        <v>0</v>
      </c>
      <c r="S8" s="254">
        <f t="shared" si="4"/>
        <v>0</v>
      </c>
      <c r="T8" s="254">
        <f t="shared" si="4"/>
        <v>0</v>
      </c>
      <c r="U8" s="254">
        <f t="shared" si="4"/>
        <v>0</v>
      </c>
      <c r="V8" s="254">
        <f t="shared" si="4"/>
        <v>0</v>
      </c>
      <c r="W8" s="254">
        <f t="shared" si="4"/>
        <v>0</v>
      </c>
      <c r="X8" s="254">
        <f t="shared" si="4"/>
        <v>0</v>
      </c>
      <c r="Y8" s="254">
        <f t="shared" si="4"/>
        <v>0</v>
      </c>
      <c r="Z8" s="254">
        <f t="shared" si="4"/>
        <v>0</v>
      </c>
      <c r="AA8" s="254">
        <f t="shared" si="4"/>
        <v>0</v>
      </c>
      <c r="AB8" s="254">
        <f t="shared" si="4"/>
        <v>0</v>
      </c>
      <c r="AC8" s="254">
        <f t="shared" si="4"/>
        <v>0</v>
      </c>
      <c r="AD8" s="254">
        <f t="shared" si="4"/>
        <v>0</v>
      </c>
      <c r="AE8" s="254">
        <f t="shared" si="4"/>
        <v>0</v>
      </c>
      <c r="AF8" s="254">
        <f t="shared" si="4"/>
        <v>0</v>
      </c>
      <c r="AG8" s="254">
        <f t="shared" si="4"/>
        <v>0</v>
      </c>
      <c r="AH8" s="254">
        <f t="shared" si="4"/>
        <v>0</v>
      </c>
      <c r="AI8" s="254">
        <f t="shared" si="4"/>
        <v>0</v>
      </c>
      <c r="AJ8" s="254">
        <f t="shared" si="4"/>
        <v>0</v>
      </c>
      <c r="AK8" s="254">
        <f t="shared" si="4"/>
        <v>0</v>
      </c>
      <c r="AL8" s="254">
        <f t="shared" si="4"/>
        <v>0</v>
      </c>
      <c r="AM8" s="254">
        <f t="shared" si="4"/>
        <v>0</v>
      </c>
      <c r="AN8" s="254">
        <f t="shared" si="4"/>
        <v>0</v>
      </c>
      <c r="AO8" s="254">
        <f t="shared" si="4"/>
        <v>0</v>
      </c>
      <c r="AP8" s="254">
        <f t="shared" si="4"/>
        <v>0</v>
      </c>
      <c r="AQ8" s="254">
        <f>AQ9+AQ14+AQ15+AQ16+AQ17+AQ18+AQ19+AQ20+AQ21+AQ23</f>
        <v>0</v>
      </c>
      <c r="AR8" s="255"/>
      <c r="AS8" s="255"/>
      <c r="AT8" s="255"/>
    </row>
    <row r="9" spans="1:46" ht="19.5" hidden="1">
      <c r="A9" s="257" t="s">
        <v>108</v>
      </c>
      <c r="B9" s="258">
        <f>SUM(B10:B13)</f>
        <v>0</v>
      </c>
      <c r="C9" s="258">
        <f t="shared" si="0"/>
        <v>0</v>
      </c>
      <c r="D9" s="258"/>
      <c r="E9" s="258"/>
      <c r="F9" s="258"/>
      <c r="G9" s="258"/>
      <c r="H9" s="258"/>
      <c r="I9" s="258"/>
      <c r="J9" s="258"/>
      <c r="K9" s="258"/>
      <c r="L9" s="258"/>
      <c r="M9" s="258">
        <f t="shared" ref="M9:AQ9" si="5">SUM(M10:M13)</f>
        <v>0</v>
      </c>
      <c r="N9" s="258">
        <f t="shared" si="5"/>
        <v>0</v>
      </c>
      <c r="O9" s="258">
        <f t="shared" si="5"/>
        <v>0</v>
      </c>
      <c r="P9" s="258">
        <f t="shared" si="5"/>
        <v>0</v>
      </c>
      <c r="Q9" s="258">
        <f t="shared" si="5"/>
        <v>0</v>
      </c>
      <c r="R9" s="259">
        <f t="shared" si="5"/>
        <v>0</v>
      </c>
      <c r="S9" s="259"/>
      <c r="T9" s="259">
        <f t="shared" si="5"/>
        <v>0</v>
      </c>
      <c r="U9" s="259">
        <f t="shared" si="5"/>
        <v>0</v>
      </c>
      <c r="V9" s="259">
        <f t="shared" si="5"/>
        <v>0</v>
      </c>
      <c r="W9" s="259">
        <f t="shared" si="5"/>
        <v>0</v>
      </c>
      <c r="X9" s="259">
        <f t="shared" si="5"/>
        <v>0</v>
      </c>
      <c r="Y9" s="259"/>
      <c r="Z9" s="259"/>
      <c r="AA9" s="259">
        <f t="shared" si="5"/>
        <v>0</v>
      </c>
      <c r="AB9" s="259">
        <f t="shared" si="5"/>
        <v>0</v>
      </c>
      <c r="AC9" s="259">
        <f t="shared" si="5"/>
        <v>0</v>
      </c>
      <c r="AD9" s="259">
        <f t="shared" si="5"/>
        <v>0</v>
      </c>
      <c r="AE9" s="259"/>
      <c r="AF9" s="259">
        <f t="shared" si="5"/>
        <v>0</v>
      </c>
      <c r="AG9" s="259">
        <f t="shared" si="5"/>
        <v>0</v>
      </c>
      <c r="AH9" s="259">
        <f t="shared" si="5"/>
        <v>0</v>
      </c>
      <c r="AI9" s="259">
        <f t="shared" si="5"/>
        <v>0</v>
      </c>
      <c r="AJ9" s="259">
        <f t="shared" si="5"/>
        <v>0</v>
      </c>
      <c r="AK9" s="258">
        <f t="shared" si="5"/>
        <v>0</v>
      </c>
      <c r="AL9" s="260">
        <f t="shared" si="5"/>
        <v>0</v>
      </c>
      <c r="AM9" s="258">
        <f t="shared" si="5"/>
        <v>0</v>
      </c>
      <c r="AN9" s="258">
        <f t="shared" si="5"/>
        <v>0</v>
      </c>
      <c r="AO9" s="258">
        <f t="shared" si="5"/>
        <v>0</v>
      </c>
      <c r="AP9" s="258">
        <f t="shared" si="5"/>
        <v>0</v>
      </c>
      <c r="AQ9" s="258">
        <f t="shared" si="5"/>
        <v>0</v>
      </c>
      <c r="AR9" s="255"/>
      <c r="AS9" s="255"/>
      <c r="AT9" s="255"/>
    </row>
    <row r="10" spans="1:46" ht="19.5" hidden="1">
      <c r="A10" s="261" t="s">
        <v>4171</v>
      </c>
      <c r="B10" s="258">
        <f t="shared" ref="B10:B23" si="6">D10+E10+F10</f>
        <v>0</v>
      </c>
      <c r="C10" s="258">
        <f t="shared" si="0"/>
        <v>0</v>
      </c>
      <c r="D10" s="258"/>
      <c r="E10" s="258"/>
      <c r="F10" s="258"/>
      <c r="G10" s="258"/>
      <c r="H10" s="258"/>
      <c r="I10" s="258"/>
      <c r="J10" s="258"/>
      <c r="K10" s="258"/>
      <c r="L10" s="262"/>
      <c r="M10" s="262"/>
      <c r="N10" s="262"/>
      <c r="O10" s="262"/>
      <c r="P10" s="262"/>
      <c r="Q10" s="262">
        <f t="shared" ref="Q10:Q16" si="7">L10+M10+N10+O10+P10</f>
        <v>0</v>
      </c>
      <c r="R10" s="262"/>
      <c r="S10" s="262"/>
      <c r="T10" s="262"/>
      <c r="U10" s="262"/>
      <c r="V10" s="262"/>
      <c r="W10" s="262"/>
      <c r="X10" s="262">
        <f t="shared" ref="X10:X23" si="8">S10+T10+U10+V10+R10+W10</f>
        <v>0</v>
      </c>
      <c r="Y10" s="262"/>
      <c r="Z10" s="262"/>
      <c r="AA10" s="262"/>
      <c r="AB10" s="262"/>
      <c r="AC10" s="262"/>
      <c r="AD10" s="262">
        <f t="shared" ref="AD10:AD23" si="9">Y10+Z10+AA10+AB10</f>
        <v>0</v>
      </c>
      <c r="AE10" s="262"/>
      <c r="AF10" s="262"/>
      <c r="AG10" s="262"/>
      <c r="AH10" s="262"/>
      <c r="AI10" s="262"/>
      <c r="AJ10" s="262">
        <f>AE10+AF10+AG10+AH10</f>
        <v>0</v>
      </c>
      <c r="AK10" s="262"/>
      <c r="AL10" s="262">
        <f t="shared" ref="AL10:AO23" si="10">L10+S10+Y10+AE10</f>
        <v>0</v>
      </c>
      <c r="AM10" s="262">
        <f t="shared" si="10"/>
        <v>0</v>
      </c>
      <c r="AN10" s="263">
        <f t="shared" si="10"/>
        <v>0</v>
      </c>
      <c r="AO10" s="262">
        <f t="shared" si="10"/>
        <v>0</v>
      </c>
      <c r="AP10" s="262"/>
      <c r="AQ10" s="262">
        <f>AL10+AM10+AN10+AO10+AK10</f>
        <v>0</v>
      </c>
      <c r="AR10" s="255"/>
      <c r="AS10" s="255"/>
      <c r="AT10" s="255"/>
    </row>
    <row r="11" spans="1:46" ht="19.5" hidden="1">
      <c r="A11" s="261" t="s">
        <v>4172</v>
      </c>
      <c r="B11" s="258">
        <f t="shared" si="6"/>
        <v>0</v>
      </c>
      <c r="C11" s="258">
        <f t="shared" si="0"/>
        <v>0</v>
      </c>
      <c r="D11" s="258"/>
      <c r="E11" s="258"/>
      <c r="F11" s="258"/>
      <c r="G11" s="258"/>
      <c r="H11" s="258"/>
      <c r="I11" s="258"/>
      <c r="J11" s="258"/>
      <c r="K11" s="258"/>
      <c r="L11" s="262"/>
      <c r="M11" s="262"/>
      <c r="N11" s="262"/>
      <c r="O11" s="262"/>
      <c r="P11" s="262"/>
      <c r="Q11" s="262">
        <f t="shared" si="7"/>
        <v>0</v>
      </c>
      <c r="R11" s="262"/>
      <c r="S11" s="262"/>
      <c r="T11" s="262"/>
      <c r="U11" s="262"/>
      <c r="V11" s="262"/>
      <c r="W11" s="262"/>
      <c r="X11" s="262">
        <f t="shared" si="8"/>
        <v>0</v>
      </c>
      <c r="Y11" s="262"/>
      <c r="Z11" s="262"/>
      <c r="AA11" s="262"/>
      <c r="AB11" s="262"/>
      <c r="AC11" s="262"/>
      <c r="AD11" s="262">
        <f t="shared" si="9"/>
        <v>0</v>
      </c>
      <c r="AE11" s="262"/>
      <c r="AF11" s="262"/>
      <c r="AG11" s="262"/>
      <c r="AH11" s="262"/>
      <c r="AI11" s="262"/>
      <c r="AJ11" s="262">
        <f t="shared" ref="AJ11:AJ23" si="11">AE11+AF11+AG11+AH11</f>
        <v>0</v>
      </c>
      <c r="AK11" s="262"/>
      <c r="AL11" s="262">
        <f t="shared" si="10"/>
        <v>0</v>
      </c>
      <c r="AM11" s="262">
        <f t="shared" si="10"/>
        <v>0</v>
      </c>
      <c r="AN11" s="263">
        <f t="shared" si="10"/>
        <v>0</v>
      </c>
      <c r="AO11" s="262">
        <f t="shared" si="10"/>
        <v>0</v>
      </c>
      <c r="AP11" s="262"/>
      <c r="AQ11" s="262">
        <f t="shared" ref="AQ11:AQ23" si="12">AL11+AM11+AN11+AO11+AK11</f>
        <v>0</v>
      </c>
      <c r="AR11" s="255"/>
      <c r="AS11" s="255"/>
      <c r="AT11" s="255"/>
    </row>
    <row r="12" spans="1:46" ht="19.5" hidden="1">
      <c r="A12" s="261" t="s">
        <v>4173</v>
      </c>
      <c r="B12" s="258">
        <f t="shared" si="6"/>
        <v>0</v>
      </c>
      <c r="C12" s="258">
        <f t="shared" si="0"/>
        <v>0</v>
      </c>
      <c r="D12" s="258"/>
      <c r="E12" s="258"/>
      <c r="F12" s="258"/>
      <c r="G12" s="258"/>
      <c r="H12" s="258"/>
      <c r="I12" s="258"/>
      <c r="J12" s="258"/>
      <c r="K12" s="258"/>
      <c r="L12" s="262"/>
      <c r="M12" s="262"/>
      <c r="N12" s="262"/>
      <c r="O12" s="262"/>
      <c r="P12" s="262"/>
      <c r="Q12" s="262">
        <f t="shared" si="7"/>
        <v>0</v>
      </c>
      <c r="R12" s="262"/>
      <c r="S12" s="262"/>
      <c r="T12" s="262"/>
      <c r="U12" s="262"/>
      <c r="V12" s="262"/>
      <c r="W12" s="262"/>
      <c r="X12" s="262">
        <f t="shared" si="8"/>
        <v>0</v>
      </c>
      <c r="Y12" s="258"/>
      <c r="Z12" s="262"/>
      <c r="AA12" s="262"/>
      <c r="AB12" s="262"/>
      <c r="AC12" s="262"/>
      <c r="AD12" s="262">
        <f t="shared" si="9"/>
        <v>0</v>
      </c>
      <c r="AE12" s="262"/>
      <c r="AF12" s="262"/>
      <c r="AG12" s="262"/>
      <c r="AH12" s="262"/>
      <c r="AI12" s="262"/>
      <c r="AJ12" s="262">
        <f t="shared" si="11"/>
        <v>0</v>
      </c>
      <c r="AK12" s="262"/>
      <c r="AL12" s="262">
        <f t="shared" si="10"/>
        <v>0</v>
      </c>
      <c r="AM12" s="262">
        <f t="shared" si="10"/>
        <v>0</v>
      </c>
      <c r="AN12" s="263">
        <f t="shared" si="10"/>
        <v>0</v>
      </c>
      <c r="AO12" s="262">
        <f t="shared" si="10"/>
        <v>0</v>
      </c>
      <c r="AP12" s="262"/>
      <c r="AQ12" s="262">
        <f t="shared" si="12"/>
        <v>0</v>
      </c>
      <c r="AR12" s="255"/>
      <c r="AS12" s="255"/>
      <c r="AT12" s="255"/>
    </row>
    <row r="13" spans="1:46" ht="19.5" hidden="1">
      <c r="A13" s="261" t="s">
        <v>4174</v>
      </c>
      <c r="B13" s="258">
        <f t="shared" si="6"/>
        <v>0</v>
      </c>
      <c r="C13" s="258">
        <f t="shared" si="0"/>
        <v>0</v>
      </c>
      <c r="D13" s="258"/>
      <c r="E13" s="258"/>
      <c r="F13" s="258"/>
      <c r="G13" s="258"/>
      <c r="H13" s="258"/>
      <c r="I13" s="258"/>
      <c r="J13" s="258"/>
      <c r="K13" s="258"/>
      <c r="L13" s="262"/>
      <c r="M13" s="262"/>
      <c r="N13" s="262"/>
      <c r="O13" s="262"/>
      <c r="P13" s="262"/>
      <c r="Q13" s="262">
        <f t="shared" si="7"/>
        <v>0</v>
      </c>
      <c r="R13" s="262"/>
      <c r="S13" s="262"/>
      <c r="T13" s="262"/>
      <c r="U13" s="262"/>
      <c r="V13" s="262"/>
      <c r="W13" s="262"/>
      <c r="X13" s="262">
        <f t="shared" si="8"/>
        <v>0</v>
      </c>
      <c r="Y13" s="258"/>
      <c r="Z13" s="262"/>
      <c r="AA13" s="262"/>
      <c r="AB13" s="262"/>
      <c r="AC13" s="262"/>
      <c r="AD13" s="262">
        <f t="shared" si="9"/>
        <v>0</v>
      </c>
      <c r="AE13" s="262"/>
      <c r="AF13" s="262"/>
      <c r="AG13" s="262"/>
      <c r="AH13" s="262"/>
      <c r="AI13" s="262"/>
      <c r="AJ13" s="262">
        <f t="shared" si="11"/>
        <v>0</v>
      </c>
      <c r="AK13" s="262"/>
      <c r="AL13" s="262">
        <f t="shared" si="10"/>
        <v>0</v>
      </c>
      <c r="AM13" s="262">
        <f t="shared" si="10"/>
        <v>0</v>
      </c>
      <c r="AN13" s="263">
        <f t="shared" si="10"/>
        <v>0</v>
      </c>
      <c r="AO13" s="262">
        <f t="shared" si="10"/>
        <v>0</v>
      </c>
      <c r="AP13" s="262"/>
      <c r="AQ13" s="262">
        <f t="shared" si="12"/>
        <v>0</v>
      </c>
      <c r="AR13" s="255"/>
      <c r="AS13" s="255"/>
      <c r="AT13" s="255"/>
    </row>
    <row r="14" spans="1:46" ht="19.5" hidden="1">
      <c r="A14" s="257" t="s">
        <v>4175</v>
      </c>
      <c r="B14" s="258">
        <f t="shared" si="6"/>
        <v>0</v>
      </c>
      <c r="C14" s="258">
        <f t="shared" si="0"/>
        <v>0</v>
      </c>
      <c r="D14" s="258"/>
      <c r="E14" s="258"/>
      <c r="F14" s="258"/>
      <c r="G14" s="258"/>
      <c r="H14" s="258"/>
      <c r="I14" s="258"/>
      <c r="J14" s="258"/>
      <c r="K14" s="258"/>
      <c r="L14" s="262"/>
      <c r="M14" s="262"/>
      <c r="N14" s="262"/>
      <c r="O14" s="262"/>
      <c r="P14" s="262"/>
      <c r="Q14" s="262">
        <f t="shared" si="7"/>
        <v>0</v>
      </c>
      <c r="R14" s="262"/>
      <c r="S14" s="262"/>
      <c r="T14" s="262"/>
      <c r="U14" s="262"/>
      <c r="V14" s="262"/>
      <c r="W14" s="262"/>
      <c r="X14" s="262">
        <f t="shared" si="8"/>
        <v>0</v>
      </c>
      <c r="Y14" s="258"/>
      <c r="Z14" s="262"/>
      <c r="AA14" s="262"/>
      <c r="AB14" s="262"/>
      <c r="AC14" s="262"/>
      <c r="AD14" s="262">
        <f t="shared" si="9"/>
        <v>0</v>
      </c>
      <c r="AE14" s="262"/>
      <c r="AF14" s="262"/>
      <c r="AG14" s="262"/>
      <c r="AH14" s="262"/>
      <c r="AI14" s="262"/>
      <c r="AJ14" s="262">
        <f t="shared" si="11"/>
        <v>0</v>
      </c>
      <c r="AK14" s="262"/>
      <c r="AL14" s="262">
        <f t="shared" si="10"/>
        <v>0</v>
      </c>
      <c r="AM14" s="262">
        <f t="shared" si="10"/>
        <v>0</v>
      </c>
      <c r="AN14" s="263">
        <f t="shared" si="10"/>
        <v>0</v>
      </c>
      <c r="AO14" s="262">
        <f t="shared" si="10"/>
        <v>0</v>
      </c>
      <c r="AP14" s="262"/>
      <c r="AQ14" s="262">
        <f t="shared" si="12"/>
        <v>0</v>
      </c>
      <c r="AR14" s="255"/>
      <c r="AS14" s="255"/>
      <c r="AT14" s="255"/>
    </row>
    <row r="15" spans="1:46" ht="19.5" hidden="1">
      <c r="A15" s="257" t="s">
        <v>4176</v>
      </c>
      <c r="B15" s="258">
        <f t="shared" si="6"/>
        <v>0</v>
      </c>
      <c r="C15" s="258">
        <f t="shared" si="0"/>
        <v>0</v>
      </c>
      <c r="D15" s="258"/>
      <c r="E15" s="258"/>
      <c r="F15" s="258"/>
      <c r="G15" s="258"/>
      <c r="H15" s="258"/>
      <c r="I15" s="258"/>
      <c r="J15" s="258"/>
      <c r="K15" s="258"/>
      <c r="L15" s="262"/>
      <c r="M15" s="262"/>
      <c r="N15" s="262"/>
      <c r="O15" s="262"/>
      <c r="P15" s="262"/>
      <c r="Q15" s="262">
        <f t="shared" si="7"/>
        <v>0</v>
      </c>
      <c r="R15" s="262"/>
      <c r="S15" s="262"/>
      <c r="T15" s="262"/>
      <c r="U15" s="262"/>
      <c r="V15" s="262"/>
      <c r="W15" s="262"/>
      <c r="X15" s="262">
        <f t="shared" si="8"/>
        <v>0</v>
      </c>
      <c r="Y15" s="258"/>
      <c r="Z15" s="262"/>
      <c r="AA15" s="262"/>
      <c r="AB15" s="262"/>
      <c r="AC15" s="262"/>
      <c r="AD15" s="262">
        <f t="shared" si="9"/>
        <v>0</v>
      </c>
      <c r="AE15" s="262"/>
      <c r="AF15" s="262"/>
      <c r="AG15" s="262"/>
      <c r="AH15" s="262"/>
      <c r="AI15" s="262"/>
      <c r="AJ15" s="262">
        <f t="shared" si="11"/>
        <v>0</v>
      </c>
      <c r="AK15" s="262"/>
      <c r="AL15" s="262">
        <f t="shared" si="10"/>
        <v>0</v>
      </c>
      <c r="AM15" s="262">
        <f t="shared" si="10"/>
        <v>0</v>
      </c>
      <c r="AN15" s="263">
        <f t="shared" si="10"/>
        <v>0</v>
      </c>
      <c r="AO15" s="262">
        <f t="shared" si="10"/>
        <v>0</v>
      </c>
      <c r="AP15" s="262"/>
      <c r="AQ15" s="262">
        <f t="shared" si="12"/>
        <v>0</v>
      </c>
      <c r="AR15" s="255"/>
      <c r="AS15" s="255"/>
      <c r="AT15" s="255"/>
    </row>
    <row r="16" spans="1:46" ht="19.5" hidden="1">
      <c r="A16" s="257" t="s">
        <v>4177</v>
      </c>
      <c r="B16" s="258">
        <f t="shared" si="6"/>
        <v>0</v>
      </c>
      <c r="C16" s="258">
        <f t="shared" si="0"/>
        <v>0</v>
      </c>
      <c r="D16" s="258"/>
      <c r="E16" s="258"/>
      <c r="F16" s="258"/>
      <c r="G16" s="258"/>
      <c r="H16" s="258"/>
      <c r="I16" s="258"/>
      <c r="J16" s="258"/>
      <c r="K16" s="258"/>
      <c r="L16" s="258"/>
      <c r="M16" s="258"/>
      <c r="N16" s="258"/>
      <c r="O16" s="258"/>
      <c r="P16" s="258"/>
      <c r="Q16" s="262">
        <f t="shared" si="7"/>
        <v>0</v>
      </c>
      <c r="R16" s="258"/>
      <c r="S16" s="258"/>
      <c r="T16" s="258"/>
      <c r="U16" s="258"/>
      <c r="V16" s="258"/>
      <c r="W16" s="258"/>
      <c r="X16" s="262">
        <f t="shared" si="8"/>
        <v>0</v>
      </c>
      <c r="Y16" s="258"/>
      <c r="Z16" s="258"/>
      <c r="AA16" s="258"/>
      <c r="AB16" s="258"/>
      <c r="AC16" s="258"/>
      <c r="AD16" s="262">
        <f t="shared" si="9"/>
        <v>0</v>
      </c>
      <c r="AE16" s="258"/>
      <c r="AF16" s="258"/>
      <c r="AG16" s="258"/>
      <c r="AH16" s="258"/>
      <c r="AI16" s="258"/>
      <c r="AJ16" s="262">
        <f t="shared" si="11"/>
        <v>0</v>
      </c>
      <c r="AK16" s="258"/>
      <c r="AL16" s="262">
        <f t="shared" si="10"/>
        <v>0</v>
      </c>
      <c r="AM16" s="258"/>
      <c r="AN16" s="258"/>
      <c r="AO16" s="258"/>
      <c r="AP16" s="258"/>
      <c r="AQ16" s="262">
        <f t="shared" si="12"/>
        <v>0</v>
      </c>
      <c r="AR16" s="255"/>
      <c r="AS16" s="255"/>
      <c r="AT16" s="255"/>
    </row>
    <row r="17" spans="1:46" ht="19.5" hidden="1">
      <c r="A17" s="257" t="s">
        <v>4178</v>
      </c>
      <c r="B17" s="258">
        <f t="shared" si="6"/>
        <v>0</v>
      </c>
      <c r="C17" s="258">
        <f t="shared" si="0"/>
        <v>0</v>
      </c>
      <c r="D17" s="258"/>
      <c r="E17" s="258"/>
      <c r="F17" s="258"/>
      <c r="G17" s="258"/>
      <c r="H17" s="258"/>
      <c r="I17" s="258"/>
      <c r="J17" s="258"/>
      <c r="K17" s="258"/>
      <c r="L17" s="262"/>
      <c r="M17" s="262"/>
      <c r="N17" s="262"/>
      <c r="O17" s="262"/>
      <c r="P17" s="262"/>
      <c r="Q17" s="262">
        <f t="shared" ref="Q17:Q23" si="13">L17+M17+N17+O17+P17+K17</f>
        <v>0</v>
      </c>
      <c r="R17" s="262"/>
      <c r="S17" s="262"/>
      <c r="T17" s="262"/>
      <c r="U17" s="262"/>
      <c r="V17" s="262"/>
      <c r="W17" s="262"/>
      <c r="X17" s="262">
        <f t="shared" si="8"/>
        <v>0</v>
      </c>
      <c r="Y17" s="258"/>
      <c r="Z17" s="262"/>
      <c r="AA17" s="262"/>
      <c r="AB17" s="262"/>
      <c r="AC17" s="262"/>
      <c r="AD17" s="262">
        <f t="shared" si="9"/>
        <v>0</v>
      </c>
      <c r="AE17" s="262"/>
      <c r="AF17" s="262"/>
      <c r="AG17" s="262"/>
      <c r="AH17" s="262"/>
      <c r="AI17" s="262"/>
      <c r="AJ17" s="262">
        <f t="shared" si="11"/>
        <v>0</v>
      </c>
      <c r="AK17" s="262"/>
      <c r="AL17" s="262">
        <f t="shared" si="10"/>
        <v>0</v>
      </c>
      <c r="AM17" s="262">
        <f t="shared" si="10"/>
        <v>0</v>
      </c>
      <c r="AN17" s="263">
        <f t="shared" si="10"/>
        <v>0</v>
      </c>
      <c r="AO17" s="262">
        <f t="shared" si="10"/>
        <v>0</v>
      </c>
      <c r="AP17" s="262"/>
      <c r="AQ17" s="262">
        <f t="shared" si="12"/>
        <v>0</v>
      </c>
      <c r="AR17" s="255"/>
      <c r="AS17" s="255"/>
      <c r="AT17" s="255"/>
    </row>
    <row r="18" spans="1:46" ht="19.5" hidden="1">
      <c r="A18" s="257" t="s">
        <v>4179</v>
      </c>
      <c r="B18" s="258">
        <f t="shared" si="6"/>
        <v>0</v>
      </c>
      <c r="C18" s="258">
        <f t="shared" si="0"/>
        <v>0</v>
      </c>
      <c r="D18" s="258"/>
      <c r="E18" s="258"/>
      <c r="F18" s="258"/>
      <c r="G18" s="258"/>
      <c r="H18" s="258"/>
      <c r="I18" s="258"/>
      <c r="J18" s="258"/>
      <c r="K18" s="258"/>
      <c r="L18" s="262"/>
      <c r="M18" s="262"/>
      <c r="N18" s="262"/>
      <c r="O18" s="262"/>
      <c r="P18" s="262"/>
      <c r="Q18" s="262">
        <f t="shared" si="13"/>
        <v>0</v>
      </c>
      <c r="R18" s="262"/>
      <c r="S18" s="262"/>
      <c r="T18" s="262"/>
      <c r="U18" s="262"/>
      <c r="V18" s="262"/>
      <c r="W18" s="262"/>
      <c r="X18" s="262">
        <f t="shared" si="8"/>
        <v>0</v>
      </c>
      <c r="Y18" s="262"/>
      <c r="Z18" s="262"/>
      <c r="AA18" s="262"/>
      <c r="AB18" s="262"/>
      <c r="AC18" s="262"/>
      <c r="AD18" s="262">
        <f t="shared" si="9"/>
        <v>0</v>
      </c>
      <c r="AE18" s="262"/>
      <c r="AF18" s="262"/>
      <c r="AG18" s="262"/>
      <c r="AH18" s="262"/>
      <c r="AI18" s="262"/>
      <c r="AJ18" s="262">
        <f t="shared" si="11"/>
        <v>0</v>
      </c>
      <c r="AK18" s="262"/>
      <c r="AL18" s="262">
        <f t="shared" si="10"/>
        <v>0</v>
      </c>
      <c r="AM18" s="262">
        <f t="shared" si="10"/>
        <v>0</v>
      </c>
      <c r="AN18" s="263">
        <f t="shared" si="10"/>
        <v>0</v>
      </c>
      <c r="AO18" s="262">
        <f t="shared" si="10"/>
        <v>0</v>
      </c>
      <c r="AP18" s="262"/>
      <c r="AQ18" s="262">
        <f t="shared" si="12"/>
        <v>0</v>
      </c>
      <c r="AR18" s="255"/>
      <c r="AS18" s="255"/>
      <c r="AT18" s="255"/>
    </row>
    <row r="19" spans="1:46" ht="19.5" hidden="1">
      <c r="A19" s="257" t="s">
        <v>4180</v>
      </c>
      <c r="B19" s="258">
        <f t="shared" si="6"/>
        <v>0</v>
      </c>
      <c r="C19" s="258">
        <f t="shared" si="0"/>
        <v>0</v>
      </c>
      <c r="D19" s="258"/>
      <c r="E19" s="258"/>
      <c r="F19" s="258"/>
      <c r="G19" s="258"/>
      <c r="H19" s="258"/>
      <c r="I19" s="258"/>
      <c r="J19" s="258"/>
      <c r="K19" s="258"/>
      <c r="L19" s="262"/>
      <c r="M19" s="262"/>
      <c r="N19" s="262"/>
      <c r="O19" s="262"/>
      <c r="P19" s="262"/>
      <c r="Q19" s="262">
        <f t="shared" si="13"/>
        <v>0</v>
      </c>
      <c r="R19" s="262"/>
      <c r="S19" s="262"/>
      <c r="T19" s="262"/>
      <c r="U19" s="262"/>
      <c r="V19" s="262"/>
      <c r="W19" s="262"/>
      <c r="X19" s="262">
        <f t="shared" si="8"/>
        <v>0</v>
      </c>
      <c r="Y19" s="262"/>
      <c r="Z19" s="262"/>
      <c r="AA19" s="262"/>
      <c r="AB19" s="262"/>
      <c r="AC19" s="262"/>
      <c r="AD19" s="262">
        <f t="shared" si="9"/>
        <v>0</v>
      </c>
      <c r="AE19" s="262"/>
      <c r="AF19" s="262"/>
      <c r="AG19" s="262"/>
      <c r="AH19" s="262"/>
      <c r="AI19" s="262"/>
      <c r="AJ19" s="262">
        <f t="shared" si="11"/>
        <v>0</v>
      </c>
      <c r="AK19" s="262">
        <f>K19+R19</f>
        <v>0</v>
      </c>
      <c r="AL19" s="262">
        <f t="shared" si="10"/>
        <v>0</v>
      </c>
      <c r="AM19" s="262">
        <f t="shared" si="10"/>
        <v>0</v>
      </c>
      <c r="AN19" s="263">
        <f t="shared" si="10"/>
        <v>0</v>
      </c>
      <c r="AO19" s="262">
        <f t="shared" si="10"/>
        <v>0</v>
      </c>
      <c r="AP19" s="262"/>
      <c r="AQ19" s="262">
        <f t="shared" si="12"/>
        <v>0</v>
      </c>
      <c r="AR19" s="255"/>
      <c r="AS19" s="255"/>
      <c r="AT19" s="255"/>
    </row>
    <row r="20" spans="1:46" ht="19.5" hidden="1">
      <c r="A20" s="257" t="s">
        <v>4181</v>
      </c>
      <c r="B20" s="258">
        <f t="shared" si="6"/>
        <v>0</v>
      </c>
      <c r="C20" s="258">
        <f t="shared" si="0"/>
        <v>0</v>
      </c>
      <c r="D20" s="258"/>
      <c r="E20" s="258"/>
      <c r="F20" s="258"/>
      <c r="G20" s="258"/>
      <c r="H20" s="258"/>
      <c r="I20" s="258"/>
      <c r="J20" s="258"/>
      <c r="K20" s="258"/>
      <c r="L20" s="262"/>
      <c r="M20" s="262"/>
      <c r="N20" s="262"/>
      <c r="O20" s="262"/>
      <c r="P20" s="262"/>
      <c r="Q20" s="262">
        <f t="shared" si="13"/>
        <v>0</v>
      </c>
      <c r="R20" s="262"/>
      <c r="S20" s="262"/>
      <c r="T20" s="262"/>
      <c r="U20" s="262"/>
      <c r="V20" s="262"/>
      <c r="W20" s="262"/>
      <c r="X20" s="262">
        <f t="shared" si="8"/>
        <v>0</v>
      </c>
      <c r="Y20" s="262"/>
      <c r="Z20" s="262"/>
      <c r="AA20" s="262"/>
      <c r="AB20" s="262"/>
      <c r="AC20" s="262"/>
      <c r="AD20" s="262">
        <f t="shared" si="9"/>
        <v>0</v>
      </c>
      <c r="AE20" s="262"/>
      <c r="AF20" s="262"/>
      <c r="AG20" s="262"/>
      <c r="AH20" s="262"/>
      <c r="AI20" s="262"/>
      <c r="AJ20" s="262">
        <f t="shared" si="11"/>
        <v>0</v>
      </c>
      <c r="AK20" s="262">
        <f>K20+R20</f>
        <v>0</v>
      </c>
      <c r="AL20" s="262">
        <f>L20+S20+Y20+AE20</f>
        <v>0</v>
      </c>
      <c r="AM20" s="262">
        <f t="shared" si="10"/>
        <v>0</v>
      </c>
      <c r="AN20" s="263">
        <f t="shared" si="10"/>
        <v>0</v>
      </c>
      <c r="AO20" s="262">
        <f t="shared" si="10"/>
        <v>0</v>
      </c>
      <c r="AP20" s="262"/>
      <c r="AQ20" s="262">
        <f t="shared" si="12"/>
        <v>0</v>
      </c>
    </row>
    <row r="21" spans="1:46" ht="19.5" hidden="1">
      <c r="A21" s="257" t="s">
        <v>4182</v>
      </c>
      <c r="B21" s="258">
        <f t="shared" si="6"/>
        <v>0</v>
      </c>
      <c r="C21" s="258">
        <f t="shared" si="0"/>
        <v>0</v>
      </c>
      <c r="D21" s="258"/>
      <c r="E21" s="258"/>
      <c r="F21" s="258"/>
      <c r="G21" s="258"/>
      <c r="H21" s="258"/>
      <c r="I21" s="258"/>
      <c r="J21" s="258"/>
      <c r="K21" s="258"/>
      <c r="L21" s="262"/>
      <c r="M21" s="262"/>
      <c r="N21" s="262"/>
      <c r="O21" s="262"/>
      <c r="P21" s="262"/>
      <c r="Q21" s="262">
        <f t="shared" si="13"/>
        <v>0</v>
      </c>
      <c r="R21" s="262"/>
      <c r="S21" s="262"/>
      <c r="T21" s="262"/>
      <c r="U21" s="262"/>
      <c r="V21" s="262"/>
      <c r="W21" s="262"/>
      <c r="X21" s="262">
        <f t="shared" si="8"/>
        <v>0</v>
      </c>
      <c r="Y21" s="262"/>
      <c r="Z21" s="262"/>
      <c r="AA21" s="262"/>
      <c r="AB21" s="262"/>
      <c r="AC21" s="262"/>
      <c r="AD21" s="262">
        <f t="shared" si="9"/>
        <v>0</v>
      </c>
      <c r="AE21" s="262"/>
      <c r="AF21" s="262"/>
      <c r="AG21" s="262"/>
      <c r="AH21" s="262"/>
      <c r="AI21" s="262"/>
      <c r="AJ21" s="262">
        <f t="shared" si="11"/>
        <v>0</v>
      </c>
      <c r="AK21" s="262"/>
      <c r="AL21" s="262">
        <f>L21+S21+Y21+AE21</f>
        <v>0</v>
      </c>
      <c r="AM21" s="262">
        <f t="shared" si="10"/>
        <v>0</v>
      </c>
      <c r="AN21" s="263">
        <f t="shared" si="10"/>
        <v>0</v>
      </c>
      <c r="AO21" s="262">
        <f t="shared" si="10"/>
        <v>0</v>
      </c>
      <c r="AP21" s="262"/>
      <c r="AQ21" s="262">
        <f t="shared" si="12"/>
        <v>0</v>
      </c>
    </row>
    <row r="22" spans="1:46" ht="19.5" hidden="1">
      <c r="A22" s="257" t="s">
        <v>4183</v>
      </c>
      <c r="B22" s="258">
        <f t="shared" si="6"/>
        <v>0</v>
      </c>
      <c r="C22" s="258">
        <f t="shared" si="0"/>
        <v>0</v>
      </c>
      <c r="D22" s="258"/>
      <c r="E22" s="258"/>
      <c r="F22" s="258"/>
      <c r="G22" s="258"/>
      <c r="H22" s="258"/>
      <c r="I22" s="258"/>
      <c r="J22" s="258"/>
      <c r="K22" s="258"/>
      <c r="L22" s="262"/>
      <c r="M22" s="262"/>
      <c r="N22" s="262"/>
      <c r="O22" s="262"/>
      <c r="P22" s="262"/>
      <c r="Q22" s="262">
        <f t="shared" si="13"/>
        <v>0</v>
      </c>
      <c r="R22" s="262"/>
      <c r="S22" s="262"/>
      <c r="T22" s="262"/>
      <c r="U22" s="262"/>
      <c r="V22" s="262"/>
      <c r="W22" s="262"/>
      <c r="X22" s="262">
        <f t="shared" si="8"/>
        <v>0</v>
      </c>
      <c r="Y22" s="262"/>
      <c r="Z22" s="262"/>
      <c r="AA22" s="262"/>
      <c r="AB22" s="262"/>
      <c r="AC22" s="262"/>
      <c r="AD22" s="262">
        <f t="shared" si="9"/>
        <v>0</v>
      </c>
      <c r="AE22" s="262"/>
      <c r="AF22" s="262"/>
      <c r="AG22" s="262"/>
      <c r="AH22" s="262"/>
      <c r="AI22" s="262"/>
      <c r="AJ22" s="262">
        <f t="shared" si="11"/>
        <v>0</v>
      </c>
      <c r="AK22" s="262"/>
      <c r="AL22" s="262">
        <f t="shared" si="10"/>
        <v>0</v>
      </c>
      <c r="AM22" s="262">
        <f t="shared" si="10"/>
        <v>0</v>
      </c>
      <c r="AN22" s="263">
        <f t="shared" si="10"/>
        <v>0</v>
      </c>
      <c r="AO22" s="262">
        <f t="shared" si="10"/>
        <v>0</v>
      </c>
      <c r="AP22" s="262"/>
      <c r="AQ22" s="262">
        <f t="shared" si="12"/>
        <v>0</v>
      </c>
    </row>
    <row r="23" spans="1:46" ht="19.5" hidden="1">
      <c r="A23" s="257" t="s">
        <v>4184</v>
      </c>
      <c r="B23" s="258">
        <f t="shared" si="6"/>
        <v>0</v>
      </c>
      <c r="C23" s="258">
        <f t="shared" si="0"/>
        <v>0</v>
      </c>
      <c r="D23" s="258"/>
      <c r="E23" s="258"/>
      <c r="F23" s="258">
        <v>0</v>
      </c>
      <c r="G23" s="258"/>
      <c r="H23" s="258"/>
      <c r="I23" s="258"/>
      <c r="J23" s="258"/>
      <c r="K23" s="258"/>
      <c r="L23" s="262"/>
      <c r="M23" s="262"/>
      <c r="N23" s="262"/>
      <c r="O23" s="262"/>
      <c r="P23" s="262"/>
      <c r="Q23" s="262">
        <f t="shared" si="13"/>
        <v>0</v>
      </c>
      <c r="R23" s="264"/>
      <c r="S23" s="264"/>
      <c r="T23" s="264"/>
      <c r="U23" s="264"/>
      <c r="V23" s="264"/>
      <c r="W23" s="264"/>
      <c r="X23" s="264">
        <f t="shared" si="8"/>
        <v>0</v>
      </c>
      <c r="Y23" s="264"/>
      <c r="Z23" s="264"/>
      <c r="AA23" s="264"/>
      <c r="AB23" s="264"/>
      <c r="AC23" s="264"/>
      <c r="AD23" s="264">
        <f t="shared" si="9"/>
        <v>0</v>
      </c>
      <c r="AE23" s="264"/>
      <c r="AF23" s="264"/>
      <c r="AG23" s="264"/>
      <c r="AH23" s="264"/>
      <c r="AI23" s="264"/>
      <c r="AJ23" s="264">
        <f t="shared" si="11"/>
        <v>0</v>
      </c>
      <c r="AK23" s="264"/>
      <c r="AL23" s="264">
        <f t="shared" si="10"/>
        <v>0</v>
      </c>
      <c r="AM23" s="264">
        <f t="shared" si="10"/>
        <v>0</v>
      </c>
      <c r="AN23" s="265">
        <f t="shared" si="10"/>
        <v>0</v>
      </c>
      <c r="AO23" s="264">
        <f t="shared" si="10"/>
        <v>0</v>
      </c>
      <c r="AP23" s="264"/>
      <c r="AQ23" s="264">
        <f t="shared" si="12"/>
        <v>0</v>
      </c>
    </row>
    <row r="24" spans="1:46" ht="19.5" hidden="1">
      <c r="A24" s="253" t="s">
        <v>4185</v>
      </c>
      <c r="B24" s="254">
        <f>B25+B26+B27</f>
        <v>8630000</v>
      </c>
      <c r="C24" s="254">
        <f t="shared" ref="C24:AQ24" si="14">C25+C26+C27</f>
        <v>0</v>
      </c>
      <c r="D24" s="254">
        <f t="shared" si="14"/>
        <v>0</v>
      </c>
      <c r="E24" s="254">
        <f t="shared" si="14"/>
        <v>0</v>
      </c>
      <c r="F24" s="254">
        <f t="shared" si="14"/>
        <v>0</v>
      </c>
      <c r="G24" s="254">
        <f t="shared" si="14"/>
        <v>8630000</v>
      </c>
      <c r="H24" s="254">
        <f t="shared" si="14"/>
        <v>0</v>
      </c>
      <c r="I24" s="254">
        <f t="shared" si="14"/>
        <v>0</v>
      </c>
      <c r="J24" s="254">
        <f t="shared" si="14"/>
        <v>0</v>
      </c>
      <c r="K24" s="254">
        <f t="shared" si="14"/>
        <v>0</v>
      </c>
      <c r="L24" s="254">
        <f t="shared" si="14"/>
        <v>0</v>
      </c>
      <c r="M24" s="254">
        <f t="shared" si="14"/>
        <v>0</v>
      </c>
      <c r="N24" s="254">
        <f t="shared" si="14"/>
        <v>0</v>
      </c>
      <c r="O24" s="254">
        <f t="shared" si="14"/>
        <v>0</v>
      </c>
      <c r="P24" s="254">
        <f t="shared" si="14"/>
        <v>0</v>
      </c>
      <c r="Q24" s="254">
        <f t="shared" si="14"/>
        <v>0</v>
      </c>
      <c r="R24" s="254">
        <f t="shared" si="14"/>
        <v>0</v>
      </c>
      <c r="S24" s="254">
        <f t="shared" si="14"/>
        <v>0</v>
      </c>
      <c r="T24" s="254">
        <f t="shared" si="14"/>
        <v>0</v>
      </c>
      <c r="U24" s="254">
        <f t="shared" si="14"/>
        <v>0</v>
      </c>
      <c r="V24" s="254">
        <f t="shared" si="14"/>
        <v>0</v>
      </c>
      <c r="W24" s="254">
        <f t="shared" si="14"/>
        <v>0</v>
      </c>
      <c r="X24" s="254">
        <f t="shared" si="14"/>
        <v>0</v>
      </c>
      <c r="Y24" s="254">
        <f t="shared" si="14"/>
        <v>0</v>
      </c>
      <c r="Z24" s="254">
        <f t="shared" si="14"/>
        <v>0</v>
      </c>
      <c r="AA24" s="254">
        <f t="shared" si="14"/>
        <v>0</v>
      </c>
      <c r="AB24" s="254">
        <f t="shared" si="14"/>
        <v>0</v>
      </c>
      <c r="AC24" s="254">
        <f t="shared" si="14"/>
        <v>0</v>
      </c>
      <c r="AD24" s="254">
        <f t="shared" si="14"/>
        <v>0</v>
      </c>
      <c r="AE24" s="254">
        <f t="shared" si="14"/>
        <v>0</v>
      </c>
      <c r="AF24" s="254">
        <f t="shared" si="14"/>
        <v>0</v>
      </c>
      <c r="AG24" s="254">
        <f t="shared" si="14"/>
        <v>0</v>
      </c>
      <c r="AH24" s="254">
        <f t="shared" si="14"/>
        <v>0</v>
      </c>
      <c r="AI24" s="254">
        <f t="shared" si="14"/>
        <v>0</v>
      </c>
      <c r="AJ24" s="254">
        <f t="shared" si="14"/>
        <v>0</v>
      </c>
      <c r="AK24" s="254">
        <f t="shared" si="14"/>
        <v>0</v>
      </c>
      <c r="AL24" s="254">
        <f t="shared" si="14"/>
        <v>0</v>
      </c>
      <c r="AM24" s="254">
        <f t="shared" si="14"/>
        <v>0</v>
      </c>
      <c r="AN24" s="254">
        <f t="shared" si="14"/>
        <v>0</v>
      </c>
      <c r="AO24" s="254">
        <f t="shared" si="14"/>
        <v>0</v>
      </c>
      <c r="AP24" s="254">
        <f t="shared" si="14"/>
        <v>0</v>
      </c>
      <c r="AQ24" s="254">
        <f t="shared" si="14"/>
        <v>0</v>
      </c>
    </row>
    <row r="25" spans="1:46" ht="19.5" hidden="1">
      <c r="A25" s="257" t="s">
        <v>4176</v>
      </c>
      <c r="B25" s="266">
        <v>4650000</v>
      </c>
      <c r="C25" s="258"/>
      <c r="D25" s="258"/>
      <c r="E25" s="258"/>
      <c r="F25" s="258"/>
      <c r="G25" s="258">
        <v>4650000</v>
      </c>
      <c r="H25" s="258"/>
      <c r="I25" s="258"/>
      <c r="J25" s="258"/>
      <c r="K25" s="258"/>
      <c r="L25" s="258"/>
      <c r="M25" s="258"/>
      <c r="N25" s="258"/>
      <c r="O25" s="258"/>
      <c r="P25" s="258"/>
      <c r="Q25" s="258">
        <f>O25</f>
        <v>0</v>
      </c>
      <c r="R25" s="258"/>
      <c r="S25" s="258"/>
      <c r="T25" s="258"/>
      <c r="U25" s="258"/>
      <c r="V25" s="258"/>
      <c r="W25" s="258"/>
      <c r="X25" s="258">
        <f t="shared" ref="X25:X64" si="15">S25+T25+U25+V25+R25+W25</f>
        <v>0</v>
      </c>
      <c r="Y25" s="258"/>
      <c r="Z25" s="258"/>
      <c r="AA25" s="258"/>
      <c r="AB25" s="258"/>
      <c r="AC25" s="258"/>
      <c r="AD25" s="258"/>
      <c r="AE25" s="258"/>
      <c r="AF25" s="258"/>
      <c r="AG25" s="258"/>
      <c r="AH25" s="258"/>
      <c r="AI25" s="258"/>
      <c r="AJ25" s="262">
        <f>AE25+AF25+AG25+AH25</f>
        <v>0</v>
      </c>
      <c r="AK25" s="258"/>
      <c r="AL25" s="258"/>
      <c r="AM25" s="258"/>
      <c r="AN25" s="263">
        <f t="shared" ref="AN25:AO28" si="16">N25+U25+AA25+AG25</f>
        <v>0</v>
      </c>
      <c r="AO25" s="262">
        <f>O25+V25+AB25+AH25+J25</f>
        <v>0</v>
      </c>
      <c r="AP25" s="258"/>
      <c r="AQ25" s="262">
        <f>AL25+AM25+AN25+AO25+AK25</f>
        <v>0</v>
      </c>
    </row>
    <row r="26" spans="1:46" ht="19.5" hidden="1">
      <c r="A26" s="257" t="s">
        <v>4180</v>
      </c>
      <c r="B26" s="258">
        <v>3800000</v>
      </c>
      <c r="C26" s="258"/>
      <c r="D26" s="258"/>
      <c r="E26" s="258"/>
      <c r="F26" s="258"/>
      <c r="G26" s="258">
        <v>3800000</v>
      </c>
      <c r="H26" s="258"/>
      <c r="I26" s="258"/>
      <c r="J26" s="258"/>
      <c r="K26" s="258"/>
      <c r="L26" s="258"/>
      <c r="M26" s="258"/>
      <c r="N26" s="258"/>
      <c r="O26" s="258"/>
      <c r="P26" s="258"/>
      <c r="Q26" s="258">
        <f>O26</f>
        <v>0</v>
      </c>
      <c r="R26" s="258"/>
      <c r="S26" s="258"/>
      <c r="T26" s="258"/>
      <c r="U26" s="258"/>
      <c r="V26" s="258"/>
      <c r="W26" s="258"/>
      <c r="X26" s="258">
        <f>S26+T26+U26+V26+R26+W26</f>
        <v>0</v>
      </c>
      <c r="Y26" s="258"/>
      <c r="Z26" s="258"/>
      <c r="AA26" s="258"/>
      <c r="AB26" s="258"/>
      <c r="AC26" s="258"/>
      <c r="AD26" s="262">
        <f>Y26+Z26+AA26+AB26</f>
        <v>0</v>
      </c>
      <c r="AE26" s="258"/>
      <c r="AF26" s="258"/>
      <c r="AG26" s="258"/>
      <c r="AH26" s="258"/>
      <c r="AI26" s="258"/>
      <c r="AJ26" s="262">
        <f t="shared" ref="AJ26:AJ27" si="17">AE26+AF26+AG26+AH26</f>
        <v>0</v>
      </c>
      <c r="AK26" s="258"/>
      <c r="AL26" s="258"/>
      <c r="AM26" s="258"/>
      <c r="AN26" s="263">
        <f t="shared" si="16"/>
        <v>0</v>
      </c>
      <c r="AO26" s="262">
        <f t="shared" ref="AO26:AO27" si="18">O26+V26+AB26+AH26+J26</f>
        <v>0</v>
      </c>
      <c r="AP26" s="258"/>
      <c r="AQ26" s="262">
        <f>AL26+AM26+AN26+AO26+AK26</f>
        <v>0</v>
      </c>
    </row>
    <row r="27" spans="1:46" ht="19.5" hidden="1">
      <c r="A27" s="257" t="s">
        <v>4182</v>
      </c>
      <c r="B27" s="258">
        <v>180000</v>
      </c>
      <c r="C27" s="258"/>
      <c r="D27" s="258"/>
      <c r="E27" s="258"/>
      <c r="F27" s="258"/>
      <c r="G27" s="258">
        <v>180000</v>
      </c>
      <c r="H27" s="258"/>
      <c r="I27" s="258"/>
      <c r="J27" s="258"/>
      <c r="K27" s="258"/>
      <c r="L27" s="258"/>
      <c r="M27" s="258"/>
      <c r="N27" s="258"/>
      <c r="O27" s="258"/>
      <c r="P27" s="258"/>
      <c r="Q27" s="258">
        <f>O27</f>
        <v>0</v>
      </c>
      <c r="R27" s="258"/>
      <c r="S27" s="258"/>
      <c r="T27" s="258"/>
      <c r="U27" s="258"/>
      <c r="V27" s="258"/>
      <c r="W27" s="258"/>
      <c r="X27" s="258">
        <f t="shared" si="15"/>
        <v>0</v>
      </c>
      <c r="Y27" s="258"/>
      <c r="Z27" s="258"/>
      <c r="AA27" s="258"/>
      <c r="AB27" s="258"/>
      <c r="AC27" s="258"/>
      <c r="AD27" s="258"/>
      <c r="AE27" s="258"/>
      <c r="AF27" s="258"/>
      <c r="AG27" s="258"/>
      <c r="AH27" s="258"/>
      <c r="AI27" s="258"/>
      <c r="AJ27" s="262">
        <f t="shared" si="17"/>
        <v>0</v>
      </c>
      <c r="AK27" s="258"/>
      <c r="AL27" s="258"/>
      <c r="AM27" s="258"/>
      <c r="AN27" s="263">
        <f t="shared" si="16"/>
        <v>0</v>
      </c>
      <c r="AO27" s="262">
        <f t="shared" si="18"/>
        <v>0</v>
      </c>
      <c r="AP27" s="258"/>
      <c r="AQ27" s="262">
        <f>AL27+AM27+AN27+AO27+AK27</f>
        <v>0</v>
      </c>
    </row>
    <row r="28" spans="1:46" ht="19.5" hidden="1">
      <c r="A28" s="253" t="s">
        <v>4186</v>
      </c>
      <c r="B28" s="254">
        <f>B29+B32+B33</f>
        <v>25500000</v>
      </c>
      <c r="C28" s="254"/>
      <c r="D28" s="254"/>
      <c r="E28" s="254"/>
      <c r="F28" s="254"/>
      <c r="G28" s="254"/>
      <c r="H28" s="254">
        <f>H29+H32+H33</f>
        <v>25500000</v>
      </c>
      <c r="I28" s="254"/>
      <c r="J28" s="254">
        <f>J29+J33+J32</f>
        <v>3487179</v>
      </c>
      <c r="K28" s="254">
        <f t="shared" ref="K28:Q28" si="19">K29+K32+K33</f>
        <v>0</v>
      </c>
      <c r="L28" s="254">
        <f t="shared" si="19"/>
        <v>0</v>
      </c>
      <c r="M28" s="254">
        <f t="shared" si="19"/>
        <v>0</v>
      </c>
      <c r="N28" s="254">
        <f t="shared" si="19"/>
        <v>0</v>
      </c>
      <c r="O28" s="254">
        <f t="shared" si="19"/>
        <v>0</v>
      </c>
      <c r="P28" s="254">
        <f t="shared" si="19"/>
        <v>0</v>
      </c>
      <c r="Q28" s="254">
        <f t="shared" si="19"/>
        <v>0</v>
      </c>
      <c r="R28" s="256"/>
      <c r="S28" s="256"/>
      <c r="T28" s="256"/>
      <c r="U28" s="256">
        <f>U29+U32+U33</f>
        <v>0</v>
      </c>
      <c r="V28" s="256"/>
      <c r="W28" s="256"/>
      <c r="X28" s="256">
        <f t="shared" si="15"/>
        <v>0</v>
      </c>
      <c r="Y28" s="256">
        <f t="shared" ref="Y28:AJ28" si="20">Y29+Y32+Y33</f>
        <v>0</v>
      </c>
      <c r="Z28" s="256">
        <f t="shared" si="20"/>
        <v>0</v>
      </c>
      <c r="AA28" s="256">
        <f t="shared" si="20"/>
        <v>0</v>
      </c>
      <c r="AB28" s="256">
        <f t="shared" si="20"/>
        <v>0</v>
      </c>
      <c r="AC28" s="256">
        <f t="shared" si="20"/>
        <v>0</v>
      </c>
      <c r="AD28" s="256">
        <f t="shared" si="20"/>
        <v>0</v>
      </c>
      <c r="AE28" s="256">
        <f t="shared" si="20"/>
        <v>0</v>
      </c>
      <c r="AF28" s="256">
        <f t="shared" si="20"/>
        <v>0</v>
      </c>
      <c r="AG28" s="256">
        <f t="shared" si="20"/>
        <v>0</v>
      </c>
      <c r="AH28" s="256">
        <f t="shared" si="20"/>
        <v>0</v>
      </c>
      <c r="AI28" s="256">
        <f t="shared" si="20"/>
        <v>0</v>
      </c>
      <c r="AJ28" s="256">
        <f t="shared" si="20"/>
        <v>0</v>
      </c>
      <c r="AK28" s="256"/>
      <c r="AL28" s="256"/>
      <c r="AM28" s="256"/>
      <c r="AN28" s="267">
        <f>N28+U28+AA28+AG28+J28</f>
        <v>3487179</v>
      </c>
      <c r="AO28" s="256">
        <f t="shared" si="16"/>
        <v>0</v>
      </c>
      <c r="AP28" s="256">
        <f>P28+W28+AC28+AI28</f>
        <v>0</v>
      </c>
      <c r="AQ28" s="267">
        <f>Q28+X28+AD28+AJ28+J28</f>
        <v>3487179</v>
      </c>
    </row>
    <row r="29" spans="1:46" ht="19.5" hidden="1">
      <c r="A29" s="257" t="s">
        <v>4175</v>
      </c>
      <c r="B29" s="258">
        <f>H29</f>
        <v>7010000</v>
      </c>
      <c r="C29" s="258"/>
      <c r="D29" s="258">
        <f>D30+D31</f>
        <v>0</v>
      </c>
      <c r="E29" s="258">
        <f>E30+E31</f>
        <v>0</v>
      </c>
      <c r="F29" s="258">
        <f>F30+F31</f>
        <v>0</v>
      </c>
      <c r="G29" s="258"/>
      <c r="H29" s="258">
        <v>7010000</v>
      </c>
      <c r="I29" s="258"/>
      <c r="J29" s="258">
        <v>1105408</v>
      </c>
      <c r="K29" s="258"/>
      <c r="L29" s="258">
        <f>L30+L31</f>
        <v>0</v>
      </c>
      <c r="M29" s="258">
        <f>M30+M31</f>
        <v>0</v>
      </c>
      <c r="N29" s="258"/>
      <c r="O29" s="258">
        <f>O30+O31</f>
        <v>0</v>
      </c>
      <c r="P29" s="258"/>
      <c r="Q29" s="258">
        <f>Q30+Q31</f>
        <v>0</v>
      </c>
      <c r="R29" s="258"/>
      <c r="S29" s="258">
        <f>S30+S31</f>
        <v>0</v>
      </c>
      <c r="T29" s="258">
        <f>T30+T31</f>
        <v>0</v>
      </c>
      <c r="U29" s="258">
        <f>U30+U31</f>
        <v>0</v>
      </c>
      <c r="V29" s="258">
        <f>V30+V31</f>
        <v>0</v>
      </c>
      <c r="W29" s="258"/>
      <c r="X29" s="258">
        <f t="shared" si="15"/>
        <v>0</v>
      </c>
      <c r="Y29" s="258">
        <f>Y30+Y31</f>
        <v>0</v>
      </c>
      <c r="Z29" s="258">
        <f>Z30+Z31</f>
        <v>0</v>
      </c>
      <c r="AA29" s="258">
        <f>AA30+AA31</f>
        <v>0</v>
      </c>
      <c r="AB29" s="258">
        <f>AB30+AB31</f>
        <v>0</v>
      </c>
      <c r="AC29" s="258"/>
      <c r="AD29" s="258">
        <f>AD30+AD31</f>
        <v>0</v>
      </c>
      <c r="AE29" s="258">
        <f>AE30+AE31</f>
        <v>0</v>
      </c>
      <c r="AF29" s="258">
        <f>AF30+AF31</f>
        <v>0</v>
      </c>
      <c r="AG29" s="258"/>
      <c r="AH29" s="258">
        <f>AH30+AH31</f>
        <v>0</v>
      </c>
      <c r="AI29" s="258"/>
      <c r="AJ29" s="262">
        <f>AE29+AF29+AG29+AH29</f>
        <v>0</v>
      </c>
      <c r="AK29" s="258"/>
      <c r="AL29" s="258">
        <f>AL30+AL31</f>
        <v>0</v>
      </c>
      <c r="AM29" s="258">
        <f>AM30+AM31</f>
        <v>0</v>
      </c>
      <c r="AN29" s="258">
        <f>AN30+AN31</f>
        <v>1105408</v>
      </c>
      <c r="AO29" s="258">
        <f>AO30+AO31</f>
        <v>0</v>
      </c>
      <c r="AP29" s="258"/>
      <c r="AQ29" s="262">
        <f>AL29+AM29+AN29+AO29+AK29</f>
        <v>1105408</v>
      </c>
    </row>
    <row r="30" spans="1:46" ht="19.5" hidden="1">
      <c r="A30" s="261" t="s">
        <v>4187</v>
      </c>
      <c r="B30" s="258">
        <f>H30</f>
        <v>6110000</v>
      </c>
      <c r="C30" s="258"/>
      <c r="D30" s="258"/>
      <c r="E30" s="258"/>
      <c r="F30" s="258"/>
      <c r="G30" s="258"/>
      <c r="H30" s="258">
        <v>6110000</v>
      </c>
      <c r="I30" s="258"/>
      <c r="J30" s="258">
        <v>805408</v>
      </c>
      <c r="K30" s="258"/>
      <c r="L30" s="258"/>
      <c r="M30" s="258"/>
      <c r="N30" s="258"/>
      <c r="O30" s="258"/>
      <c r="P30" s="258"/>
      <c r="Q30" s="262">
        <f>L30+M30+N30+O30+P30</f>
        <v>0</v>
      </c>
      <c r="R30" s="258"/>
      <c r="S30" s="258"/>
      <c r="T30" s="258"/>
      <c r="U30" s="258"/>
      <c r="V30" s="258"/>
      <c r="W30" s="258"/>
      <c r="X30" s="258">
        <f t="shared" si="15"/>
        <v>0</v>
      </c>
      <c r="Y30" s="258"/>
      <c r="Z30" s="258"/>
      <c r="AA30" s="258"/>
      <c r="AB30" s="258"/>
      <c r="AC30" s="258"/>
      <c r="AD30" s="258"/>
      <c r="AE30" s="258"/>
      <c r="AF30" s="258"/>
      <c r="AG30" s="262"/>
      <c r="AH30" s="258"/>
      <c r="AI30" s="258"/>
      <c r="AJ30" s="262">
        <f t="shared" ref="AJ30:AJ32" si="21">AE30+AF30+AG30+AH30</f>
        <v>0</v>
      </c>
      <c r="AK30" s="258"/>
      <c r="AL30" s="258"/>
      <c r="AM30" s="258"/>
      <c r="AN30" s="263">
        <f>N30+U30+AA30+AG30+J30</f>
        <v>805408</v>
      </c>
      <c r="AO30" s="262">
        <f t="shared" ref="AO30:AO33" si="22">O30+V30+AB30+AH30</f>
        <v>0</v>
      </c>
      <c r="AP30" s="258"/>
      <c r="AQ30" s="262">
        <f>AL30+AM30+AN30+AO30+AK30</f>
        <v>805408</v>
      </c>
    </row>
    <row r="31" spans="1:46" ht="19.5" hidden="1">
      <c r="A31" s="261" t="s">
        <v>4188</v>
      </c>
      <c r="B31" s="258">
        <f>H31</f>
        <v>900000</v>
      </c>
      <c r="C31" s="258"/>
      <c r="D31" s="258"/>
      <c r="E31" s="258"/>
      <c r="F31" s="258"/>
      <c r="G31" s="258"/>
      <c r="H31" s="258">
        <v>900000</v>
      </c>
      <c r="I31" s="258"/>
      <c r="J31" s="258">
        <v>300000</v>
      </c>
      <c r="K31" s="258"/>
      <c r="L31" s="258"/>
      <c r="M31" s="258"/>
      <c r="N31" s="258"/>
      <c r="O31" s="258"/>
      <c r="P31" s="258"/>
      <c r="Q31" s="262">
        <f>L31+M31+N31+O31+P31</f>
        <v>0</v>
      </c>
      <c r="R31" s="258"/>
      <c r="S31" s="258"/>
      <c r="T31" s="258"/>
      <c r="U31" s="258"/>
      <c r="V31" s="258"/>
      <c r="W31" s="258"/>
      <c r="X31" s="258">
        <f t="shared" si="15"/>
        <v>0</v>
      </c>
      <c r="Y31" s="258"/>
      <c r="Z31" s="258"/>
      <c r="AA31" s="258"/>
      <c r="AB31" s="258"/>
      <c r="AC31" s="258"/>
      <c r="AD31" s="258"/>
      <c r="AE31" s="258"/>
      <c r="AF31" s="258"/>
      <c r="AG31" s="258"/>
      <c r="AH31" s="258"/>
      <c r="AI31" s="258"/>
      <c r="AJ31" s="262">
        <f t="shared" si="21"/>
        <v>0</v>
      </c>
      <c r="AK31" s="258"/>
      <c r="AL31" s="258"/>
      <c r="AM31" s="258"/>
      <c r="AN31" s="263">
        <f>N31+U31+AA31+AG31+J31</f>
        <v>300000</v>
      </c>
      <c r="AO31" s="262">
        <f t="shared" si="22"/>
        <v>0</v>
      </c>
      <c r="AP31" s="258"/>
      <c r="AQ31" s="262">
        <f>AL31+AM31+AN31+AO31+AK31</f>
        <v>300000</v>
      </c>
    </row>
    <row r="32" spans="1:46" ht="19.5" hidden="1">
      <c r="A32" s="257" t="s">
        <v>4189</v>
      </c>
      <c r="B32" s="258">
        <f>H32</f>
        <v>13490000</v>
      </c>
      <c r="C32" s="258"/>
      <c r="D32" s="258"/>
      <c r="E32" s="258"/>
      <c r="F32" s="258"/>
      <c r="G32" s="258"/>
      <c r="H32" s="258">
        <v>13490000</v>
      </c>
      <c r="I32" s="258"/>
      <c r="J32" s="258">
        <v>1648757</v>
      </c>
      <c r="K32" s="258"/>
      <c r="L32" s="258"/>
      <c r="M32" s="258"/>
      <c r="N32" s="258"/>
      <c r="O32" s="258"/>
      <c r="P32" s="258"/>
      <c r="Q32" s="262">
        <f>L32+M32+N32+O32+P32</f>
        <v>0</v>
      </c>
      <c r="R32" s="258"/>
      <c r="S32" s="258"/>
      <c r="T32" s="258"/>
      <c r="U32" s="258"/>
      <c r="V32" s="258"/>
      <c r="W32" s="258"/>
      <c r="X32" s="258">
        <f t="shared" si="15"/>
        <v>0</v>
      </c>
      <c r="Y32" s="258"/>
      <c r="Z32" s="258"/>
      <c r="AA32" s="258"/>
      <c r="AB32" s="258"/>
      <c r="AC32" s="258"/>
      <c r="AD32" s="262">
        <f>Y32+Z32+AA32+AB32</f>
        <v>0</v>
      </c>
      <c r="AE32" s="258"/>
      <c r="AF32" s="258"/>
      <c r="AG32" s="258"/>
      <c r="AH32" s="258"/>
      <c r="AI32" s="258"/>
      <c r="AJ32" s="262">
        <f t="shared" si="21"/>
        <v>0</v>
      </c>
      <c r="AK32" s="258"/>
      <c r="AL32" s="258"/>
      <c r="AM32" s="258"/>
      <c r="AN32" s="263">
        <f t="shared" ref="AN32:AN33" si="23">N32+U32+AA32+AG32+J32</f>
        <v>1648757</v>
      </c>
      <c r="AO32" s="262">
        <f t="shared" si="22"/>
        <v>0</v>
      </c>
      <c r="AP32" s="258"/>
      <c r="AQ32" s="262">
        <f>AL32+AM32+AN32+AO32+AK32</f>
        <v>1648757</v>
      </c>
    </row>
    <row r="33" spans="1:43" ht="19.5" hidden="1">
      <c r="A33" s="257" t="s">
        <v>4190</v>
      </c>
      <c r="B33" s="258">
        <f>H33</f>
        <v>5000000</v>
      </c>
      <c r="C33" s="258"/>
      <c r="D33" s="258"/>
      <c r="E33" s="258"/>
      <c r="F33" s="258"/>
      <c r="G33" s="258"/>
      <c r="H33" s="258">
        <v>5000000</v>
      </c>
      <c r="I33" s="258"/>
      <c r="J33" s="258">
        <v>733014</v>
      </c>
      <c r="K33" s="258"/>
      <c r="L33" s="258"/>
      <c r="M33" s="258"/>
      <c r="N33" s="258">
        <v>0</v>
      </c>
      <c r="O33" s="258"/>
      <c r="P33" s="258"/>
      <c r="Q33" s="262">
        <f>L33+M33+N33+O33+P33</f>
        <v>0</v>
      </c>
      <c r="R33" s="258"/>
      <c r="S33" s="258"/>
      <c r="T33" s="258"/>
      <c r="U33" s="258"/>
      <c r="V33" s="258"/>
      <c r="W33" s="258"/>
      <c r="X33" s="258">
        <f t="shared" si="15"/>
        <v>0</v>
      </c>
      <c r="Y33" s="258"/>
      <c r="Z33" s="258"/>
      <c r="AA33" s="258"/>
      <c r="AB33" s="258"/>
      <c r="AC33" s="258"/>
      <c r="AD33" s="258"/>
      <c r="AE33" s="258"/>
      <c r="AF33" s="258"/>
      <c r="AG33" s="258"/>
      <c r="AH33" s="258"/>
      <c r="AI33" s="258"/>
      <c r="AJ33" s="262">
        <f>AE33+AF33+AG33+AH33</f>
        <v>0</v>
      </c>
      <c r="AK33" s="258"/>
      <c r="AL33" s="258"/>
      <c r="AM33" s="258"/>
      <c r="AN33" s="263">
        <f t="shared" si="23"/>
        <v>733014</v>
      </c>
      <c r="AO33" s="262">
        <f t="shared" si="22"/>
        <v>0</v>
      </c>
      <c r="AP33" s="258"/>
      <c r="AQ33" s="262">
        <f>AL33+AM33+AN33+AO33+AK33</f>
        <v>733014</v>
      </c>
    </row>
    <row r="34" spans="1:43" ht="19.5" hidden="1">
      <c r="A34" s="253" t="s">
        <v>4191</v>
      </c>
      <c r="B34" s="268">
        <f>B35+B39+B38+B45</f>
        <v>2643000</v>
      </c>
      <c r="C34" s="268"/>
      <c r="D34" s="268">
        <f t="shared" ref="D34:AQ34" si="24">D35+D39+D38+D45</f>
        <v>0</v>
      </c>
      <c r="E34" s="268">
        <f t="shared" si="24"/>
        <v>0</v>
      </c>
      <c r="F34" s="268">
        <f t="shared" si="24"/>
        <v>0</v>
      </c>
      <c r="G34" s="268"/>
      <c r="H34" s="268"/>
      <c r="I34" s="268">
        <f>I35+I39+I38+I45</f>
        <v>0</v>
      </c>
      <c r="J34" s="268"/>
      <c r="K34" s="268"/>
      <c r="L34" s="268">
        <f t="shared" si="24"/>
        <v>0</v>
      </c>
      <c r="M34" s="268">
        <f t="shared" si="24"/>
        <v>0</v>
      </c>
      <c r="N34" s="268">
        <f t="shared" si="24"/>
        <v>0</v>
      </c>
      <c r="O34" s="268">
        <f t="shared" si="24"/>
        <v>0</v>
      </c>
      <c r="P34" s="268"/>
      <c r="Q34" s="268">
        <f t="shared" si="24"/>
        <v>0</v>
      </c>
      <c r="R34" s="268"/>
      <c r="S34" s="268">
        <f t="shared" si="24"/>
        <v>0</v>
      </c>
      <c r="T34" s="268">
        <f t="shared" si="24"/>
        <v>0</v>
      </c>
      <c r="U34" s="268">
        <f t="shared" si="24"/>
        <v>0</v>
      </c>
      <c r="V34" s="268">
        <f t="shared" si="24"/>
        <v>0</v>
      </c>
      <c r="W34" s="268"/>
      <c r="X34" s="268">
        <f t="shared" si="15"/>
        <v>0</v>
      </c>
      <c r="Y34" s="268">
        <f t="shared" si="24"/>
        <v>0</v>
      </c>
      <c r="Z34" s="268">
        <f t="shared" si="24"/>
        <v>0</v>
      </c>
      <c r="AA34" s="268">
        <f t="shared" si="24"/>
        <v>0</v>
      </c>
      <c r="AB34" s="268">
        <f t="shared" si="24"/>
        <v>0</v>
      </c>
      <c r="AC34" s="268"/>
      <c r="AD34" s="268">
        <f t="shared" si="24"/>
        <v>0</v>
      </c>
      <c r="AE34" s="268">
        <f t="shared" si="24"/>
        <v>0</v>
      </c>
      <c r="AF34" s="268">
        <f t="shared" si="24"/>
        <v>0</v>
      </c>
      <c r="AG34" s="268">
        <f t="shared" si="24"/>
        <v>0</v>
      </c>
      <c r="AH34" s="268">
        <f t="shared" si="24"/>
        <v>0</v>
      </c>
      <c r="AI34" s="268"/>
      <c r="AJ34" s="268">
        <f t="shared" si="24"/>
        <v>0</v>
      </c>
      <c r="AK34" s="268"/>
      <c r="AL34" s="268">
        <f t="shared" si="24"/>
        <v>0</v>
      </c>
      <c r="AM34" s="268">
        <f>AM35+AM39+AM38+AM45</f>
        <v>0</v>
      </c>
      <c r="AN34" s="268">
        <f t="shared" si="24"/>
        <v>0</v>
      </c>
      <c r="AO34" s="268">
        <f t="shared" si="24"/>
        <v>0</v>
      </c>
      <c r="AP34" s="268"/>
      <c r="AQ34" s="268">
        <f t="shared" si="24"/>
        <v>0</v>
      </c>
    </row>
    <row r="35" spans="1:43" ht="19.5" hidden="1">
      <c r="A35" s="269" t="s">
        <v>4192</v>
      </c>
      <c r="B35" s="258">
        <f>B36+B37</f>
        <v>0</v>
      </c>
      <c r="C35" s="258"/>
      <c r="D35" s="258">
        <f t="shared" ref="D35:AI35" si="25">D36+D37</f>
        <v>0</v>
      </c>
      <c r="E35" s="258">
        <f t="shared" si="25"/>
        <v>0</v>
      </c>
      <c r="F35" s="258">
        <f t="shared" si="25"/>
        <v>0</v>
      </c>
      <c r="G35" s="258">
        <f t="shared" si="25"/>
        <v>0</v>
      </c>
      <c r="H35" s="258">
        <f t="shared" si="25"/>
        <v>0</v>
      </c>
      <c r="I35" s="258">
        <f t="shared" si="25"/>
        <v>0</v>
      </c>
      <c r="J35" s="258"/>
      <c r="K35" s="258"/>
      <c r="L35" s="258">
        <f t="shared" si="25"/>
        <v>0</v>
      </c>
      <c r="M35" s="258">
        <f t="shared" si="25"/>
        <v>0</v>
      </c>
      <c r="N35" s="258">
        <f t="shared" si="25"/>
        <v>0</v>
      </c>
      <c r="O35" s="258">
        <f t="shared" si="25"/>
        <v>0</v>
      </c>
      <c r="P35" s="258">
        <f t="shared" si="25"/>
        <v>0</v>
      </c>
      <c r="Q35" s="258">
        <f t="shared" si="25"/>
        <v>0</v>
      </c>
      <c r="R35" s="258">
        <f t="shared" si="25"/>
        <v>0</v>
      </c>
      <c r="S35" s="258">
        <f t="shared" si="25"/>
        <v>0</v>
      </c>
      <c r="T35" s="258"/>
      <c r="U35" s="258">
        <f t="shared" si="25"/>
        <v>0</v>
      </c>
      <c r="V35" s="258">
        <f t="shared" si="25"/>
        <v>0</v>
      </c>
      <c r="W35" s="258">
        <f t="shared" si="25"/>
        <v>0</v>
      </c>
      <c r="X35" s="258">
        <f t="shared" si="15"/>
        <v>0</v>
      </c>
      <c r="Y35" s="258">
        <f t="shared" si="25"/>
        <v>0</v>
      </c>
      <c r="Z35" s="258">
        <f t="shared" si="25"/>
        <v>0</v>
      </c>
      <c r="AA35" s="258">
        <f t="shared" si="25"/>
        <v>0</v>
      </c>
      <c r="AB35" s="258">
        <f t="shared" si="25"/>
        <v>0</v>
      </c>
      <c r="AC35" s="258">
        <f t="shared" si="25"/>
        <v>0</v>
      </c>
      <c r="AD35" s="258">
        <f>AD36+AD37</f>
        <v>0</v>
      </c>
      <c r="AE35" s="258">
        <f t="shared" si="25"/>
        <v>0</v>
      </c>
      <c r="AF35" s="258">
        <f t="shared" si="25"/>
        <v>0</v>
      </c>
      <c r="AG35" s="258">
        <f t="shared" si="25"/>
        <v>0</v>
      </c>
      <c r="AH35" s="258">
        <f t="shared" si="25"/>
        <v>0</v>
      </c>
      <c r="AI35" s="258">
        <f t="shared" si="25"/>
        <v>0</v>
      </c>
      <c r="AJ35" s="262">
        <f t="shared" ref="AJ35:AJ50" si="26">AE35+AF35+AG35+AH35</f>
        <v>0</v>
      </c>
      <c r="AK35" s="258"/>
      <c r="AL35" s="258">
        <f t="shared" ref="AL35:AO35" si="27">AL36+AL37</f>
        <v>0</v>
      </c>
      <c r="AM35" s="258">
        <f>AM36+AM37</f>
        <v>0</v>
      </c>
      <c r="AN35" s="258">
        <f t="shared" si="27"/>
        <v>0</v>
      </c>
      <c r="AO35" s="258">
        <f t="shared" si="27"/>
        <v>0</v>
      </c>
      <c r="AP35" s="258"/>
      <c r="AQ35" s="262">
        <f t="shared" ref="AQ35:AQ45" si="28">AL35+AM35+AN35+AO35+AK35</f>
        <v>0</v>
      </c>
    </row>
    <row r="36" spans="1:43" ht="19.5" hidden="1">
      <c r="A36" s="270" t="s">
        <v>4193</v>
      </c>
      <c r="B36" s="258">
        <f>I36</f>
        <v>0</v>
      </c>
      <c r="C36" s="258"/>
      <c r="D36" s="258"/>
      <c r="E36" s="258"/>
      <c r="F36" s="258"/>
      <c r="G36" s="258"/>
      <c r="H36" s="258"/>
      <c r="I36" s="258"/>
      <c r="J36" s="258"/>
      <c r="K36" s="258"/>
      <c r="L36" s="258"/>
      <c r="M36" s="258"/>
      <c r="N36" s="258"/>
      <c r="O36" s="258"/>
      <c r="P36" s="258"/>
      <c r="Q36" s="258"/>
      <c r="R36" s="258"/>
      <c r="S36" s="258"/>
      <c r="T36" s="258"/>
      <c r="U36" s="258"/>
      <c r="V36" s="258"/>
      <c r="W36" s="258"/>
      <c r="X36" s="258">
        <f t="shared" si="15"/>
        <v>0</v>
      </c>
      <c r="Y36" s="258"/>
      <c r="Z36" s="258"/>
      <c r="AA36" s="258">
        <v>0</v>
      </c>
      <c r="AB36" s="258"/>
      <c r="AC36" s="258"/>
      <c r="AD36" s="258"/>
      <c r="AE36" s="258"/>
      <c r="AF36" s="258"/>
      <c r="AG36" s="258"/>
      <c r="AH36" s="258"/>
      <c r="AI36" s="258"/>
      <c r="AJ36" s="262">
        <f t="shared" si="26"/>
        <v>0</v>
      </c>
      <c r="AK36" s="262"/>
      <c r="AL36" s="262">
        <f t="shared" ref="AL36:AO38" si="29">L36+S36+Y36+AE36</f>
        <v>0</v>
      </c>
      <c r="AM36" s="262">
        <f t="shared" si="29"/>
        <v>0</v>
      </c>
      <c r="AN36" s="263">
        <f>N36+U36+AA36+AG36</f>
        <v>0</v>
      </c>
      <c r="AO36" s="262">
        <f t="shared" si="29"/>
        <v>0</v>
      </c>
      <c r="AP36" s="262"/>
      <c r="AQ36" s="262">
        <f t="shared" si="28"/>
        <v>0</v>
      </c>
    </row>
    <row r="37" spans="1:43" ht="19.5" hidden="1">
      <c r="A37" s="270" t="s">
        <v>4194</v>
      </c>
      <c r="B37" s="258">
        <f>I37</f>
        <v>0</v>
      </c>
      <c r="C37" s="262"/>
      <c r="D37" s="262"/>
      <c r="E37" s="262"/>
      <c r="F37" s="262"/>
      <c r="G37" s="262"/>
      <c r="H37" s="262"/>
      <c r="I37" s="262"/>
      <c r="J37" s="262"/>
      <c r="K37" s="262"/>
      <c r="L37" s="262"/>
      <c r="M37" s="262"/>
      <c r="N37" s="262"/>
      <c r="O37" s="262"/>
      <c r="P37" s="262"/>
      <c r="Q37" s="262"/>
      <c r="R37" s="262"/>
      <c r="S37" s="262"/>
      <c r="T37" s="262"/>
      <c r="U37" s="262"/>
      <c r="V37" s="262"/>
      <c r="W37" s="262"/>
      <c r="X37" s="258">
        <f t="shared" si="15"/>
        <v>0</v>
      </c>
      <c r="Y37" s="262"/>
      <c r="Z37" s="262"/>
      <c r="AA37" s="258">
        <v>0</v>
      </c>
      <c r="AB37" s="262"/>
      <c r="AC37" s="262"/>
      <c r="AD37" s="262"/>
      <c r="AE37" s="262"/>
      <c r="AF37" s="262"/>
      <c r="AG37" s="262"/>
      <c r="AH37" s="262"/>
      <c r="AI37" s="262"/>
      <c r="AJ37" s="262">
        <f t="shared" si="26"/>
        <v>0</v>
      </c>
      <c r="AK37" s="262"/>
      <c r="AL37" s="262">
        <f t="shared" si="29"/>
        <v>0</v>
      </c>
      <c r="AM37" s="262">
        <f t="shared" si="29"/>
        <v>0</v>
      </c>
      <c r="AN37" s="263">
        <f t="shared" si="29"/>
        <v>0</v>
      </c>
      <c r="AO37" s="262">
        <f t="shared" si="29"/>
        <v>0</v>
      </c>
      <c r="AP37" s="262"/>
      <c r="AQ37" s="262">
        <f t="shared" si="28"/>
        <v>0</v>
      </c>
    </row>
    <row r="38" spans="1:43" ht="19.5" hidden="1">
      <c r="A38" s="269" t="s">
        <v>4195</v>
      </c>
      <c r="B38" s="258">
        <f>I38</f>
        <v>0</v>
      </c>
      <c r="C38" s="262"/>
      <c r="D38" s="262"/>
      <c r="E38" s="262"/>
      <c r="F38" s="262"/>
      <c r="G38" s="262"/>
      <c r="H38" s="262"/>
      <c r="I38" s="262"/>
      <c r="J38" s="262"/>
      <c r="K38" s="262"/>
      <c r="L38" s="262"/>
      <c r="M38" s="262"/>
      <c r="N38" s="262"/>
      <c r="O38" s="262"/>
      <c r="P38" s="262"/>
      <c r="Q38" s="262"/>
      <c r="R38" s="262"/>
      <c r="S38" s="262"/>
      <c r="T38" s="262"/>
      <c r="U38" s="262"/>
      <c r="V38" s="262"/>
      <c r="W38" s="262"/>
      <c r="X38" s="258">
        <f t="shared" si="15"/>
        <v>0</v>
      </c>
      <c r="Y38" s="262"/>
      <c r="Z38" s="258"/>
      <c r="AA38" s="258"/>
      <c r="AB38" s="262"/>
      <c r="AC38" s="262"/>
      <c r="AD38" s="262">
        <f>Y38+Z38+AA38+AB38</f>
        <v>0</v>
      </c>
      <c r="AE38" s="262"/>
      <c r="AF38" s="262"/>
      <c r="AG38" s="262"/>
      <c r="AH38" s="262"/>
      <c r="AI38" s="262"/>
      <c r="AJ38" s="262">
        <f t="shared" si="26"/>
        <v>0</v>
      </c>
      <c r="AK38" s="262"/>
      <c r="AL38" s="262">
        <f t="shared" si="29"/>
        <v>0</v>
      </c>
      <c r="AM38" s="262">
        <f t="shared" si="29"/>
        <v>0</v>
      </c>
      <c r="AN38" s="263">
        <f>N38+U38+AA38+AG38</f>
        <v>0</v>
      </c>
      <c r="AO38" s="262">
        <f t="shared" si="29"/>
        <v>0</v>
      </c>
      <c r="AP38" s="262"/>
      <c r="AQ38" s="262">
        <f t="shared" si="28"/>
        <v>0</v>
      </c>
    </row>
    <row r="39" spans="1:43" ht="19.5" hidden="1">
      <c r="A39" s="269" t="s">
        <v>4196</v>
      </c>
      <c r="B39" s="258">
        <f>B40+B41+B42+B43+B44</f>
        <v>2643000</v>
      </c>
      <c r="C39" s="258"/>
      <c r="D39" s="258">
        <f t="shared" ref="D39:AI39" si="30">D40+D41+D42+D43+D44</f>
        <v>0</v>
      </c>
      <c r="E39" s="258">
        <f t="shared" si="30"/>
        <v>0</v>
      </c>
      <c r="F39" s="258">
        <f t="shared" si="30"/>
        <v>0</v>
      </c>
      <c r="G39" s="258">
        <f t="shared" si="30"/>
        <v>0</v>
      </c>
      <c r="H39" s="258">
        <f t="shared" si="30"/>
        <v>0</v>
      </c>
      <c r="I39" s="258">
        <f t="shared" si="30"/>
        <v>0</v>
      </c>
      <c r="J39" s="258"/>
      <c r="K39" s="258"/>
      <c r="L39" s="258">
        <f t="shared" si="30"/>
        <v>0</v>
      </c>
      <c r="M39" s="258"/>
      <c r="N39" s="258">
        <f t="shared" si="30"/>
        <v>0</v>
      </c>
      <c r="O39" s="258">
        <f t="shared" si="30"/>
        <v>0</v>
      </c>
      <c r="P39" s="258">
        <f t="shared" si="30"/>
        <v>0</v>
      </c>
      <c r="Q39" s="258">
        <f t="shared" si="30"/>
        <v>0</v>
      </c>
      <c r="R39" s="258">
        <f t="shared" si="30"/>
        <v>0</v>
      </c>
      <c r="S39" s="258">
        <f t="shared" si="30"/>
        <v>0</v>
      </c>
      <c r="T39" s="258"/>
      <c r="U39" s="258">
        <f t="shared" si="30"/>
        <v>0</v>
      </c>
      <c r="V39" s="258">
        <f t="shared" si="30"/>
        <v>0</v>
      </c>
      <c r="W39" s="258">
        <f t="shared" si="30"/>
        <v>0</v>
      </c>
      <c r="X39" s="258">
        <f t="shared" si="15"/>
        <v>0</v>
      </c>
      <c r="Y39" s="258">
        <f t="shared" si="30"/>
        <v>0</v>
      </c>
      <c r="Z39" s="258"/>
      <c r="AA39" s="258"/>
      <c r="AB39" s="258">
        <f t="shared" si="30"/>
        <v>0</v>
      </c>
      <c r="AC39" s="258">
        <f t="shared" si="30"/>
        <v>0</v>
      </c>
      <c r="AD39" s="258">
        <f t="shared" si="30"/>
        <v>0</v>
      </c>
      <c r="AE39" s="258">
        <f t="shared" si="30"/>
        <v>0</v>
      </c>
      <c r="AF39" s="258"/>
      <c r="AG39" s="258">
        <f t="shared" si="30"/>
        <v>0</v>
      </c>
      <c r="AH39" s="258">
        <f t="shared" si="30"/>
        <v>0</v>
      </c>
      <c r="AI39" s="258">
        <f t="shared" si="30"/>
        <v>0</v>
      </c>
      <c r="AJ39" s="262">
        <f t="shared" si="26"/>
        <v>0</v>
      </c>
      <c r="AK39" s="262"/>
      <c r="AL39" s="258">
        <f t="shared" ref="AL39:AO39" si="31">AL40+AL41+AL42+AL43+AL44</f>
        <v>0</v>
      </c>
      <c r="AM39" s="258">
        <f>AM40+AM41+AM42+AM43+AM44</f>
        <v>0</v>
      </c>
      <c r="AN39" s="258">
        <f t="shared" si="31"/>
        <v>0</v>
      </c>
      <c r="AO39" s="258">
        <f t="shared" si="31"/>
        <v>0</v>
      </c>
      <c r="AP39" s="258"/>
      <c r="AQ39" s="262">
        <f t="shared" si="28"/>
        <v>0</v>
      </c>
    </row>
    <row r="40" spans="1:43" ht="19.5" hidden="1">
      <c r="A40" s="271" t="s">
        <v>4197</v>
      </c>
      <c r="B40" s="258">
        <f>I40</f>
        <v>0</v>
      </c>
      <c r="C40" s="258"/>
      <c r="D40" s="258"/>
      <c r="E40" s="258"/>
      <c r="F40" s="258"/>
      <c r="G40" s="258"/>
      <c r="H40" s="258"/>
      <c r="I40" s="258"/>
      <c r="J40" s="258"/>
      <c r="K40" s="258"/>
      <c r="L40" s="258"/>
      <c r="M40" s="258"/>
      <c r="N40" s="258"/>
      <c r="O40" s="258"/>
      <c r="P40" s="258"/>
      <c r="Q40" s="262">
        <f t="shared" ref="Q40:Q50" si="32">L40+M40+N40+O40</f>
        <v>0</v>
      </c>
      <c r="R40" s="262"/>
      <c r="S40" s="258"/>
      <c r="T40" s="258"/>
      <c r="U40" s="258"/>
      <c r="V40" s="258"/>
      <c r="W40" s="258"/>
      <c r="X40" s="258">
        <f t="shared" si="15"/>
        <v>0</v>
      </c>
      <c r="Y40" s="258"/>
      <c r="Z40" s="258"/>
      <c r="AA40" s="258"/>
      <c r="AB40" s="262"/>
      <c r="AC40" s="258"/>
      <c r="AD40" s="262">
        <f t="shared" ref="AD40:AD50" si="33">Y40+Z40+AA40+AB40</f>
        <v>0</v>
      </c>
      <c r="AE40" s="262"/>
      <c r="AF40" s="258"/>
      <c r="AG40" s="262"/>
      <c r="AH40" s="262"/>
      <c r="AI40" s="262"/>
      <c r="AJ40" s="262">
        <f t="shared" si="26"/>
        <v>0</v>
      </c>
      <c r="AK40" s="262"/>
      <c r="AL40" s="262"/>
      <c r="AM40" s="262">
        <f>M40+T40+Z40+AF40</f>
        <v>0</v>
      </c>
      <c r="AN40" s="263">
        <f t="shared" ref="AM40:AO45" si="34">N40+U40+AA40+AG40</f>
        <v>0</v>
      </c>
      <c r="AO40" s="262"/>
      <c r="AP40" s="262"/>
      <c r="AQ40" s="262">
        <f>AL40+AM40+AN40+AO40+AK40</f>
        <v>0</v>
      </c>
    </row>
    <row r="41" spans="1:43" ht="19.5" hidden="1">
      <c r="A41" s="271" t="s">
        <v>4198</v>
      </c>
      <c r="B41" s="258">
        <f t="shared" ref="B41:B45" si="35">I41</f>
        <v>0</v>
      </c>
      <c r="C41" s="258"/>
      <c r="D41" s="272"/>
      <c r="E41" s="272"/>
      <c r="F41" s="272"/>
      <c r="G41" s="272"/>
      <c r="H41" s="272"/>
      <c r="I41" s="272"/>
      <c r="J41" s="272"/>
      <c r="K41" s="272"/>
      <c r="L41" s="262"/>
      <c r="M41" s="262"/>
      <c r="N41" s="262"/>
      <c r="O41" s="262"/>
      <c r="P41" s="262"/>
      <c r="Q41" s="262">
        <f t="shared" si="32"/>
        <v>0</v>
      </c>
      <c r="R41" s="262"/>
      <c r="S41" s="262"/>
      <c r="T41" s="262"/>
      <c r="U41" s="262"/>
      <c r="V41" s="262"/>
      <c r="W41" s="262"/>
      <c r="X41" s="258">
        <f t="shared" si="15"/>
        <v>0</v>
      </c>
      <c r="Y41" s="262"/>
      <c r="Z41" s="258"/>
      <c r="AA41" s="258"/>
      <c r="AB41" s="262"/>
      <c r="AC41" s="262"/>
      <c r="AD41" s="262">
        <f t="shared" si="33"/>
        <v>0</v>
      </c>
      <c r="AE41" s="262"/>
      <c r="AF41" s="262"/>
      <c r="AG41" s="262"/>
      <c r="AH41" s="262"/>
      <c r="AI41" s="262"/>
      <c r="AJ41" s="262">
        <f t="shared" si="26"/>
        <v>0</v>
      </c>
      <c r="AK41" s="262"/>
      <c r="AL41" s="262">
        <f>L41+S41+Y41+AE41</f>
        <v>0</v>
      </c>
      <c r="AM41" s="262">
        <f t="shared" si="34"/>
        <v>0</v>
      </c>
      <c r="AN41" s="263">
        <f t="shared" si="34"/>
        <v>0</v>
      </c>
      <c r="AO41" s="262">
        <f t="shared" si="34"/>
        <v>0</v>
      </c>
      <c r="AP41" s="262"/>
      <c r="AQ41" s="262">
        <f t="shared" si="28"/>
        <v>0</v>
      </c>
    </row>
    <row r="42" spans="1:43" ht="19.5" hidden="1">
      <c r="A42" s="271" t="s">
        <v>4199</v>
      </c>
      <c r="B42" s="258">
        <f>I42</f>
        <v>0</v>
      </c>
      <c r="C42" s="258"/>
      <c r="D42" s="272"/>
      <c r="E42" s="272"/>
      <c r="F42" s="272"/>
      <c r="G42" s="272"/>
      <c r="H42" s="272"/>
      <c r="I42" s="272"/>
      <c r="J42" s="272"/>
      <c r="K42" s="272"/>
      <c r="L42" s="263"/>
      <c r="M42" s="263"/>
      <c r="N42" s="273"/>
      <c r="O42" s="273"/>
      <c r="P42" s="273"/>
      <c r="Q42" s="262">
        <f t="shared" si="32"/>
        <v>0</v>
      </c>
      <c r="R42" s="262"/>
      <c r="S42" s="263"/>
      <c r="T42" s="262"/>
      <c r="U42" s="273"/>
      <c r="V42" s="273"/>
      <c r="W42" s="273"/>
      <c r="X42" s="258">
        <f t="shared" si="15"/>
        <v>0</v>
      </c>
      <c r="Y42" s="263"/>
      <c r="Z42" s="258"/>
      <c r="AA42" s="258"/>
      <c r="AB42" s="273"/>
      <c r="AC42" s="273"/>
      <c r="AD42" s="262">
        <f t="shared" si="33"/>
        <v>0</v>
      </c>
      <c r="AE42" s="263"/>
      <c r="AF42" s="262"/>
      <c r="AG42" s="273"/>
      <c r="AH42" s="273"/>
      <c r="AI42" s="273"/>
      <c r="AJ42" s="262">
        <f t="shared" si="26"/>
        <v>0</v>
      </c>
      <c r="AK42" s="262"/>
      <c r="AL42" s="262">
        <f>L42+S42+Y42+AE42</f>
        <v>0</v>
      </c>
      <c r="AM42" s="262">
        <f t="shared" si="34"/>
        <v>0</v>
      </c>
      <c r="AN42" s="263">
        <f t="shared" si="34"/>
        <v>0</v>
      </c>
      <c r="AO42" s="262">
        <f t="shared" si="34"/>
        <v>0</v>
      </c>
      <c r="AP42" s="262"/>
      <c r="AQ42" s="262">
        <f t="shared" si="28"/>
        <v>0</v>
      </c>
    </row>
    <row r="43" spans="1:43" ht="19.5" hidden="1">
      <c r="A43" s="271" t="s">
        <v>4200</v>
      </c>
      <c r="B43" s="258">
        <f t="shared" si="35"/>
        <v>0</v>
      </c>
      <c r="C43" s="258"/>
      <c r="D43" s="272"/>
      <c r="E43" s="272"/>
      <c r="F43" s="272"/>
      <c r="G43" s="272"/>
      <c r="H43" s="272"/>
      <c r="I43" s="272"/>
      <c r="J43" s="272"/>
      <c r="K43" s="272"/>
      <c r="L43" s="273"/>
      <c r="M43" s="273"/>
      <c r="N43" s="273"/>
      <c r="O43" s="273"/>
      <c r="P43" s="273"/>
      <c r="Q43" s="262">
        <f t="shared" si="32"/>
        <v>0</v>
      </c>
      <c r="R43" s="262"/>
      <c r="S43" s="273"/>
      <c r="T43" s="262"/>
      <c r="U43" s="273"/>
      <c r="V43" s="273"/>
      <c r="W43" s="273"/>
      <c r="X43" s="258">
        <f t="shared" si="15"/>
        <v>0</v>
      </c>
      <c r="Y43" s="273"/>
      <c r="Z43" s="258"/>
      <c r="AA43" s="258"/>
      <c r="AB43" s="273"/>
      <c r="AC43" s="273"/>
      <c r="AD43" s="262">
        <f t="shared" si="33"/>
        <v>0</v>
      </c>
      <c r="AE43" s="273"/>
      <c r="AF43" s="262"/>
      <c r="AG43" s="273"/>
      <c r="AH43" s="273"/>
      <c r="AI43" s="273"/>
      <c r="AJ43" s="262">
        <f t="shared" si="26"/>
        <v>0</v>
      </c>
      <c r="AK43" s="262"/>
      <c r="AL43" s="262">
        <f>L43+S43+Y43+AE43</f>
        <v>0</v>
      </c>
      <c r="AM43" s="262">
        <f t="shared" si="34"/>
        <v>0</v>
      </c>
      <c r="AN43" s="263">
        <f t="shared" si="34"/>
        <v>0</v>
      </c>
      <c r="AO43" s="262">
        <f t="shared" si="34"/>
        <v>0</v>
      </c>
      <c r="AP43" s="262"/>
      <c r="AQ43" s="262">
        <f t="shared" si="28"/>
        <v>0</v>
      </c>
    </row>
    <row r="44" spans="1:43" ht="19.5" hidden="1">
      <c r="A44" s="271" t="s">
        <v>4201</v>
      </c>
      <c r="B44" s="258">
        <v>2643000</v>
      </c>
      <c r="C44" s="262"/>
      <c r="D44" s="272"/>
      <c r="E44" s="272"/>
      <c r="F44" s="272"/>
      <c r="G44" s="272"/>
      <c r="H44" s="272"/>
      <c r="I44" s="272"/>
      <c r="J44" s="272"/>
      <c r="K44" s="272"/>
      <c r="L44" s="273"/>
      <c r="M44" s="273"/>
      <c r="N44" s="273"/>
      <c r="O44" s="273"/>
      <c r="P44" s="273"/>
      <c r="Q44" s="262">
        <f t="shared" si="32"/>
        <v>0</v>
      </c>
      <c r="R44" s="262"/>
      <c r="S44" s="273"/>
      <c r="T44" s="273"/>
      <c r="U44" s="273"/>
      <c r="V44" s="273"/>
      <c r="W44" s="273"/>
      <c r="X44" s="258">
        <f t="shared" si="15"/>
        <v>0</v>
      </c>
      <c r="Y44" s="273"/>
      <c r="Z44" s="258"/>
      <c r="AA44" s="258"/>
      <c r="AB44" s="273"/>
      <c r="AC44" s="273"/>
      <c r="AD44" s="262">
        <f t="shared" si="33"/>
        <v>0</v>
      </c>
      <c r="AE44" s="273"/>
      <c r="AF44" s="274"/>
      <c r="AG44" s="273"/>
      <c r="AH44" s="273"/>
      <c r="AI44" s="273"/>
      <c r="AJ44" s="262">
        <f t="shared" si="26"/>
        <v>0</v>
      </c>
      <c r="AK44" s="262"/>
      <c r="AL44" s="262">
        <f>L44+S44+Y44+AE44</f>
        <v>0</v>
      </c>
      <c r="AM44" s="262">
        <f t="shared" si="34"/>
        <v>0</v>
      </c>
      <c r="AN44" s="263">
        <f t="shared" si="34"/>
        <v>0</v>
      </c>
      <c r="AO44" s="262">
        <f t="shared" si="34"/>
        <v>0</v>
      </c>
      <c r="AP44" s="262"/>
      <c r="AQ44" s="262">
        <f t="shared" si="28"/>
        <v>0</v>
      </c>
    </row>
    <row r="45" spans="1:43" ht="19.5" hidden="1">
      <c r="A45" s="269" t="s">
        <v>4202</v>
      </c>
      <c r="B45" s="258">
        <f t="shared" si="35"/>
        <v>0</v>
      </c>
      <c r="C45" s="258"/>
      <c r="D45" s="272"/>
      <c r="E45" s="272"/>
      <c r="F45" s="272"/>
      <c r="G45" s="272"/>
      <c r="H45" s="272"/>
      <c r="I45" s="272"/>
      <c r="J45" s="272"/>
      <c r="K45" s="272"/>
      <c r="L45" s="262"/>
      <c r="M45" s="262"/>
      <c r="N45" s="262"/>
      <c r="O45" s="262"/>
      <c r="P45" s="262"/>
      <c r="Q45" s="262">
        <f t="shared" si="32"/>
        <v>0</v>
      </c>
      <c r="R45" s="262"/>
      <c r="S45" s="262"/>
      <c r="T45" s="262"/>
      <c r="U45" s="262"/>
      <c r="V45" s="262"/>
      <c r="W45" s="262"/>
      <c r="X45" s="258">
        <f t="shared" si="15"/>
        <v>0</v>
      </c>
      <c r="Y45" s="262"/>
      <c r="Z45" s="258"/>
      <c r="AA45" s="258"/>
      <c r="AB45" s="262"/>
      <c r="AC45" s="262"/>
      <c r="AD45" s="262">
        <f t="shared" si="33"/>
        <v>0</v>
      </c>
      <c r="AE45" s="262"/>
      <c r="AF45" s="262"/>
      <c r="AG45" s="262"/>
      <c r="AH45" s="262"/>
      <c r="AI45" s="262"/>
      <c r="AJ45" s="262">
        <f t="shared" si="26"/>
        <v>0</v>
      </c>
      <c r="AK45" s="262"/>
      <c r="AL45" s="262">
        <f>L45+S45+Y45+AE45</f>
        <v>0</v>
      </c>
      <c r="AM45" s="262">
        <f t="shared" si="34"/>
        <v>0</v>
      </c>
      <c r="AN45" s="263">
        <f t="shared" si="34"/>
        <v>0</v>
      </c>
      <c r="AO45" s="262">
        <f t="shared" si="34"/>
        <v>0</v>
      </c>
      <c r="AP45" s="262"/>
      <c r="AQ45" s="262">
        <f t="shared" si="28"/>
        <v>0</v>
      </c>
    </row>
    <row r="46" spans="1:43" ht="19.5" hidden="1">
      <c r="A46" s="253" t="s">
        <v>4203</v>
      </c>
      <c r="B46" s="268">
        <f t="shared" ref="B46" si="36">SUM(B47:B50)</f>
        <v>118870000</v>
      </c>
      <c r="C46" s="268"/>
      <c r="D46" s="268"/>
      <c r="E46" s="268"/>
      <c r="F46" s="268"/>
      <c r="G46" s="268"/>
      <c r="H46" s="268"/>
      <c r="I46" s="268">
        <f>I47+I48+I49+I50</f>
        <v>0</v>
      </c>
      <c r="J46" s="268"/>
      <c r="K46" s="268"/>
      <c r="L46" s="256"/>
      <c r="M46" s="256">
        <f>SUM(M47:M50)</f>
        <v>0</v>
      </c>
      <c r="N46" s="256"/>
      <c r="O46" s="256"/>
      <c r="P46" s="256"/>
      <c r="Q46" s="256">
        <f t="shared" si="32"/>
        <v>0</v>
      </c>
      <c r="R46" s="256"/>
      <c r="S46" s="256"/>
      <c r="T46" s="256">
        <f>SUM(T47:T50)</f>
        <v>0</v>
      </c>
      <c r="U46" s="256"/>
      <c r="V46" s="256"/>
      <c r="W46" s="256"/>
      <c r="X46" s="256">
        <f t="shared" si="15"/>
        <v>0</v>
      </c>
      <c r="Y46" s="256">
        <f>SUM(Y47:Y50)</f>
        <v>0</v>
      </c>
      <c r="Z46" s="256">
        <f>SUM(Z47:Z50)</f>
        <v>0</v>
      </c>
      <c r="AA46" s="256"/>
      <c r="AB46" s="256"/>
      <c r="AC46" s="256"/>
      <c r="AD46" s="256">
        <f>Y46+Z46+AA46+AB46</f>
        <v>0</v>
      </c>
      <c r="AE46" s="256">
        <f>SUM(AE47:AE50)</f>
        <v>0</v>
      </c>
      <c r="AF46" s="256">
        <f t="shared" ref="AF46:AI46" si="37">SUM(AF47:AF50)</f>
        <v>0</v>
      </c>
      <c r="AG46" s="256">
        <f t="shared" si="37"/>
        <v>0</v>
      </c>
      <c r="AH46" s="256">
        <f t="shared" si="37"/>
        <v>0</v>
      </c>
      <c r="AI46" s="256">
        <f t="shared" si="37"/>
        <v>0</v>
      </c>
      <c r="AJ46" s="262">
        <f t="shared" si="26"/>
        <v>0</v>
      </c>
      <c r="AK46" s="256"/>
      <c r="AL46" s="256">
        <f>SUM(AL47:AL50)</f>
        <v>0</v>
      </c>
      <c r="AM46" s="256">
        <f>SUM(AM47:AM50)</f>
        <v>0</v>
      </c>
      <c r="AN46" s="267"/>
      <c r="AO46" s="256"/>
      <c r="AP46" s="256"/>
      <c r="AQ46" s="256">
        <f t="shared" ref="AQ46" si="38">AL46+AM46+AN46+AO46</f>
        <v>0</v>
      </c>
    </row>
    <row r="47" spans="1:43" ht="19.5" hidden="1">
      <c r="A47" s="269" t="s">
        <v>4204</v>
      </c>
      <c r="B47" s="275">
        <v>68191000</v>
      </c>
      <c r="C47" s="275"/>
      <c r="D47" s="276"/>
      <c r="E47" s="276"/>
      <c r="F47" s="276"/>
      <c r="G47" s="276"/>
      <c r="H47" s="276"/>
      <c r="I47" s="276"/>
      <c r="J47" s="276"/>
      <c r="K47" s="276"/>
      <c r="L47" s="262"/>
      <c r="M47" s="262"/>
      <c r="N47" s="262"/>
      <c r="O47" s="262"/>
      <c r="P47" s="262"/>
      <c r="Q47" s="262">
        <f t="shared" si="32"/>
        <v>0</v>
      </c>
      <c r="R47" s="262"/>
      <c r="S47" s="262"/>
      <c r="T47" s="262"/>
      <c r="U47" s="262"/>
      <c r="V47" s="262"/>
      <c r="W47" s="262"/>
      <c r="X47" s="258">
        <f t="shared" si="15"/>
        <v>0</v>
      </c>
      <c r="Y47" s="262"/>
      <c r="Z47" s="262"/>
      <c r="AA47" s="262"/>
      <c r="AB47" s="262"/>
      <c r="AC47" s="262"/>
      <c r="AD47" s="262">
        <f t="shared" si="33"/>
        <v>0</v>
      </c>
      <c r="AE47" s="262"/>
      <c r="AF47" s="262"/>
      <c r="AG47" s="262"/>
      <c r="AH47" s="262"/>
      <c r="AI47" s="262"/>
      <c r="AJ47" s="262">
        <f t="shared" si="26"/>
        <v>0</v>
      </c>
      <c r="AK47" s="262"/>
      <c r="AL47" s="262">
        <f t="shared" ref="AL47:AO50" si="39">L47+S47+Y47+AE47</f>
        <v>0</v>
      </c>
      <c r="AM47" s="262">
        <f>M47+T47+Z47+AF47</f>
        <v>0</v>
      </c>
      <c r="AN47" s="263">
        <f t="shared" si="39"/>
        <v>0</v>
      </c>
      <c r="AO47" s="262">
        <f t="shared" si="39"/>
        <v>0</v>
      </c>
      <c r="AP47" s="262"/>
      <c r="AQ47" s="262">
        <f>AL47+AM47+AN47+AO47+AK47</f>
        <v>0</v>
      </c>
    </row>
    <row r="48" spans="1:43" ht="19.5" hidden="1">
      <c r="A48" s="269" t="s">
        <v>4205</v>
      </c>
      <c r="B48" s="275">
        <v>45000000</v>
      </c>
      <c r="C48" s="275"/>
      <c r="D48" s="276"/>
      <c r="E48" s="276"/>
      <c r="F48" s="276"/>
      <c r="G48" s="276"/>
      <c r="H48" s="276"/>
      <c r="I48" s="276"/>
      <c r="J48" s="276"/>
      <c r="K48" s="276"/>
      <c r="L48" s="262"/>
      <c r="M48" s="262"/>
      <c r="N48" s="262"/>
      <c r="O48" s="262"/>
      <c r="P48" s="262"/>
      <c r="Q48" s="262">
        <f t="shared" si="32"/>
        <v>0</v>
      </c>
      <c r="R48" s="262"/>
      <c r="S48" s="262"/>
      <c r="T48" s="262"/>
      <c r="U48" s="262"/>
      <c r="V48" s="262"/>
      <c r="W48" s="262"/>
      <c r="X48" s="258">
        <f t="shared" si="15"/>
        <v>0</v>
      </c>
      <c r="Y48" s="262"/>
      <c r="Z48" s="262"/>
      <c r="AA48" s="262"/>
      <c r="AB48" s="262"/>
      <c r="AC48" s="262"/>
      <c r="AD48" s="262">
        <f t="shared" si="33"/>
        <v>0</v>
      </c>
      <c r="AE48" s="262"/>
      <c r="AF48" s="262"/>
      <c r="AG48" s="262"/>
      <c r="AH48" s="262"/>
      <c r="AI48" s="262"/>
      <c r="AJ48" s="262">
        <f t="shared" si="26"/>
        <v>0</v>
      </c>
      <c r="AK48" s="262"/>
      <c r="AL48" s="262">
        <f t="shared" si="39"/>
        <v>0</v>
      </c>
      <c r="AM48" s="262">
        <f t="shared" si="39"/>
        <v>0</v>
      </c>
      <c r="AN48" s="263">
        <f t="shared" si="39"/>
        <v>0</v>
      </c>
      <c r="AO48" s="262">
        <f t="shared" si="39"/>
        <v>0</v>
      </c>
      <c r="AP48" s="262"/>
      <c r="AQ48" s="262">
        <f>AL48+AM48+AN48+AO48+AK48</f>
        <v>0</v>
      </c>
    </row>
    <row r="49" spans="1:43" ht="19.5" hidden="1">
      <c r="A49" s="269" t="s">
        <v>4206</v>
      </c>
      <c r="B49" s="275">
        <v>989000</v>
      </c>
      <c r="C49" s="275"/>
      <c r="D49" s="276"/>
      <c r="E49" s="276"/>
      <c r="F49" s="276"/>
      <c r="G49" s="276"/>
      <c r="H49" s="276"/>
      <c r="I49" s="276"/>
      <c r="J49" s="276"/>
      <c r="K49" s="276"/>
      <c r="L49" s="262"/>
      <c r="M49" s="262"/>
      <c r="N49" s="262"/>
      <c r="O49" s="262"/>
      <c r="P49" s="262"/>
      <c r="Q49" s="262">
        <f t="shared" si="32"/>
        <v>0</v>
      </c>
      <c r="R49" s="262"/>
      <c r="S49" s="262"/>
      <c r="T49" s="262"/>
      <c r="U49" s="262"/>
      <c r="V49" s="262"/>
      <c r="W49" s="262"/>
      <c r="X49" s="258">
        <f t="shared" si="15"/>
        <v>0</v>
      </c>
      <c r="Y49" s="262"/>
      <c r="Z49" s="262"/>
      <c r="AA49" s="262"/>
      <c r="AB49" s="262"/>
      <c r="AC49" s="262"/>
      <c r="AD49" s="262">
        <f t="shared" si="33"/>
        <v>0</v>
      </c>
      <c r="AE49" s="262"/>
      <c r="AF49" s="262"/>
      <c r="AG49" s="262"/>
      <c r="AH49" s="262"/>
      <c r="AI49" s="262"/>
      <c r="AJ49" s="262">
        <f t="shared" si="26"/>
        <v>0</v>
      </c>
      <c r="AK49" s="262"/>
      <c r="AL49" s="262">
        <f t="shared" si="39"/>
        <v>0</v>
      </c>
      <c r="AM49" s="262">
        <f t="shared" si="39"/>
        <v>0</v>
      </c>
      <c r="AN49" s="263">
        <f t="shared" si="39"/>
        <v>0</v>
      </c>
      <c r="AO49" s="262">
        <f t="shared" si="39"/>
        <v>0</v>
      </c>
      <c r="AP49" s="262"/>
      <c r="AQ49" s="262">
        <f>AL49+AM49+AN49+AO49+AK49</f>
        <v>0</v>
      </c>
    </row>
    <row r="50" spans="1:43" ht="19.5" hidden="1">
      <c r="A50" s="269" t="s">
        <v>4207</v>
      </c>
      <c r="B50" s="275">
        <v>4690000</v>
      </c>
      <c r="C50" s="275"/>
      <c r="D50" s="276"/>
      <c r="E50" s="276"/>
      <c r="F50" s="276"/>
      <c r="G50" s="276"/>
      <c r="H50" s="276"/>
      <c r="I50" s="276"/>
      <c r="J50" s="276"/>
      <c r="K50" s="276"/>
      <c r="L50" s="262"/>
      <c r="M50" s="262"/>
      <c r="N50" s="262"/>
      <c r="O50" s="262"/>
      <c r="P50" s="262"/>
      <c r="Q50" s="262">
        <f t="shared" si="32"/>
        <v>0</v>
      </c>
      <c r="R50" s="262"/>
      <c r="S50" s="262"/>
      <c r="T50" s="262"/>
      <c r="U50" s="262"/>
      <c r="V50" s="262"/>
      <c r="W50" s="262"/>
      <c r="X50" s="258">
        <f t="shared" si="15"/>
        <v>0</v>
      </c>
      <c r="Y50" s="262"/>
      <c r="Z50" s="262"/>
      <c r="AA50" s="262"/>
      <c r="AB50" s="262"/>
      <c r="AC50" s="262"/>
      <c r="AD50" s="262">
        <f t="shared" si="33"/>
        <v>0</v>
      </c>
      <c r="AE50" s="262"/>
      <c r="AF50" s="262"/>
      <c r="AG50" s="262"/>
      <c r="AH50" s="262"/>
      <c r="AI50" s="262"/>
      <c r="AJ50" s="262">
        <f t="shared" si="26"/>
        <v>0</v>
      </c>
      <c r="AK50" s="262"/>
      <c r="AL50" s="262">
        <f t="shared" si="39"/>
        <v>0</v>
      </c>
      <c r="AM50" s="262">
        <f t="shared" si="39"/>
        <v>0</v>
      </c>
      <c r="AN50" s="263">
        <f t="shared" si="39"/>
        <v>0</v>
      </c>
      <c r="AO50" s="262">
        <f t="shared" si="39"/>
        <v>0</v>
      </c>
      <c r="AP50" s="262"/>
      <c r="AQ50" s="262">
        <f>AL50+AM50+AN50+AO50+AK50</f>
        <v>0</v>
      </c>
    </row>
    <row r="51" spans="1:43" ht="19.5">
      <c r="A51" s="253" t="s">
        <v>4208</v>
      </c>
      <c r="B51" s="295"/>
      <c r="C51" s="295"/>
      <c r="D51" s="295"/>
      <c r="E51" s="295"/>
      <c r="F51" s="295"/>
      <c r="G51" s="295"/>
      <c r="H51" s="295"/>
      <c r="I51" s="295"/>
      <c r="J51" s="277"/>
      <c r="K51" s="277"/>
      <c r="L51" s="268">
        <f>SUM(L52:L64)</f>
        <v>0</v>
      </c>
      <c r="M51" s="268"/>
      <c r="N51" s="268">
        <f>SUM(N52:N64)</f>
        <v>0</v>
      </c>
      <c r="O51" s="268">
        <f>SUM(O52:O64)</f>
        <v>0</v>
      </c>
      <c r="P51" s="268">
        <f>SUM(P52:P64)</f>
        <v>0</v>
      </c>
      <c r="Q51" s="268">
        <f>L51+M51+N51+O51+P51</f>
        <v>0</v>
      </c>
      <c r="R51" s="268"/>
      <c r="S51" s="268">
        <f>SUM(S52:S64)</f>
        <v>0</v>
      </c>
      <c r="T51" s="268">
        <f>SUM(T52:T64)</f>
        <v>0</v>
      </c>
      <c r="U51" s="268">
        <f>SUM(U52:U64)</f>
        <v>0</v>
      </c>
      <c r="V51" s="268">
        <f>SUM(V52:V64)</f>
        <v>0</v>
      </c>
      <c r="W51" s="268">
        <f>SUM(W52:W64)</f>
        <v>0</v>
      </c>
      <c r="X51" s="268">
        <f t="shared" si="15"/>
        <v>0</v>
      </c>
      <c r="Y51" s="268">
        <f t="shared" ref="Y51:AI51" si="40">SUM(Y52:Y64)</f>
        <v>0</v>
      </c>
      <c r="Z51" s="268">
        <f t="shared" si="40"/>
        <v>0</v>
      </c>
      <c r="AA51" s="268">
        <f t="shared" si="40"/>
        <v>0</v>
      </c>
      <c r="AB51" s="268">
        <f t="shared" si="40"/>
        <v>0</v>
      </c>
      <c r="AC51" s="268">
        <f t="shared" si="40"/>
        <v>0</v>
      </c>
      <c r="AD51" s="268">
        <f t="shared" si="40"/>
        <v>0</v>
      </c>
      <c r="AE51" s="268">
        <f t="shared" si="40"/>
        <v>0</v>
      </c>
      <c r="AF51" s="268">
        <f t="shared" si="40"/>
        <v>0</v>
      </c>
      <c r="AG51" s="268">
        <f t="shared" si="40"/>
        <v>0</v>
      </c>
      <c r="AH51" s="268">
        <f t="shared" si="40"/>
        <v>0</v>
      </c>
      <c r="AI51" s="268">
        <f t="shared" si="40"/>
        <v>100654</v>
      </c>
      <c r="AJ51" s="262">
        <f>AE51+AF51+AG51+AH51+AI51</f>
        <v>100654</v>
      </c>
      <c r="AK51" s="268"/>
      <c r="AL51" s="268">
        <f>SUM(AL52:AL64)</f>
        <v>0</v>
      </c>
      <c r="AM51" s="268">
        <f>M51+T51+Z51+AF51</f>
        <v>0</v>
      </c>
      <c r="AN51" s="268">
        <f>SUM(AN52:AN64)</f>
        <v>0</v>
      </c>
      <c r="AO51" s="268">
        <f>SUM(AO52:AO64)</f>
        <v>0</v>
      </c>
      <c r="AP51" s="268">
        <f>SUM(AP52:AP64)</f>
        <v>0</v>
      </c>
      <c r="AQ51" s="268">
        <f>SUM(AQ52:AQ64)</f>
        <v>0</v>
      </c>
    </row>
    <row r="52" spans="1:43" ht="19.5">
      <c r="A52" s="269" t="s">
        <v>4209</v>
      </c>
      <c r="B52" s="295"/>
      <c r="C52" s="295"/>
      <c r="D52" s="295"/>
      <c r="E52" s="295"/>
      <c r="F52" s="295"/>
      <c r="G52" s="295"/>
      <c r="H52" s="295"/>
      <c r="I52" s="295"/>
      <c r="J52" s="277"/>
      <c r="K52" s="277"/>
      <c r="L52" s="275"/>
      <c r="M52" s="275"/>
      <c r="N52" s="275"/>
      <c r="O52" s="275"/>
      <c r="P52" s="275"/>
      <c r="Q52" s="262">
        <f>L52+M52+N52+O52+P52</f>
        <v>0</v>
      </c>
      <c r="R52" s="262"/>
      <c r="S52" s="275"/>
      <c r="T52" s="275"/>
      <c r="U52" s="275"/>
      <c r="V52" s="275"/>
      <c r="W52" s="275"/>
      <c r="X52" s="275">
        <f t="shared" si="15"/>
        <v>0</v>
      </c>
      <c r="Y52" s="278"/>
      <c r="Z52" s="278"/>
      <c r="AA52" s="278"/>
      <c r="AB52" s="278"/>
      <c r="AC52" s="275"/>
      <c r="AD52" s="278"/>
      <c r="AE52" s="278"/>
      <c r="AF52" s="278"/>
      <c r="AG52" s="278"/>
      <c r="AH52" s="278"/>
      <c r="AI52" s="278"/>
      <c r="AJ52" s="262"/>
      <c r="AK52" s="262"/>
      <c r="AL52" s="278"/>
      <c r="AM52" s="268"/>
      <c r="AN52" s="278"/>
      <c r="AO52" s="278"/>
      <c r="AP52" s="278"/>
      <c r="AQ52" s="278"/>
    </row>
    <row r="53" spans="1:43" ht="19.5">
      <c r="A53" s="269" t="s">
        <v>4210</v>
      </c>
      <c r="B53" s="295"/>
      <c r="C53" s="295"/>
      <c r="D53" s="295"/>
      <c r="E53" s="295"/>
      <c r="F53" s="295"/>
      <c r="G53" s="295"/>
      <c r="H53" s="295"/>
      <c r="I53" s="295"/>
      <c r="J53" s="277"/>
      <c r="K53" s="277"/>
      <c r="L53" s="275"/>
      <c r="M53" s="275"/>
      <c r="N53" s="275"/>
      <c r="O53" s="275"/>
      <c r="P53" s="275"/>
      <c r="Q53" s="262">
        <f t="shared" ref="Q53:Q64" si="41">L53+M53+N53+O53+P53</f>
        <v>0</v>
      </c>
      <c r="R53" s="262"/>
      <c r="S53" s="275"/>
      <c r="T53" s="275"/>
      <c r="U53" s="275"/>
      <c r="V53" s="275"/>
      <c r="W53" s="275"/>
      <c r="X53" s="275">
        <f t="shared" si="15"/>
        <v>0</v>
      </c>
      <c r="Y53" s="278"/>
      <c r="Z53" s="278"/>
      <c r="AA53" s="278"/>
      <c r="AB53" s="278"/>
      <c r="AC53" s="275"/>
      <c r="AD53" s="278"/>
      <c r="AE53" s="278"/>
      <c r="AF53" s="278"/>
      <c r="AG53" s="278"/>
      <c r="AH53" s="278"/>
      <c r="AI53" s="278"/>
      <c r="AJ53" s="262"/>
      <c r="AK53" s="262"/>
      <c r="AL53" s="278"/>
      <c r="AM53" s="268"/>
      <c r="AN53" s="278"/>
      <c r="AO53" s="278"/>
      <c r="AP53" s="278"/>
      <c r="AQ53" s="278"/>
    </row>
    <row r="54" spans="1:43" ht="19.5">
      <c r="A54" s="269" t="s">
        <v>4211</v>
      </c>
      <c r="B54" s="295"/>
      <c r="C54" s="295"/>
      <c r="D54" s="295"/>
      <c r="E54" s="295"/>
      <c r="F54" s="295"/>
      <c r="G54" s="295"/>
      <c r="H54" s="295"/>
      <c r="I54" s="295"/>
      <c r="J54" s="277"/>
      <c r="K54" s="277"/>
      <c r="L54" s="275"/>
      <c r="M54" s="275"/>
      <c r="N54" s="275"/>
      <c r="O54" s="275"/>
      <c r="P54" s="275"/>
      <c r="Q54" s="262">
        <f t="shared" si="41"/>
        <v>0</v>
      </c>
      <c r="R54" s="262"/>
      <c r="S54" s="275"/>
      <c r="T54" s="275"/>
      <c r="U54" s="275"/>
      <c r="V54" s="275"/>
      <c r="W54" s="275"/>
      <c r="X54" s="275">
        <f t="shared" si="15"/>
        <v>0</v>
      </c>
      <c r="Y54" s="278"/>
      <c r="Z54" s="278"/>
      <c r="AA54" s="278"/>
      <c r="AB54" s="278"/>
      <c r="AC54" s="275"/>
      <c r="AD54" s="278"/>
      <c r="AE54" s="278"/>
      <c r="AF54" s="278"/>
      <c r="AG54" s="278"/>
      <c r="AH54" s="278"/>
      <c r="AI54" s="278"/>
      <c r="AJ54" s="262"/>
      <c r="AK54" s="262"/>
      <c r="AL54" s="278"/>
      <c r="AM54" s="268"/>
      <c r="AN54" s="278"/>
      <c r="AO54" s="278"/>
      <c r="AP54" s="278"/>
      <c r="AQ54" s="278"/>
    </row>
    <row r="55" spans="1:43" ht="19.5">
      <c r="A55" s="269" t="s">
        <v>4212</v>
      </c>
      <c r="B55" s="295"/>
      <c r="C55" s="295"/>
      <c r="D55" s="295"/>
      <c r="E55" s="295"/>
      <c r="F55" s="295"/>
      <c r="G55" s="295"/>
      <c r="H55" s="295"/>
      <c r="I55" s="295"/>
      <c r="J55" s="277"/>
      <c r="K55" s="277"/>
      <c r="L55" s="275"/>
      <c r="M55" s="275"/>
      <c r="N55" s="275"/>
      <c r="O55" s="275"/>
      <c r="P55" s="275"/>
      <c r="Q55" s="262">
        <f t="shared" si="41"/>
        <v>0</v>
      </c>
      <c r="R55" s="262"/>
      <c r="S55" s="275"/>
      <c r="T55" s="275"/>
      <c r="U55" s="275"/>
      <c r="V55" s="275"/>
      <c r="W55" s="275"/>
      <c r="X55" s="275">
        <f t="shared" si="15"/>
        <v>0</v>
      </c>
      <c r="Y55" s="278"/>
      <c r="Z55" s="278"/>
      <c r="AA55" s="278"/>
      <c r="AB55" s="278"/>
      <c r="AC55" s="275"/>
      <c r="AD55" s="278"/>
      <c r="AE55" s="278"/>
      <c r="AF55" s="278"/>
      <c r="AG55" s="278"/>
      <c r="AH55" s="278"/>
      <c r="AI55" s="278"/>
      <c r="AJ55" s="262"/>
      <c r="AK55" s="262"/>
      <c r="AL55" s="278"/>
      <c r="AM55" s="268"/>
      <c r="AN55" s="278"/>
      <c r="AO55" s="278"/>
      <c r="AP55" s="278"/>
      <c r="AQ55" s="278"/>
    </row>
    <row r="56" spans="1:43" ht="19.5">
      <c r="A56" s="269" t="s">
        <v>4213</v>
      </c>
      <c r="B56" s="295"/>
      <c r="C56" s="295"/>
      <c r="D56" s="295"/>
      <c r="E56" s="295"/>
      <c r="F56" s="295"/>
      <c r="G56" s="295"/>
      <c r="H56" s="295"/>
      <c r="I56" s="295"/>
      <c r="J56" s="277"/>
      <c r="K56" s="277"/>
      <c r="L56" s="275"/>
      <c r="M56" s="275"/>
      <c r="N56" s="275"/>
      <c r="O56" s="275"/>
      <c r="P56" s="275"/>
      <c r="Q56" s="262">
        <f t="shared" si="41"/>
        <v>0</v>
      </c>
      <c r="R56" s="262"/>
      <c r="S56" s="275"/>
      <c r="T56" s="275"/>
      <c r="U56" s="275"/>
      <c r="V56" s="275"/>
      <c r="W56" s="275"/>
      <c r="X56" s="275">
        <f t="shared" si="15"/>
        <v>0</v>
      </c>
      <c r="Y56" s="278"/>
      <c r="Z56" s="278"/>
      <c r="AA56" s="278"/>
      <c r="AB56" s="278"/>
      <c r="AC56" s="275"/>
      <c r="AD56" s="278"/>
      <c r="AE56" s="278"/>
      <c r="AF56" s="278"/>
      <c r="AG56" s="278"/>
      <c r="AH56" s="278"/>
      <c r="AI56" s="278"/>
      <c r="AJ56" s="262"/>
      <c r="AK56" s="262"/>
      <c r="AL56" s="278"/>
      <c r="AM56" s="268"/>
      <c r="AN56" s="278"/>
      <c r="AO56" s="278"/>
      <c r="AP56" s="278"/>
      <c r="AQ56" s="278"/>
    </row>
    <row r="57" spans="1:43" ht="19.5">
      <c r="A57" s="269" t="s">
        <v>4214</v>
      </c>
      <c r="B57" s="295"/>
      <c r="C57" s="295"/>
      <c r="D57" s="295"/>
      <c r="E57" s="295"/>
      <c r="F57" s="295"/>
      <c r="G57" s="295"/>
      <c r="H57" s="295"/>
      <c r="I57" s="295"/>
      <c r="J57" s="277"/>
      <c r="K57" s="277"/>
      <c r="L57" s="275"/>
      <c r="M57" s="275"/>
      <c r="N57" s="275"/>
      <c r="O57" s="275"/>
      <c r="P57" s="275"/>
      <c r="Q57" s="262">
        <f t="shared" si="41"/>
        <v>0</v>
      </c>
      <c r="R57" s="262"/>
      <c r="S57" s="275"/>
      <c r="T57" s="275"/>
      <c r="U57" s="275"/>
      <c r="V57" s="275"/>
      <c r="W57" s="275"/>
      <c r="X57" s="275">
        <f t="shared" si="15"/>
        <v>0</v>
      </c>
      <c r="Y57" s="278"/>
      <c r="Z57" s="278"/>
      <c r="AA57" s="278"/>
      <c r="AB57" s="278"/>
      <c r="AC57" s="275"/>
      <c r="AD57" s="275"/>
      <c r="AE57" s="278"/>
      <c r="AF57" s="278"/>
      <c r="AG57" s="278"/>
      <c r="AH57" s="278"/>
      <c r="AI57" s="278"/>
      <c r="AJ57" s="262"/>
      <c r="AK57" s="262"/>
      <c r="AL57" s="278"/>
      <c r="AM57" s="268"/>
      <c r="AN57" s="278"/>
      <c r="AO57" s="278"/>
      <c r="AP57" s="278"/>
      <c r="AQ57" s="278"/>
    </row>
    <row r="58" spans="1:43" ht="19.5">
      <c r="A58" s="269" t="s">
        <v>4215</v>
      </c>
      <c r="B58" s="295"/>
      <c r="C58" s="295"/>
      <c r="D58" s="295"/>
      <c r="E58" s="295"/>
      <c r="F58" s="295"/>
      <c r="G58" s="295"/>
      <c r="H58" s="295"/>
      <c r="I58" s="295"/>
      <c r="J58" s="277"/>
      <c r="K58" s="277"/>
      <c r="L58" s="275"/>
      <c r="M58" s="275"/>
      <c r="N58" s="275"/>
      <c r="O58" s="275"/>
      <c r="P58" s="276"/>
      <c r="Q58" s="262">
        <f t="shared" si="41"/>
        <v>0</v>
      </c>
      <c r="R58" s="262"/>
      <c r="S58" s="275"/>
      <c r="T58" s="275"/>
      <c r="U58" s="275"/>
      <c r="V58" s="275"/>
      <c r="W58" s="275"/>
      <c r="X58" s="275">
        <f t="shared" si="15"/>
        <v>0</v>
      </c>
      <c r="Y58" s="278"/>
      <c r="Z58" s="278"/>
      <c r="AA58" s="278"/>
      <c r="AB58" s="278"/>
      <c r="AC58" s="275"/>
      <c r="AD58" s="262">
        <f t="shared" ref="AD58:AD59" si="42">Y58+Z58+AA58+AB58</f>
        <v>0</v>
      </c>
      <c r="AE58" s="278"/>
      <c r="AF58" s="278"/>
      <c r="AG58" s="278"/>
      <c r="AH58" s="278"/>
      <c r="AI58" s="275">
        <f>'[1]請填此表~113S4'!I171</f>
        <v>100654</v>
      </c>
      <c r="AJ58" s="262">
        <f>AE58+AF58+AG58+AH58+AI58</f>
        <v>100654</v>
      </c>
      <c r="AK58" s="262"/>
      <c r="AL58" s="278"/>
      <c r="AM58" s="278"/>
      <c r="AN58" s="278"/>
      <c r="AO58" s="278"/>
      <c r="AP58" s="262"/>
      <c r="AQ58" s="262">
        <f>AL58+AM58+AN58+AO58+AK58+AP58</f>
        <v>0</v>
      </c>
    </row>
    <row r="59" spans="1:43" ht="19.5">
      <c r="A59" s="269" t="s">
        <v>4216</v>
      </c>
      <c r="B59" s="295"/>
      <c r="C59" s="295"/>
      <c r="D59" s="295"/>
      <c r="E59" s="295"/>
      <c r="F59" s="295"/>
      <c r="G59" s="295"/>
      <c r="H59" s="295"/>
      <c r="I59" s="295"/>
      <c r="J59" s="277"/>
      <c r="K59" s="277"/>
      <c r="L59" s="275"/>
      <c r="M59" s="275"/>
      <c r="N59" s="275"/>
      <c r="O59" s="275"/>
      <c r="P59" s="275"/>
      <c r="Q59" s="262">
        <f t="shared" si="41"/>
        <v>0</v>
      </c>
      <c r="R59" s="262"/>
      <c r="S59" s="275"/>
      <c r="T59" s="275"/>
      <c r="U59" s="275"/>
      <c r="V59" s="275"/>
      <c r="W59" s="275"/>
      <c r="X59" s="275">
        <f t="shared" si="15"/>
        <v>0</v>
      </c>
      <c r="Y59" s="278"/>
      <c r="Z59" s="278"/>
      <c r="AA59" s="278"/>
      <c r="AB59" s="278"/>
      <c r="AC59" s="275"/>
      <c r="AD59" s="262">
        <f t="shared" si="42"/>
        <v>0</v>
      </c>
      <c r="AE59" s="278"/>
      <c r="AF59" s="278"/>
      <c r="AG59" s="278"/>
      <c r="AH59" s="278"/>
      <c r="AI59" s="278"/>
      <c r="AJ59" s="278"/>
      <c r="AK59" s="262"/>
      <c r="AL59" s="278"/>
      <c r="AM59" s="278"/>
      <c r="AN59" s="278"/>
      <c r="AO59" s="278"/>
      <c r="AP59" s="262">
        <f t="shared" ref="AP59:AP64" si="43">P59+W59+AC59+AI59</f>
        <v>0</v>
      </c>
      <c r="AQ59" s="262">
        <f t="shared" ref="AQ59:AQ64" si="44">AL59+AM59+AN59+AO59+AK59+AP59</f>
        <v>0</v>
      </c>
    </row>
    <row r="60" spans="1:43" ht="19.5">
      <c r="A60" s="269" t="s">
        <v>4217</v>
      </c>
      <c r="B60" s="295"/>
      <c r="C60" s="295"/>
      <c r="D60" s="295"/>
      <c r="E60" s="295"/>
      <c r="F60" s="295"/>
      <c r="G60" s="295"/>
      <c r="H60" s="295"/>
      <c r="I60" s="295"/>
      <c r="J60" s="277"/>
      <c r="K60" s="277"/>
      <c r="L60" s="275"/>
      <c r="M60" s="275"/>
      <c r="N60" s="275"/>
      <c r="O60" s="275"/>
      <c r="P60" s="275"/>
      <c r="Q60" s="262">
        <f t="shared" si="41"/>
        <v>0</v>
      </c>
      <c r="R60" s="262"/>
      <c r="S60" s="275"/>
      <c r="T60" s="275"/>
      <c r="U60" s="275"/>
      <c r="V60" s="275"/>
      <c r="W60" s="275"/>
      <c r="X60" s="275">
        <f t="shared" si="15"/>
        <v>0</v>
      </c>
      <c r="Y60" s="278"/>
      <c r="Z60" s="278"/>
      <c r="AA60" s="278"/>
      <c r="AB60" s="278"/>
      <c r="AC60" s="275"/>
      <c r="AD60" s="275"/>
      <c r="AE60" s="278"/>
      <c r="AF60" s="278"/>
      <c r="AG60" s="278"/>
      <c r="AH60" s="278"/>
      <c r="AI60" s="278"/>
      <c r="AJ60" s="278"/>
      <c r="AK60" s="262"/>
      <c r="AL60" s="278"/>
      <c r="AM60" s="278"/>
      <c r="AN60" s="278"/>
      <c r="AO60" s="278"/>
      <c r="AP60" s="262">
        <f t="shared" si="43"/>
        <v>0</v>
      </c>
      <c r="AQ60" s="262">
        <f t="shared" si="44"/>
        <v>0</v>
      </c>
    </row>
    <row r="61" spans="1:43" ht="19.5">
      <c r="A61" s="269" t="s">
        <v>4218</v>
      </c>
      <c r="B61" s="295"/>
      <c r="C61" s="295"/>
      <c r="D61" s="295"/>
      <c r="E61" s="295"/>
      <c r="F61" s="295"/>
      <c r="G61" s="295"/>
      <c r="H61" s="295"/>
      <c r="I61" s="295"/>
      <c r="J61" s="277"/>
      <c r="K61" s="277"/>
      <c r="L61" s="275"/>
      <c r="M61" s="275"/>
      <c r="N61" s="275"/>
      <c r="O61" s="275"/>
      <c r="P61" s="275"/>
      <c r="Q61" s="262">
        <f t="shared" si="41"/>
        <v>0</v>
      </c>
      <c r="R61" s="262"/>
      <c r="S61" s="275"/>
      <c r="T61" s="275"/>
      <c r="U61" s="275"/>
      <c r="V61" s="275"/>
      <c r="W61" s="275"/>
      <c r="X61" s="275">
        <f t="shared" si="15"/>
        <v>0</v>
      </c>
      <c r="Y61" s="278"/>
      <c r="Z61" s="278"/>
      <c r="AA61" s="278"/>
      <c r="AB61" s="278"/>
      <c r="AC61" s="275"/>
      <c r="AD61" s="278"/>
      <c r="AE61" s="278"/>
      <c r="AF61" s="278"/>
      <c r="AG61" s="278"/>
      <c r="AH61" s="278"/>
      <c r="AI61" s="278"/>
      <c r="AJ61" s="278"/>
      <c r="AK61" s="262"/>
      <c r="AL61" s="278"/>
      <c r="AM61" s="278"/>
      <c r="AN61" s="278"/>
      <c r="AO61" s="278"/>
      <c r="AP61" s="262">
        <f t="shared" si="43"/>
        <v>0</v>
      </c>
      <c r="AQ61" s="262">
        <f t="shared" si="44"/>
        <v>0</v>
      </c>
    </row>
    <row r="62" spans="1:43" ht="19.5">
      <c r="A62" s="269" t="s">
        <v>4219</v>
      </c>
      <c r="B62" s="295"/>
      <c r="C62" s="295"/>
      <c r="D62" s="295"/>
      <c r="E62" s="295"/>
      <c r="F62" s="295"/>
      <c r="G62" s="295"/>
      <c r="H62" s="295"/>
      <c r="I62" s="295"/>
      <c r="J62" s="277"/>
      <c r="K62" s="277"/>
      <c r="L62" s="275"/>
      <c r="M62" s="275"/>
      <c r="N62" s="275"/>
      <c r="O62" s="275"/>
      <c r="P62" s="275"/>
      <c r="Q62" s="262">
        <f t="shared" si="41"/>
        <v>0</v>
      </c>
      <c r="R62" s="262"/>
      <c r="S62" s="275"/>
      <c r="T62" s="275"/>
      <c r="U62" s="275"/>
      <c r="V62" s="275"/>
      <c r="W62" s="275"/>
      <c r="X62" s="275">
        <f t="shared" si="15"/>
        <v>0</v>
      </c>
      <c r="Y62" s="278"/>
      <c r="Z62" s="278"/>
      <c r="AA62" s="278"/>
      <c r="AB62" s="278"/>
      <c r="AC62" s="275"/>
      <c r="AD62" s="278"/>
      <c r="AE62" s="278"/>
      <c r="AF62" s="278"/>
      <c r="AG62" s="278"/>
      <c r="AH62" s="278"/>
      <c r="AI62" s="278"/>
      <c r="AJ62" s="278"/>
      <c r="AK62" s="262"/>
      <c r="AL62" s="278"/>
      <c r="AM62" s="278"/>
      <c r="AN62" s="278"/>
      <c r="AO62" s="278"/>
      <c r="AP62" s="262">
        <f t="shared" si="43"/>
        <v>0</v>
      </c>
      <c r="AQ62" s="262">
        <f t="shared" si="44"/>
        <v>0</v>
      </c>
    </row>
    <row r="63" spans="1:43" ht="19.5">
      <c r="A63" s="269" t="s">
        <v>4220</v>
      </c>
      <c r="B63" s="295"/>
      <c r="C63" s="295"/>
      <c r="D63" s="295"/>
      <c r="E63" s="295"/>
      <c r="F63" s="295"/>
      <c r="G63" s="295"/>
      <c r="H63" s="295"/>
      <c r="I63" s="295"/>
      <c r="J63" s="277"/>
      <c r="K63" s="277"/>
      <c r="L63" s="275"/>
      <c r="M63" s="275"/>
      <c r="N63" s="275"/>
      <c r="O63" s="275"/>
      <c r="P63" s="275"/>
      <c r="Q63" s="262">
        <f t="shared" si="41"/>
        <v>0</v>
      </c>
      <c r="R63" s="262"/>
      <c r="S63" s="275"/>
      <c r="T63" s="275"/>
      <c r="U63" s="275"/>
      <c r="V63" s="275"/>
      <c r="W63" s="275"/>
      <c r="X63" s="275">
        <f t="shared" si="15"/>
        <v>0</v>
      </c>
      <c r="Y63" s="278"/>
      <c r="Z63" s="278"/>
      <c r="AA63" s="278"/>
      <c r="AB63" s="278"/>
      <c r="AC63" s="275"/>
      <c r="AD63" s="278"/>
      <c r="AE63" s="278"/>
      <c r="AF63" s="278"/>
      <c r="AG63" s="278"/>
      <c r="AH63" s="278"/>
      <c r="AI63" s="278"/>
      <c r="AJ63" s="278"/>
      <c r="AK63" s="262"/>
      <c r="AL63" s="278"/>
      <c r="AM63" s="278"/>
      <c r="AN63" s="278"/>
      <c r="AO63" s="278"/>
      <c r="AP63" s="262">
        <f t="shared" si="43"/>
        <v>0</v>
      </c>
      <c r="AQ63" s="262">
        <f t="shared" si="44"/>
        <v>0</v>
      </c>
    </row>
    <row r="64" spans="1:43" ht="19.5">
      <c r="A64" s="269" t="s">
        <v>4221</v>
      </c>
      <c r="B64" s="295"/>
      <c r="C64" s="295"/>
      <c r="D64" s="295"/>
      <c r="E64" s="295"/>
      <c r="F64" s="295"/>
      <c r="G64" s="295"/>
      <c r="H64" s="295"/>
      <c r="I64" s="295"/>
      <c r="J64" s="277"/>
      <c r="K64" s="277"/>
      <c r="L64" s="275"/>
      <c r="M64" s="275"/>
      <c r="N64" s="275"/>
      <c r="O64" s="275"/>
      <c r="P64" s="275"/>
      <c r="Q64" s="262">
        <f t="shared" si="41"/>
        <v>0</v>
      </c>
      <c r="R64" s="262"/>
      <c r="S64" s="275"/>
      <c r="T64" s="275"/>
      <c r="U64" s="275"/>
      <c r="V64" s="275"/>
      <c r="W64" s="275"/>
      <c r="X64" s="275">
        <f t="shared" si="15"/>
        <v>0</v>
      </c>
      <c r="Y64" s="278"/>
      <c r="Z64" s="278"/>
      <c r="AA64" s="278"/>
      <c r="AB64" s="278"/>
      <c r="AC64" s="275"/>
      <c r="AD64" s="278"/>
      <c r="AE64" s="278"/>
      <c r="AF64" s="278"/>
      <c r="AG64" s="278"/>
      <c r="AH64" s="278"/>
      <c r="AI64" s="278"/>
      <c r="AJ64" s="278"/>
      <c r="AK64" s="262"/>
      <c r="AL64" s="278"/>
      <c r="AM64" s="278"/>
      <c r="AN64" s="278"/>
      <c r="AO64" s="278"/>
      <c r="AP64" s="262">
        <f t="shared" si="43"/>
        <v>0</v>
      </c>
      <c r="AQ64" s="262">
        <f t="shared" si="44"/>
        <v>0</v>
      </c>
    </row>
    <row r="65" spans="16:37">
      <c r="P65" s="280">
        <f>'[2]113S1'!I6</f>
        <v>4292965</v>
      </c>
      <c r="Q65" s="280">
        <f>Q34+Q7</f>
        <v>0</v>
      </c>
      <c r="AK65" s="281">
        <f>P65-Q65</f>
        <v>4292965</v>
      </c>
    </row>
    <row r="66" spans="16:37">
      <c r="P66" s="280">
        <f>'[2]113S1'!I141</f>
        <v>9807863</v>
      </c>
      <c r="Q66" s="280">
        <f>Q46</f>
        <v>0</v>
      </c>
      <c r="AK66" s="281">
        <f t="shared" ref="AK66:AK68" si="45">P66-Q66</f>
        <v>9807863</v>
      </c>
    </row>
    <row r="67" spans="16:37" ht="19.5">
      <c r="P67" s="280">
        <f>'[2]113S1'!I226</f>
        <v>102030</v>
      </c>
      <c r="Q67" s="280">
        <f>Q51</f>
        <v>0</v>
      </c>
      <c r="AE67" s="282" t="s">
        <v>37</v>
      </c>
      <c r="AF67" s="283">
        <v>11857658</v>
      </c>
      <c r="AG67" s="284">
        <f>AF67-AE10-AG30</f>
        <v>11857658</v>
      </c>
      <c r="AK67" s="281">
        <f t="shared" si="45"/>
        <v>102030</v>
      </c>
    </row>
    <row r="68" spans="16:37" ht="19.5">
      <c r="P68" s="280">
        <f>'[2]113S1'!I230</f>
        <v>14202858</v>
      </c>
      <c r="Q68" s="280">
        <f>Q6</f>
        <v>0</v>
      </c>
      <c r="AE68" s="282" t="s">
        <v>451</v>
      </c>
      <c r="AF68" s="285">
        <v>2660770</v>
      </c>
      <c r="AG68" s="286">
        <f>AF68-AE14</f>
        <v>2660770</v>
      </c>
      <c r="AK68" s="281">
        <f t="shared" si="45"/>
        <v>14202858</v>
      </c>
    </row>
    <row r="69" spans="16:37" ht="19.5">
      <c r="AE69" s="282" t="s">
        <v>452</v>
      </c>
      <c r="AF69" s="285">
        <v>20414498</v>
      </c>
      <c r="AG69" s="286">
        <f>AE15-AH25-AG32-AF36</f>
        <v>0</v>
      </c>
    </row>
    <row r="70" spans="16:37" ht="19.5">
      <c r="AE70" s="282" t="s">
        <v>453</v>
      </c>
      <c r="AF70" s="285">
        <v>87008978</v>
      </c>
    </row>
    <row r="71" spans="16:37" ht="19.5">
      <c r="AE71" s="282" t="s">
        <v>229</v>
      </c>
      <c r="AF71" s="285">
        <v>277800</v>
      </c>
    </row>
    <row r="72" spans="16:37" ht="19.5">
      <c r="AE72" s="282" t="s">
        <v>230</v>
      </c>
      <c r="AF72" s="285">
        <v>552617</v>
      </c>
    </row>
    <row r="73" spans="16:37" ht="19.5">
      <c r="AE73" s="282" t="s">
        <v>231</v>
      </c>
      <c r="AF73" s="285">
        <v>15332929</v>
      </c>
    </row>
    <row r="74" spans="16:37" ht="19.5">
      <c r="AE74" s="282" t="s">
        <v>454</v>
      </c>
      <c r="AF74" s="285">
        <v>1820504</v>
      </c>
    </row>
    <row r="75" spans="16:37" ht="19.5">
      <c r="AE75" s="282" t="s">
        <v>455</v>
      </c>
      <c r="AF75" s="285">
        <v>18283863</v>
      </c>
    </row>
    <row r="76" spans="16:37" ht="19.5">
      <c r="AE76" s="282" t="s">
        <v>1137</v>
      </c>
      <c r="AF76" s="285">
        <v>849530</v>
      </c>
    </row>
    <row r="77" spans="16:37" ht="19.5">
      <c r="AE77" s="282" t="s">
        <v>379</v>
      </c>
      <c r="AF77" s="287">
        <v>2395820</v>
      </c>
    </row>
  </sheetData>
  <autoFilter ref="A5:AT68" xr:uid="{4B47152F-7EF0-4C1E-BB60-CBF2040A6257}"/>
  <mergeCells count="16">
    <mergeCell ref="R3:X4"/>
    <mergeCell ref="Y3:AD4"/>
    <mergeCell ref="AE3:AJ4"/>
    <mergeCell ref="AK3:AQ4"/>
    <mergeCell ref="C4:C5"/>
    <mergeCell ref="B51:I64"/>
    <mergeCell ref="A1:Q1"/>
    <mergeCell ref="A2:Q2"/>
    <mergeCell ref="A3:A5"/>
    <mergeCell ref="B3:B5"/>
    <mergeCell ref="C3:F3"/>
    <mergeCell ref="G3:G5"/>
    <mergeCell ref="H3:H5"/>
    <mergeCell ref="I3:I5"/>
    <mergeCell ref="J3:J5"/>
    <mergeCell ref="K3:Q4"/>
  </mergeCells>
  <phoneticPr fontId="29" type="noConversion"/>
  <printOptions horizontalCentered="1"/>
  <pageMargins left="0.19685039370078741" right="0.19685039370078741" top="0.15748031496062992" bottom="0" header="0.39370078740157483" footer="0.19685039370078741"/>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EB8C-C6E3-4392-913B-04254E351CDE}">
  <sheetPr>
    <outlinePr summaryBelow="0" summaryRight="0"/>
  </sheetPr>
  <dimension ref="A1:AMK1186"/>
  <sheetViews>
    <sheetView view="pageBreakPreview" topLeftCell="D77" zoomScale="85" zoomScaleNormal="85" zoomScaleSheetLayoutView="85" workbookViewId="0">
      <selection activeCell="K82" sqref="K82"/>
    </sheetView>
  </sheetViews>
  <sheetFormatPr defaultColWidth="7.625" defaultRowHeight="16.5" outlineLevelRow="2"/>
  <cols>
    <col min="1" max="1" width="12.25" style="7" customWidth="1"/>
    <col min="2" max="2" width="21.75" style="6" customWidth="1"/>
    <col min="3" max="3" width="13.375" style="6" customWidth="1"/>
    <col min="4" max="4" width="11.5" style="6" customWidth="1"/>
    <col min="5" max="5" width="11.625" style="6" customWidth="1"/>
    <col min="6" max="8" width="14.75" style="6" customWidth="1"/>
    <col min="9" max="9" width="20.375" style="6" customWidth="1"/>
    <col min="10" max="10" width="15.25" style="6" customWidth="1"/>
    <col min="11" max="11" width="30.5" style="6" customWidth="1"/>
    <col min="12" max="12" width="23.875" style="6" bestFit="1" customWidth="1"/>
    <col min="13" max="13" width="11.625" style="6" customWidth="1"/>
    <col min="14" max="14" width="20.875" style="6" bestFit="1" customWidth="1"/>
    <col min="15" max="15" width="15.875" style="6" bestFit="1" customWidth="1"/>
    <col min="16" max="16384" width="7.625" style="6"/>
  </cols>
  <sheetData>
    <row r="1" spans="1:16" ht="32.25">
      <c r="A1" s="309" t="s">
        <v>42</v>
      </c>
      <c r="B1" s="309"/>
      <c r="C1" s="309"/>
      <c r="D1" s="309"/>
      <c r="E1" s="309"/>
      <c r="F1" s="309"/>
      <c r="G1" s="309"/>
      <c r="H1" s="309"/>
      <c r="I1" s="309"/>
      <c r="J1" s="309"/>
      <c r="K1" s="309"/>
      <c r="L1" s="309"/>
      <c r="M1" s="309"/>
    </row>
    <row r="2" spans="1:16" ht="32.25">
      <c r="A2" s="309" t="s">
        <v>0</v>
      </c>
      <c r="B2" s="309"/>
      <c r="C2" s="309"/>
      <c r="D2" s="309"/>
      <c r="E2" s="309"/>
      <c r="F2" s="309"/>
      <c r="G2" s="309"/>
      <c r="H2" s="309"/>
      <c r="I2" s="309"/>
      <c r="J2" s="309"/>
      <c r="K2" s="309"/>
      <c r="L2" s="309"/>
      <c r="M2" s="309"/>
    </row>
    <row r="3" spans="1:16" ht="21">
      <c r="A3" s="310" t="s">
        <v>886</v>
      </c>
      <c r="B3" s="310"/>
      <c r="C3" s="310"/>
      <c r="D3" s="310"/>
      <c r="E3" s="310"/>
      <c r="F3" s="310"/>
      <c r="G3" s="310"/>
      <c r="H3" s="310"/>
      <c r="I3" s="310"/>
      <c r="J3" s="310"/>
      <c r="K3" s="310"/>
      <c r="L3" s="310"/>
      <c r="M3" s="310"/>
    </row>
    <row r="4" spans="1:16" ht="30">
      <c r="A4" s="200"/>
      <c r="B4" s="201"/>
      <c r="C4" s="201"/>
      <c r="D4" s="201"/>
      <c r="E4" s="201"/>
      <c r="F4" s="201"/>
      <c r="G4" s="201"/>
      <c r="H4" s="201"/>
      <c r="I4" s="201"/>
      <c r="J4" s="201"/>
      <c r="K4" s="202"/>
      <c r="L4" s="243"/>
      <c r="M4" s="243" t="s">
        <v>1</v>
      </c>
    </row>
    <row r="5" spans="1:16" ht="35.450000000000003" customHeight="1">
      <c r="A5" s="242" t="s">
        <v>2</v>
      </c>
      <c r="B5" s="242" t="s">
        <v>450</v>
      </c>
      <c r="C5" s="242" t="s">
        <v>32</v>
      </c>
      <c r="D5" s="242" t="s">
        <v>4</v>
      </c>
      <c r="E5" s="242" t="s">
        <v>5</v>
      </c>
      <c r="F5" s="242" t="s">
        <v>6</v>
      </c>
      <c r="G5" s="242" t="s">
        <v>7</v>
      </c>
      <c r="H5" s="242" t="s">
        <v>8</v>
      </c>
      <c r="I5" s="242" t="s">
        <v>9</v>
      </c>
      <c r="J5" s="242" t="s">
        <v>449</v>
      </c>
      <c r="K5" s="242" t="s">
        <v>33</v>
      </c>
      <c r="L5" s="242" t="s">
        <v>11</v>
      </c>
      <c r="M5" s="242" t="s">
        <v>12</v>
      </c>
    </row>
    <row r="6" spans="1:16" s="2" customFormat="1" ht="30" customHeight="1">
      <c r="A6" s="98" t="s">
        <v>36</v>
      </c>
      <c r="B6" s="18"/>
      <c r="C6" s="18"/>
      <c r="D6" s="18"/>
      <c r="E6" s="18"/>
      <c r="F6" s="99"/>
      <c r="G6" s="99"/>
      <c r="H6" s="18"/>
      <c r="I6" s="19">
        <f>I7+I28+I61+I121+I368+I377+I384+I547+I578+I840+I858</f>
        <v>161454967</v>
      </c>
      <c r="J6" s="18"/>
      <c r="K6" s="18"/>
      <c r="L6" s="100"/>
      <c r="M6" s="100"/>
      <c r="N6" s="2">
        <f>'[3]113統計 '!AJ6</f>
        <v>201329935</v>
      </c>
      <c r="O6" s="19">
        <f>I6-N6</f>
        <v>-39874968</v>
      </c>
      <c r="P6" s="203"/>
    </row>
    <row r="7" spans="1:16" s="3" customFormat="1" ht="25.15" customHeight="1" outlineLevel="1">
      <c r="A7" s="103" t="s">
        <v>37</v>
      </c>
      <c r="B7" s="103"/>
      <c r="C7" s="103"/>
      <c r="D7" s="103"/>
      <c r="E7" s="103"/>
      <c r="F7" s="103"/>
      <c r="G7" s="103"/>
      <c r="H7" s="104"/>
      <c r="I7" s="105">
        <f>SUM(I8:I27)</f>
        <v>11857658</v>
      </c>
      <c r="J7" s="103"/>
      <c r="K7" s="103"/>
      <c r="L7" s="103"/>
      <c r="M7" s="103"/>
    </row>
    <row r="8" spans="1:16" ht="217.5" customHeight="1" outlineLevel="2">
      <c r="A8" s="73" t="s">
        <v>46</v>
      </c>
      <c r="B8" s="67" t="s">
        <v>4142</v>
      </c>
      <c r="C8" s="72" t="s">
        <v>456</v>
      </c>
      <c r="D8" s="72" t="s">
        <v>43</v>
      </c>
      <c r="E8" s="67" t="s">
        <v>4141</v>
      </c>
      <c r="F8" s="199" t="s">
        <v>457</v>
      </c>
      <c r="G8" s="312" t="s">
        <v>591</v>
      </c>
      <c r="H8" s="312" t="s">
        <v>592</v>
      </c>
      <c r="I8" s="13">
        <v>654000</v>
      </c>
      <c r="J8" s="72" t="s">
        <v>47</v>
      </c>
      <c r="K8" s="72" t="s">
        <v>4140</v>
      </c>
      <c r="L8" s="72" t="s">
        <v>4139</v>
      </c>
      <c r="M8" s="312" t="s">
        <v>4138</v>
      </c>
    </row>
    <row r="9" spans="1:16" ht="84.75" customHeight="1" outlineLevel="2">
      <c r="A9" s="73" t="s">
        <v>46</v>
      </c>
      <c r="B9" s="67" t="s">
        <v>129</v>
      </c>
      <c r="C9" s="72" t="s">
        <v>456</v>
      </c>
      <c r="D9" s="72" t="s">
        <v>43</v>
      </c>
      <c r="E9" s="67" t="s">
        <v>930</v>
      </c>
      <c r="F9" s="199" t="s">
        <v>457</v>
      </c>
      <c r="G9" s="312"/>
      <c r="H9" s="312"/>
      <c r="I9" s="13">
        <v>489500</v>
      </c>
      <c r="J9" s="72" t="s">
        <v>47</v>
      </c>
      <c r="K9" s="72" t="s">
        <v>4137</v>
      </c>
      <c r="L9" s="72" t="s">
        <v>594</v>
      </c>
      <c r="M9" s="312"/>
    </row>
    <row r="10" spans="1:16" ht="76.5" customHeight="1" outlineLevel="2">
      <c r="A10" s="73" t="s">
        <v>46</v>
      </c>
      <c r="B10" s="67" t="s">
        <v>595</v>
      </c>
      <c r="C10" s="72" t="s">
        <v>456</v>
      </c>
      <c r="D10" s="72" t="s">
        <v>43</v>
      </c>
      <c r="E10" s="67" t="s">
        <v>930</v>
      </c>
      <c r="F10" s="199" t="s">
        <v>457</v>
      </c>
      <c r="G10" s="312"/>
      <c r="H10" s="312"/>
      <c r="I10" s="13">
        <v>793000</v>
      </c>
      <c r="J10" s="72" t="s">
        <v>47</v>
      </c>
      <c r="K10" s="72" t="s">
        <v>596</v>
      </c>
      <c r="L10" s="72" t="s">
        <v>4136</v>
      </c>
      <c r="M10" s="312"/>
    </row>
    <row r="11" spans="1:16" ht="60.75" customHeight="1" outlineLevel="2">
      <c r="A11" s="73" t="s">
        <v>46</v>
      </c>
      <c r="B11" s="67" t="s">
        <v>130</v>
      </c>
      <c r="C11" s="72" t="s">
        <v>456</v>
      </c>
      <c r="D11" s="72" t="s">
        <v>43</v>
      </c>
      <c r="E11" s="67" t="s">
        <v>930</v>
      </c>
      <c r="F11" s="199" t="s">
        <v>457</v>
      </c>
      <c r="G11" s="312"/>
      <c r="H11" s="312"/>
      <c r="I11" s="13">
        <v>90000</v>
      </c>
      <c r="J11" s="72" t="s">
        <v>47</v>
      </c>
      <c r="K11" s="72" t="s">
        <v>131</v>
      </c>
      <c r="L11" s="72" t="s">
        <v>132</v>
      </c>
      <c r="M11" s="312"/>
    </row>
    <row r="12" spans="1:16" ht="197.25" customHeight="1" outlineLevel="2">
      <c r="A12" s="73" t="s">
        <v>46</v>
      </c>
      <c r="B12" s="67" t="s">
        <v>4135</v>
      </c>
      <c r="C12" s="72" t="s">
        <v>458</v>
      </c>
      <c r="D12" s="111" t="s">
        <v>48</v>
      </c>
      <c r="E12" s="67" t="s">
        <v>4134</v>
      </c>
      <c r="F12" s="199" t="s">
        <v>590</v>
      </c>
      <c r="G12" s="312"/>
      <c r="H12" s="312"/>
      <c r="I12" s="13">
        <v>150000</v>
      </c>
      <c r="J12" s="72" t="s">
        <v>459</v>
      </c>
      <c r="K12" s="72" t="s">
        <v>4133</v>
      </c>
      <c r="L12" s="72" t="s">
        <v>4132</v>
      </c>
      <c r="M12" s="312"/>
    </row>
    <row r="13" spans="1:16" ht="167.25" customHeight="1" outlineLevel="2">
      <c r="A13" s="73" t="s">
        <v>46</v>
      </c>
      <c r="B13" s="67" t="s">
        <v>4131</v>
      </c>
      <c r="C13" s="72" t="s">
        <v>458</v>
      </c>
      <c r="D13" s="111" t="s">
        <v>48</v>
      </c>
      <c r="E13" s="67" t="s">
        <v>4130</v>
      </c>
      <c r="F13" s="199" t="s">
        <v>590</v>
      </c>
      <c r="G13" s="312" t="s">
        <v>591</v>
      </c>
      <c r="H13" s="312" t="s">
        <v>592</v>
      </c>
      <c r="I13" s="13">
        <v>50000</v>
      </c>
      <c r="J13" s="72" t="s">
        <v>459</v>
      </c>
      <c r="K13" s="72" t="s">
        <v>4129</v>
      </c>
      <c r="L13" s="72" t="s">
        <v>4128</v>
      </c>
      <c r="M13" s="312" t="s">
        <v>887</v>
      </c>
    </row>
    <row r="14" spans="1:16" ht="170.25" customHeight="1" outlineLevel="2">
      <c r="A14" s="73" t="s">
        <v>46</v>
      </c>
      <c r="B14" s="67" t="s">
        <v>4127</v>
      </c>
      <c r="C14" s="72" t="s">
        <v>458</v>
      </c>
      <c r="D14" s="111" t="s">
        <v>48</v>
      </c>
      <c r="E14" s="67" t="s">
        <v>4126</v>
      </c>
      <c r="F14" s="199" t="s">
        <v>590</v>
      </c>
      <c r="G14" s="312"/>
      <c r="H14" s="312"/>
      <c r="I14" s="13">
        <v>50000</v>
      </c>
      <c r="J14" s="72" t="s">
        <v>459</v>
      </c>
      <c r="K14" s="72" t="s">
        <v>4125</v>
      </c>
      <c r="L14" s="72" t="s">
        <v>4124</v>
      </c>
      <c r="M14" s="312"/>
    </row>
    <row r="15" spans="1:16" ht="195" customHeight="1" outlineLevel="2">
      <c r="A15" s="73" t="s">
        <v>46</v>
      </c>
      <c r="B15" s="67" t="s">
        <v>4123</v>
      </c>
      <c r="C15" s="72" t="s">
        <v>456</v>
      </c>
      <c r="D15" s="72" t="s">
        <v>109</v>
      </c>
      <c r="E15" s="67" t="s">
        <v>4122</v>
      </c>
      <c r="F15" s="199" t="s">
        <v>457</v>
      </c>
      <c r="G15" s="312"/>
      <c r="H15" s="312"/>
      <c r="I15" s="13">
        <v>840000</v>
      </c>
      <c r="J15" s="72" t="s">
        <v>47</v>
      </c>
      <c r="K15" s="72" t="s">
        <v>4121</v>
      </c>
      <c r="L15" s="72" t="s">
        <v>4120</v>
      </c>
      <c r="M15" s="312"/>
    </row>
    <row r="16" spans="1:16" ht="249.75" customHeight="1" outlineLevel="2">
      <c r="A16" s="73" t="s">
        <v>46</v>
      </c>
      <c r="B16" s="67" t="s">
        <v>4119</v>
      </c>
      <c r="C16" s="72" t="s">
        <v>456</v>
      </c>
      <c r="D16" s="72" t="s">
        <v>633</v>
      </c>
      <c r="E16" s="67" t="s">
        <v>4118</v>
      </c>
      <c r="F16" s="199" t="s">
        <v>457</v>
      </c>
      <c r="G16" s="312" t="s">
        <v>591</v>
      </c>
      <c r="H16" s="312" t="s">
        <v>592</v>
      </c>
      <c r="I16" s="13">
        <v>6127750</v>
      </c>
      <c r="J16" s="72" t="s">
        <v>47</v>
      </c>
      <c r="K16" s="72" t="s">
        <v>4117</v>
      </c>
      <c r="L16" s="72" t="s">
        <v>4116</v>
      </c>
      <c r="M16" s="312" t="s">
        <v>887</v>
      </c>
    </row>
    <row r="17" spans="1:1025" ht="155.25" customHeight="1" outlineLevel="2">
      <c r="A17" s="73" t="s">
        <v>46</v>
      </c>
      <c r="B17" s="67" t="s">
        <v>4115</v>
      </c>
      <c r="C17" s="72" t="s">
        <v>456</v>
      </c>
      <c r="D17" s="72" t="s">
        <v>342</v>
      </c>
      <c r="E17" s="67" t="s">
        <v>4114</v>
      </c>
      <c r="F17" s="199" t="s">
        <v>457</v>
      </c>
      <c r="G17" s="312"/>
      <c r="H17" s="312"/>
      <c r="I17" s="13">
        <v>1136000</v>
      </c>
      <c r="J17" s="72" t="s">
        <v>47</v>
      </c>
      <c r="K17" s="72" t="s">
        <v>4113</v>
      </c>
      <c r="L17" s="72" t="s">
        <v>4112</v>
      </c>
      <c r="M17" s="312"/>
    </row>
    <row r="18" spans="1:1025" ht="150" customHeight="1" outlineLevel="2">
      <c r="A18" s="73" t="s">
        <v>46</v>
      </c>
      <c r="B18" s="67" t="s">
        <v>4111</v>
      </c>
      <c r="C18" s="72" t="s">
        <v>456</v>
      </c>
      <c r="D18" s="72" t="s">
        <v>43</v>
      </c>
      <c r="E18" s="67" t="s">
        <v>4110</v>
      </c>
      <c r="F18" s="199" t="s">
        <v>457</v>
      </c>
      <c r="G18" s="312"/>
      <c r="H18" s="312"/>
      <c r="I18" s="13">
        <v>1460000</v>
      </c>
      <c r="J18" s="72" t="s">
        <v>47</v>
      </c>
      <c r="K18" s="72" t="s">
        <v>4109</v>
      </c>
      <c r="L18" s="72" t="s">
        <v>4108</v>
      </c>
      <c r="M18" s="312"/>
    </row>
    <row r="19" spans="1:1025" ht="99" outlineLevel="2">
      <c r="A19" s="73" t="s">
        <v>108</v>
      </c>
      <c r="B19" s="67" t="s">
        <v>4107</v>
      </c>
      <c r="C19" s="72" t="s">
        <v>4104</v>
      </c>
      <c r="D19" s="72" t="s">
        <v>43</v>
      </c>
      <c r="E19" s="67" t="s">
        <v>4106</v>
      </c>
      <c r="F19" s="199" t="s">
        <v>888</v>
      </c>
      <c r="G19" s="199" t="s">
        <v>53</v>
      </c>
      <c r="H19" s="199" t="s">
        <v>135</v>
      </c>
      <c r="I19" s="13">
        <v>0</v>
      </c>
      <c r="J19" s="72" t="s">
        <v>4102</v>
      </c>
      <c r="K19" s="72" t="s">
        <v>4101</v>
      </c>
      <c r="L19" s="72" t="s">
        <v>4100</v>
      </c>
      <c r="M19" s="72" t="s">
        <v>4099</v>
      </c>
    </row>
    <row r="20" spans="1:1025" ht="82.5" outlineLevel="2">
      <c r="A20" s="73" t="s">
        <v>108</v>
      </c>
      <c r="B20" s="67" t="s">
        <v>4105</v>
      </c>
      <c r="C20" s="72" t="s">
        <v>4104</v>
      </c>
      <c r="D20" s="72" t="s">
        <v>43</v>
      </c>
      <c r="E20" s="67" t="s">
        <v>4103</v>
      </c>
      <c r="F20" s="199" t="s">
        <v>888</v>
      </c>
      <c r="G20" s="199" t="s">
        <v>53</v>
      </c>
      <c r="H20" s="199" t="s">
        <v>135</v>
      </c>
      <c r="I20" s="13">
        <v>0</v>
      </c>
      <c r="J20" s="72" t="s">
        <v>4102</v>
      </c>
      <c r="K20" s="72" t="s">
        <v>4101</v>
      </c>
      <c r="L20" s="72" t="s">
        <v>4100</v>
      </c>
      <c r="M20" s="72" t="s">
        <v>4099</v>
      </c>
    </row>
    <row r="21" spans="1:1025" ht="139.5" customHeight="1" outlineLevel="2">
      <c r="A21" s="73" t="s">
        <v>29</v>
      </c>
      <c r="B21" s="215" t="s">
        <v>4098</v>
      </c>
      <c r="C21" s="215" t="s">
        <v>890</v>
      </c>
      <c r="D21" s="215" t="s">
        <v>48</v>
      </c>
      <c r="E21" s="67" t="s">
        <v>599</v>
      </c>
      <c r="F21" s="194" t="s">
        <v>460</v>
      </c>
      <c r="G21" s="239" t="s">
        <v>153</v>
      </c>
      <c r="H21" s="239" t="s">
        <v>448</v>
      </c>
      <c r="I21" s="13">
        <v>2148</v>
      </c>
      <c r="J21" s="111" t="s">
        <v>127</v>
      </c>
      <c r="K21" s="111" t="s">
        <v>601</v>
      </c>
      <c r="L21" s="111" t="s">
        <v>4092</v>
      </c>
      <c r="M21" s="215" t="s">
        <v>4095</v>
      </c>
    </row>
    <row r="22" spans="1:1025" ht="146.25" customHeight="1" outlineLevel="2">
      <c r="A22" s="73" t="s">
        <v>29</v>
      </c>
      <c r="B22" s="72" t="s">
        <v>889</v>
      </c>
      <c r="C22" s="215" t="s">
        <v>890</v>
      </c>
      <c r="D22" s="111" t="s">
        <v>48</v>
      </c>
      <c r="E22" s="67" t="s">
        <v>891</v>
      </c>
      <c r="F22" s="111" t="s">
        <v>600</v>
      </c>
      <c r="G22" s="239" t="s">
        <v>153</v>
      </c>
      <c r="H22" s="239" t="s">
        <v>448</v>
      </c>
      <c r="I22" s="13">
        <v>14000</v>
      </c>
      <c r="J22" s="111" t="s">
        <v>127</v>
      </c>
      <c r="K22" s="111" t="s">
        <v>4097</v>
      </c>
      <c r="L22" s="68" t="s">
        <v>4096</v>
      </c>
      <c r="M22" s="215" t="s">
        <v>4095</v>
      </c>
    </row>
    <row r="23" spans="1:1025" ht="134.25" customHeight="1" outlineLevel="2">
      <c r="A23" s="73" t="s">
        <v>29</v>
      </c>
      <c r="B23" s="111" t="s">
        <v>893</v>
      </c>
      <c r="C23" s="215" t="s">
        <v>890</v>
      </c>
      <c r="D23" s="111" t="s">
        <v>48</v>
      </c>
      <c r="E23" s="67" t="s">
        <v>894</v>
      </c>
      <c r="F23" s="111" t="s">
        <v>600</v>
      </c>
      <c r="G23" s="239" t="s">
        <v>153</v>
      </c>
      <c r="H23" s="239" t="s">
        <v>448</v>
      </c>
      <c r="I23" s="13">
        <v>1260</v>
      </c>
      <c r="J23" s="111" t="s">
        <v>127</v>
      </c>
      <c r="K23" s="111" t="s">
        <v>895</v>
      </c>
      <c r="L23" s="111" t="s">
        <v>4092</v>
      </c>
      <c r="M23" s="215" t="s">
        <v>4095</v>
      </c>
    </row>
    <row r="24" spans="1:1025" ht="135.75" customHeight="1" outlineLevel="2">
      <c r="A24" s="73" t="s">
        <v>29</v>
      </c>
      <c r="B24" s="111" t="s">
        <v>4094</v>
      </c>
      <c r="C24" s="111" t="s">
        <v>4081</v>
      </c>
      <c r="D24" s="111" t="s">
        <v>48</v>
      </c>
      <c r="E24" s="67" t="s">
        <v>2405</v>
      </c>
      <c r="F24" s="111" t="s">
        <v>600</v>
      </c>
      <c r="G24" s="241" t="s">
        <v>203</v>
      </c>
      <c r="H24" s="194" t="s">
        <v>204</v>
      </c>
      <c r="I24" s="4">
        <v>0</v>
      </c>
      <c r="J24" s="111" t="s">
        <v>127</v>
      </c>
      <c r="K24" s="111" t="s">
        <v>4093</v>
      </c>
      <c r="L24" s="111" t="s">
        <v>4092</v>
      </c>
      <c r="M24" s="215" t="s">
        <v>892</v>
      </c>
    </row>
    <row r="25" spans="1:1025" ht="133.5" customHeight="1" outlineLevel="2">
      <c r="A25" s="73" t="s">
        <v>29</v>
      </c>
      <c r="B25" s="111" t="s">
        <v>4091</v>
      </c>
      <c r="C25" s="111" t="s">
        <v>4090</v>
      </c>
      <c r="D25" s="111" t="s">
        <v>48</v>
      </c>
      <c r="E25" s="67" t="s">
        <v>4089</v>
      </c>
      <c r="F25" s="111" t="s">
        <v>460</v>
      </c>
      <c r="G25" s="239" t="s">
        <v>153</v>
      </c>
      <c r="H25" s="194" t="s">
        <v>204</v>
      </c>
      <c r="I25" s="4">
        <v>0</v>
      </c>
      <c r="J25" s="111" t="s">
        <v>133</v>
      </c>
      <c r="K25" s="111" t="s">
        <v>4088</v>
      </c>
      <c r="L25" s="111" t="s">
        <v>4087</v>
      </c>
      <c r="M25" s="215" t="s">
        <v>892</v>
      </c>
    </row>
    <row r="26" spans="1:1025" ht="135" customHeight="1" outlineLevel="2">
      <c r="A26" s="73" t="s">
        <v>108</v>
      </c>
      <c r="B26" s="67" t="s">
        <v>4086</v>
      </c>
      <c r="C26" s="72" t="s">
        <v>890</v>
      </c>
      <c r="D26" s="72" t="s">
        <v>43</v>
      </c>
      <c r="E26" s="67" t="s">
        <v>4085</v>
      </c>
      <c r="F26" s="199" t="s">
        <v>460</v>
      </c>
      <c r="G26" s="199" t="s">
        <v>153</v>
      </c>
      <c r="H26" s="199" t="s">
        <v>164</v>
      </c>
      <c r="I26" s="13">
        <v>0</v>
      </c>
      <c r="J26" s="72" t="s">
        <v>63</v>
      </c>
      <c r="K26" s="72" t="s">
        <v>4084</v>
      </c>
      <c r="L26" s="72" t="s">
        <v>4083</v>
      </c>
      <c r="M26" s="215" t="s">
        <v>892</v>
      </c>
    </row>
    <row r="27" spans="1:1025" ht="134.25" customHeight="1" outlineLevel="2">
      <c r="A27" s="73" t="s">
        <v>46</v>
      </c>
      <c r="B27" s="111" t="s">
        <v>4082</v>
      </c>
      <c r="C27" s="111" t="s">
        <v>4081</v>
      </c>
      <c r="D27" s="111" t="s">
        <v>48</v>
      </c>
      <c r="E27" s="111" t="s">
        <v>4080</v>
      </c>
      <c r="F27" s="111" t="s">
        <v>600</v>
      </c>
      <c r="G27" s="241" t="s">
        <v>203</v>
      </c>
      <c r="H27" s="194" t="s">
        <v>204</v>
      </c>
      <c r="I27" s="4">
        <v>0</v>
      </c>
      <c r="J27" s="111" t="s">
        <v>127</v>
      </c>
      <c r="K27" s="111" t="s">
        <v>4079</v>
      </c>
      <c r="L27" s="111" t="s">
        <v>464</v>
      </c>
      <c r="M27" s="72" t="s">
        <v>4078</v>
      </c>
    </row>
    <row r="28" spans="1:1025" s="3" customFormat="1" ht="25.15" customHeight="1" outlineLevel="1">
      <c r="A28" s="103" t="s">
        <v>451</v>
      </c>
      <c r="B28" s="103"/>
      <c r="C28" s="103"/>
      <c r="D28" s="103"/>
      <c r="E28" s="103"/>
      <c r="F28" s="103"/>
      <c r="G28" s="103"/>
      <c r="H28" s="104"/>
      <c r="I28" s="105">
        <f>SUM(I29:I60)</f>
        <v>2660770</v>
      </c>
      <c r="J28" s="103"/>
      <c r="K28" s="103"/>
      <c r="L28" s="103"/>
      <c r="M28" s="103"/>
    </row>
    <row r="29" spans="1:1025" s="51" customFormat="1" ht="75.75" customHeight="1" outlineLevel="2">
      <c r="A29" s="73" t="s">
        <v>461</v>
      </c>
      <c r="B29" s="111" t="s">
        <v>4077</v>
      </c>
      <c r="C29" s="111" t="s">
        <v>466</v>
      </c>
      <c r="D29" s="111" t="s">
        <v>43</v>
      </c>
      <c r="E29" s="111" t="s">
        <v>4076</v>
      </c>
      <c r="F29" s="194" t="s">
        <v>463</v>
      </c>
      <c r="G29" s="233" t="s">
        <v>53</v>
      </c>
      <c r="H29" s="56" t="s">
        <v>467</v>
      </c>
      <c r="I29" s="4">
        <v>11000</v>
      </c>
      <c r="J29" s="111" t="s">
        <v>128</v>
      </c>
      <c r="K29" s="111" t="s">
        <v>4075</v>
      </c>
      <c r="L29" s="111" t="s">
        <v>900</v>
      </c>
      <c r="M29" s="72" t="s">
        <v>107</v>
      </c>
    </row>
    <row r="30" spans="1:1025" s="51" customFormat="1" ht="72.75" customHeight="1" outlineLevel="2">
      <c r="A30" s="73" t="s">
        <v>461</v>
      </c>
      <c r="B30" s="111" t="s">
        <v>602</v>
      </c>
      <c r="C30" s="111" t="s">
        <v>603</v>
      </c>
      <c r="D30" s="111" t="s">
        <v>43</v>
      </c>
      <c r="E30" s="111" t="s">
        <v>4074</v>
      </c>
      <c r="F30" s="194" t="s">
        <v>604</v>
      </c>
      <c r="G30" s="239" t="s">
        <v>57</v>
      </c>
      <c r="H30" s="197" t="s">
        <v>605</v>
      </c>
      <c r="I30" s="4">
        <v>10000</v>
      </c>
      <c r="J30" s="111" t="s">
        <v>133</v>
      </c>
      <c r="K30" s="111" t="s">
        <v>606</v>
      </c>
      <c r="L30" s="111" t="s">
        <v>4068</v>
      </c>
      <c r="M30" s="72" t="s">
        <v>107</v>
      </c>
    </row>
    <row r="31" spans="1:1025" ht="72.75" customHeight="1" outlineLevel="2">
      <c r="A31" s="73" t="s">
        <v>461</v>
      </c>
      <c r="B31" s="111" t="s">
        <v>607</v>
      </c>
      <c r="C31" s="111" t="s">
        <v>603</v>
      </c>
      <c r="D31" s="111" t="s">
        <v>43</v>
      </c>
      <c r="E31" s="111" t="s">
        <v>4074</v>
      </c>
      <c r="F31" s="194" t="s">
        <v>604</v>
      </c>
      <c r="G31" s="239" t="s">
        <v>57</v>
      </c>
      <c r="H31" s="197" t="s">
        <v>605</v>
      </c>
      <c r="I31" s="4">
        <v>10000</v>
      </c>
      <c r="J31" s="111" t="s">
        <v>133</v>
      </c>
      <c r="K31" s="111" t="s">
        <v>608</v>
      </c>
      <c r="L31" s="111" t="s">
        <v>4068</v>
      </c>
      <c r="M31" s="72" t="s">
        <v>107</v>
      </c>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c r="UA31" s="55"/>
      <c r="UB31" s="55"/>
      <c r="UC31" s="55"/>
      <c r="UD31" s="55"/>
      <c r="UE31" s="55"/>
      <c r="UF31" s="55"/>
      <c r="UG31" s="55"/>
      <c r="UH31" s="55"/>
      <c r="UI31" s="55"/>
      <c r="UJ31" s="55"/>
      <c r="UK31" s="55"/>
      <c r="UL31" s="55"/>
      <c r="UM31" s="55"/>
      <c r="UN31" s="55"/>
      <c r="UO31" s="55"/>
      <c r="UP31" s="55"/>
      <c r="UQ31" s="55"/>
      <c r="UR31" s="55"/>
      <c r="US31" s="55"/>
      <c r="UT31" s="55"/>
      <c r="UU31" s="55"/>
      <c r="UV31" s="55"/>
      <c r="UW31" s="55"/>
      <c r="UX31" s="55"/>
      <c r="UY31" s="55"/>
      <c r="UZ31" s="55"/>
      <c r="VA31" s="55"/>
      <c r="VB31" s="55"/>
      <c r="VC31" s="55"/>
      <c r="VD31" s="55"/>
      <c r="VE31" s="55"/>
      <c r="VF31" s="55"/>
      <c r="VG31" s="55"/>
      <c r="VH31" s="55"/>
      <c r="VI31" s="55"/>
      <c r="VJ31" s="55"/>
      <c r="VK31" s="55"/>
      <c r="VL31" s="55"/>
      <c r="VM31" s="55"/>
      <c r="VN31" s="55"/>
      <c r="VO31" s="55"/>
      <c r="VP31" s="55"/>
      <c r="VQ31" s="55"/>
      <c r="VR31" s="55"/>
      <c r="VS31" s="55"/>
      <c r="VT31" s="55"/>
      <c r="VU31" s="55"/>
      <c r="VV31" s="55"/>
      <c r="VW31" s="55"/>
      <c r="VX31" s="55"/>
      <c r="VY31" s="55"/>
      <c r="VZ31" s="55"/>
      <c r="WA31" s="55"/>
      <c r="WB31" s="55"/>
      <c r="WC31" s="55"/>
      <c r="WD31" s="55"/>
      <c r="WE31" s="55"/>
      <c r="WF31" s="55"/>
      <c r="WG31" s="55"/>
      <c r="WH31" s="55"/>
      <c r="WI31" s="55"/>
      <c r="WJ31" s="55"/>
      <c r="WK31" s="55"/>
      <c r="WL31" s="55"/>
      <c r="WM31" s="55"/>
      <c r="WN31" s="55"/>
      <c r="WO31" s="55"/>
      <c r="WP31" s="55"/>
      <c r="WQ31" s="55"/>
      <c r="WR31" s="55"/>
      <c r="WS31" s="55"/>
      <c r="WT31" s="55"/>
      <c r="WU31" s="55"/>
      <c r="WV31" s="55"/>
      <c r="WW31" s="55"/>
      <c r="WX31" s="55"/>
      <c r="WY31" s="55"/>
      <c r="WZ31" s="55"/>
      <c r="XA31" s="55"/>
      <c r="XB31" s="55"/>
      <c r="XC31" s="55"/>
      <c r="XD31" s="55"/>
      <c r="XE31" s="55"/>
      <c r="XF31" s="55"/>
      <c r="XG31" s="55"/>
      <c r="XH31" s="55"/>
      <c r="XI31" s="55"/>
      <c r="XJ31" s="55"/>
      <c r="XK31" s="55"/>
      <c r="XL31" s="55"/>
      <c r="XM31" s="55"/>
      <c r="XN31" s="55"/>
      <c r="XO31" s="55"/>
      <c r="XP31" s="55"/>
      <c r="XQ31" s="55"/>
      <c r="XR31" s="55"/>
      <c r="XS31" s="55"/>
      <c r="XT31" s="55"/>
      <c r="XU31" s="55"/>
      <c r="XV31" s="55"/>
      <c r="XW31" s="55"/>
      <c r="XX31" s="55"/>
      <c r="XY31" s="55"/>
      <c r="XZ31" s="55"/>
      <c r="YA31" s="55"/>
      <c r="YB31" s="55"/>
      <c r="YC31" s="55"/>
      <c r="YD31" s="55"/>
      <c r="YE31" s="55"/>
      <c r="YF31" s="55"/>
      <c r="YG31" s="55"/>
      <c r="YH31" s="55"/>
      <c r="YI31" s="55"/>
      <c r="YJ31" s="55"/>
      <c r="YK31" s="55"/>
      <c r="YL31" s="55"/>
      <c r="YM31" s="55"/>
      <c r="YN31" s="55"/>
      <c r="YO31" s="55"/>
      <c r="YP31" s="55"/>
      <c r="YQ31" s="55"/>
      <c r="YR31" s="55"/>
      <c r="YS31" s="55"/>
      <c r="YT31" s="55"/>
      <c r="YU31" s="55"/>
      <c r="YV31" s="55"/>
      <c r="YW31" s="55"/>
      <c r="YX31" s="55"/>
      <c r="YY31" s="55"/>
      <c r="YZ31" s="55"/>
      <c r="ZA31" s="55"/>
      <c r="ZB31" s="55"/>
      <c r="ZC31" s="55"/>
      <c r="ZD31" s="55"/>
      <c r="ZE31" s="55"/>
      <c r="ZF31" s="55"/>
      <c r="ZG31" s="55"/>
      <c r="ZH31" s="55"/>
      <c r="ZI31" s="55"/>
      <c r="ZJ31" s="55"/>
      <c r="ZK31" s="55"/>
      <c r="ZL31" s="55"/>
      <c r="ZM31" s="55"/>
      <c r="ZN31" s="55"/>
      <c r="ZO31" s="55"/>
      <c r="ZP31" s="55"/>
      <c r="ZQ31" s="55"/>
      <c r="ZR31" s="55"/>
      <c r="ZS31" s="55"/>
      <c r="ZT31" s="55"/>
      <c r="ZU31" s="55"/>
      <c r="ZV31" s="55"/>
      <c r="ZW31" s="55"/>
      <c r="ZX31" s="55"/>
      <c r="ZY31" s="55"/>
      <c r="ZZ31" s="55"/>
      <c r="AAA31" s="55"/>
      <c r="AAB31" s="55"/>
      <c r="AAC31" s="55"/>
      <c r="AAD31" s="55"/>
      <c r="AAE31" s="55"/>
      <c r="AAF31" s="55"/>
      <c r="AAG31" s="55"/>
      <c r="AAH31" s="55"/>
      <c r="AAI31" s="55"/>
      <c r="AAJ31" s="55"/>
      <c r="AAK31" s="55"/>
      <c r="AAL31" s="55"/>
      <c r="AAM31" s="55"/>
      <c r="AAN31" s="55"/>
      <c r="AAO31" s="55"/>
      <c r="AAP31" s="55"/>
      <c r="AAQ31" s="55"/>
      <c r="AAR31" s="55"/>
      <c r="AAS31" s="55"/>
      <c r="AAT31" s="55"/>
      <c r="AAU31" s="55"/>
      <c r="AAV31" s="55"/>
      <c r="AAW31" s="55"/>
      <c r="AAX31" s="55"/>
      <c r="AAY31" s="55"/>
      <c r="AAZ31" s="55"/>
      <c r="ABA31" s="55"/>
      <c r="ABB31" s="55"/>
      <c r="ABC31" s="55"/>
      <c r="ABD31" s="55"/>
      <c r="ABE31" s="55"/>
      <c r="ABF31" s="55"/>
      <c r="ABG31" s="55"/>
      <c r="ABH31" s="55"/>
      <c r="ABI31" s="55"/>
      <c r="ABJ31" s="55"/>
      <c r="ABK31" s="55"/>
      <c r="ABL31" s="55"/>
      <c r="ABM31" s="55"/>
      <c r="ABN31" s="55"/>
      <c r="ABO31" s="55"/>
      <c r="ABP31" s="55"/>
      <c r="ABQ31" s="55"/>
      <c r="ABR31" s="55"/>
      <c r="ABS31" s="55"/>
      <c r="ABT31" s="55"/>
      <c r="ABU31" s="55"/>
      <c r="ABV31" s="55"/>
      <c r="ABW31" s="55"/>
      <c r="ABX31" s="55"/>
      <c r="ABY31" s="55"/>
      <c r="ABZ31" s="55"/>
      <c r="ACA31" s="55"/>
      <c r="ACB31" s="55"/>
      <c r="ACC31" s="55"/>
      <c r="ACD31" s="55"/>
      <c r="ACE31" s="55"/>
      <c r="ACF31" s="55"/>
      <c r="ACG31" s="55"/>
      <c r="ACH31" s="55"/>
      <c r="ACI31" s="55"/>
      <c r="ACJ31" s="55"/>
      <c r="ACK31" s="55"/>
      <c r="ACL31" s="55"/>
      <c r="ACM31" s="55"/>
      <c r="ACN31" s="55"/>
      <c r="ACO31" s="55"/>
      <c r="ACP31" s="55"/>
      <c r="ACQ31" s="55"/>
      <c r="ACR31" s="55"/>
      <c r="ACS31" s="55"/>
      <c r="ACT31" s="55"/>
      <c r="ACU31" s="55"/>
      <c r="ACV31" s="55"/>
      <c r="ACW31" s="55"/>
      <c r="ACX31" s="55"/>
      <c r="ACY31" s="55"/>
      <c r="ACZ31" s="55"/>
      <c r="ADA31" s="55"/>
      <c r="ADB31" s="55"/>
      <c r="ADC31" s="55"/>
      <c r="ADD31" s="55"/>
      <c r="ADE31" s="55"/>
      <c r="ADF31" s="55"/>
      <c r="ADG31" s="55"/>
      <c r="ADH31" s="55"/>
      <c r="ADI31" s="55"/>
      <c r="ADJ31" s="55"/>
      <c r="ADK31" s="55"/>
      <c r="ADL31" s="55"/>
      <c r="ADM31" s="55"/>
      <c r="ADN31" s="55"/>
      <c r="ADO31" s="55"/>
      <c r="ADP31" s="55"/>
      <c r="ADQ31" s="55"/>
      <c r="ADR31" s="55"/>
      <c r="ADS31" s="55"/>
      <c r="ADT31" s="55"/>
      <c r="ADU31" s="55"/>
      <c r="ADV31" s="55"/>
      <c r="ADW31" s="55"/>
      <c r="ADX31" s="55"/>
      <c r="ADY31" s="55"/>
      <c r="ADZ31" s="55"/>
      <c r="AEA31" s="55"/>
      <c r="AEB31" s="55"/>
      <c r="AEC31" s="55"/>
      <c r="AED31" s="55"/>
      <c r="AEE31" s="55"/>
      <c r="AEF31" s="55"/>
      <c r="AEG31" s="55"/>
      <c r="AEH31" s="55"/>
      <c r="AEI31" s="55"/>
      <c r="AEJ31" s="55"/>
      <c r="AEK31" s="55"/>
      <c r="AEL31" s="55"/>
      <c r="AEM31" s="55"/>
      <c r="AEN31" s="55"/>
      <c r="AEO31" s="55"/>
      <c r="AEP31" s="55"/>
      <c r="AEQ31" s="55"/>
      <c r="AER31" s="55"/>
      <c r="AES31" s="55"/>
      <c r="AET31" s="55"/>
      <c r="AEU31" s="55"/>
      <c r="AEV31" s="55"/>
      <c r="AEW31" s="55"/>
      <c r="AEX31" s="55"/>
      <c r="AEY31" s="55"/>
      <c r="AEZ31" s="55"/>
      <c r="AFA31" s="55"/>
      <c r="AFB31" s="55"/>
      <c r="AFC31" s="55"/>
      <c r="AFD31" s="55"/>
      <c r="AFE31" s="55"/>
      <c r="AFF31" s="55"/>
      <c r="AFG31" s="55"/>
      <c r="AFH31" s="55"/>
      <c r="AFI31" s="55"/>
      <c r="AFJ31" s="55"/>
      <c r="AFK31" s="55"/>
      <c r="AFL31" s="55"/>
      <c r="AFM31" s="55"/>
      <c r="AFN31" s="55"/>
      <c r="AFO31" s="55"/>
      <c r="AFP31" s="55"/>
      <c r="AFQ31" s="55"/>
      <c r="AFR31" s="55"/>
      <c r="AFS31" s="55"/>
      <c r="AFT31" s="55"/>
      <c r="AFU31" s="55"/>
      <c r="AFV31" s="55"/>
      <c r="AFW31" s="55"/>
      <c r="AFX31" s="55"/>
      <c r="AFY31" s="55"/>
      <c r="AFZ31" s="55"/>
      <c r="AGA31" s="55"/>
      <c r="AGB31" s="55"/>
      <c r="AGC31" s="55"/>
      <c r="AGD31" s="55"/>
      <c r="AGE31" s="55"/>
      <c r="AGF31" s="55"/>
      <c r="AGG31" s="55"/>
      <c r="AGH31" s="55"/>
      <c r="AGI31" s="55"/>
      <c r="AGJ31" s="55"/>
      <c r="AGK31" s="55"/>
      <c r="AGL31" s="55"/>
      <c r="AGM31" s="55"/>
      <c r="AGN31" s="55"/>
      <c r="AGO31" s="55"/>
      <c r="AGP31" s="55"/>
      <c r="AGQ31" s="55"/>
      <c r="AGR31" s="55"/>
      <c r="AGS31" s="55"/>
      <c r="AGT31" s="55"/>
      <c r="AGU31" s="55"/>
      <c r="AGV31" s="55"/>
      <c r="AGW31" s="55"/>
      <c r="AGX31" s="55"/>
      <c r="AGY31" s="55"/>
      <c r="AGZ31" s="55"/>
      <c r="AHA31" s="55"/>
      <c r="AHB31" s="55"/>
      <c r="AHC31" s="55"/>
      <c r="AHD31" s="55"/>
      <c r="AHE31" s="55"/>
      <c r="AHF31" s="55"/>
      <c r="AHG31" s="55"/>
      <c r="AHH31" s="55"/>
      <c r="AHI31" s="55"/>
      <c r="AHJ31" s="55"/>
      <c r="AHK31" s="55"/>
      <c r="AHL31" s="55"/>
      <c r="AHM31" s="55"/>
      <c r="AHN31" s="55"/>
      <c r="AHO31" s="55"/>
      <c r="AHP31" s="55"/>
      <c r="AHQ31" s="55"/>
      <c r="AHR31" s="55"/>
      <c r="AHS31" s="55"/>
      <c r="AHT31" s="55"/>
      <c r="AHU31" s="55"/>
      <c r="AHV31" s="55"/>
      <c r="AHW31" s="55"/>
      <c r="AHX31" s="55"/>
      <c r="AHY31" s="55"/>
      <c r="AHZ31" s="55"/>
      <c r="AIA31" s="55"/>
      <c r="AIB31" s="55"/>
      <c r="AIC31" s="55"/>
      <c r="AID31" s="55"/>
      <c r="AIE31" s="55"/>
      <c r="AIF31" s="55"/>
      <c r="AIG31" s="55"/>
      <c r="AIH31" s="55"/>
      <c r="AII31" s="55"/>
      <c r="AIJ31" s="55"/>
      <c r="AIK31" s="55"/>
      <c r="AIL31" s="55"/>
      <c r="AIM31" s="55"/>
      <c r="AIN31" s="55"/>
      <c r="AIO31" s="55"/>
      <c r="AIP31" s="55"/>
      <c r="AIQ31" s="55"/>
      <c r="AIR31" s="55"/>
      <c r="AIS31" s="55"/>
      <c r="AIT31" s="55"/>
      <c r="AIU31" s="55"/>
      <c r="AIV31" s="55"/>
      <c r="AIW31" s="55"/>
      <c r="AIX31" s="55"/>
      <c r="AIY31" s="55"/>
      <c r="AIZ31" s="55"/>
      <c r="AJA31" s="55"/>
      <c r="AJB31" s="55"/>
      <c r="AJC31" s="55"/>
      <c r="AJD31" s="55"/>
      <c r="AJE31" s="55"/>
      <c r="AJF31" s="55"/>
      <c r="AJG31" s="55"/>
      <c r="AJH31" s="55"/>
      <c r="AJI31" s="55"/>
      <c r="AJJ31" s="55"/>
      <c r="AJK31" s="55"/>
      <c r="AJL31" s="55"/>
      <c r="AJM31" s="55"/>
      <c r="AJN31" s="55"/>
      <c r="AJO31" s="55"/>
      <c r="AJP31" s="55"/>
      <c r="AJQ31" s="55"/>
      <c r="AJR31" s="55"/>
      <c r="AJS31" s="55"/>
      <c r="AJT31" s="55"/>
      <c r="AJU31" s="55"/>
      <c r="AJV31" s="55"/>
      <c r="AJW31" s="55"/>
      <c r="AJX31" s="55"/>
      <c r="AJY31" s="55"/>
      <c r="AJZ31" s="55"/>
      <c r="AKA31" s="55"/>
      <c r="AKB31" s="55"/>
      <c r="AKC31" s="55"/>
      <c r="AKD31" s="55"/>
      <c r="AKE31" s="55"/>
      <c r="AKF31" s="55"/>
      <c r="AKG31" s="55"/>
      <c r="AKH31" s="55"/>
      <c r="AKI31" s="55"/>
      <c r="AKJ31" s="55"/>
      <c r="AKK31" s="55"/>
      <c r="AKL31" s="55"/>
      <c r="AKM31" s="55"/>
      <c r="AKN31" s="55"/>
      <c r="AKO31" s="55"/>
      <c r="AKP31" s="55"/>
      <c r="AKQ31" s="55"/>
      <c r="AKR31" s="55"/>
      <c r="AKS31" s="55"/>
      <c r="AKT31" s="55"/>
      <c r="AKU31" s="55"/>
      <c r="AKV31" s="55"/>
      <c r="AKW31" s="55"/>
      <c r="AKX31" s="55"/>
      <c r="AKY31" s="55"/>
      <c r="AKZ31" s="55"/>
      <c r="ALA31" s="55"/>
      <c r="ALB31" s="55"/>
      <c r="ALC31" s="55"/>
      <c r="ALD31" s="55"/>
      <c r="ALE31" s="55"/>
      <c r="ALF31" s="55"/>
      <c r="ALG31" s="55"/>
      <c r="ALH31" s="55"/>
      <c r="ALI31" s="55"/>
      <c r="ALJ31" s="55"/>
      <c r="ALK31" s="55"/>
      <c r="ALL31" s="55"/>
      <c r="ALM31" s="55"/>
      <c r="ALN31" s="55"/>
      <c r="ALO31" s="55"/>
      <c r="ALP31" s="55"/>
      <c r="ALQ31" s="55"/>
      <c r="ALR31" s="55"/>
      <c r="ALS31" s="55"/>
      <c r="ALT31" s="55"/>
      <c r="ALU31" s="55"/>
      <c r="ALV31" s="55"/>
      <c r="ALW31" s="55"/>
      <c r="ALX31" s="55"/>
      <c r="ALY31" s="55"/>
      <c r="ALZ31" s="55"/>
      <c r="AMA31" s="55"/>
      <c r="AMB31" s="55"/>
      <c r="AMC31" s="55"/>
      <c r="AMD31" s="55"/>
      <c r="AME31" s="55"/>
      <c r="AMF31" s="55"/>
      <c r="AMG31" s="55"/>
      <c r="AMH31" s="55"/>
      <c r="AMI31" s="55"/>
      <c r="AMJ31" s="55"/>
      <c r="AMK31" s="55"/>
    </row>
    <row r="32" spans="1:1025" s="9" customFormat="1" ht="72.75" customHeight="1" outlineLevel="2">
      <c r="A32" s="73" t="s">
        <v>461</v>
      </c>
      <c r="B32" s="111" t="s">
        <v>609</v>
      </c>
      <c r="C32" s="111" t="s">
        <v>603</v>
      </c>
      <c r="D32" s="111" t="s">
        <v>43</v>
      </c>
      <c r="E32" s="111" t="s">
        <v>4073</v>
      </c>
      <c r="F32" s="194" t="s">
        <v>604</v>
      </c>
      <c r="G32" s="239" t="s">
        <v>57</v>
      </c>
      <c r="H32" s="197" t="s">
        <v>605</v>
      </c>
      <c r="I32" s="4">
        <v>10000</v>
      </c>
      <c r="J32" s="111" t="s">
        <v>133</v>
      </c>
      <c r="K32" s="111" t="s">
        <v>610</v>
      </c>
      <c r="L32" s="111" t="s">
        <v>4068</v>
      </c>
      <c r="M32" s="72" t="s">
        <v>107</v>
      </c>
    </row>
    <row r="33" spans="1:14" s="57" customFormat="1" ht="72.75" customHeight="1" outlineLevel="2">
      <c r="A33" s="73" t="s">
        <v>461</v>
      </c>
      <c r="B33" s="111" t="s">
        <v>4072</v>
      </c>
      <c r="C33" s="111" t="s">
        <v>603</v>
      </c>
      <c r="D33" s="111" t="s">
        <v>43</v>
      </c>
      <c r="E33" s="111" t="s">
        <v>4071</v>
      </c>
      <c r="F33" s="194" t="s">
        <v>604</v>
      </c>
      <c r="G33" s="240" t="s">
        <v>57</v>
      </c>
      <c r="H33" s="240" t="s">
        <v>605</v>
      </c>
      <c r="I33" s="4">
        <v>13860</v>
      </c>
      <c r="J33" s="111" t="s">
        <v>133</v>
      </c>
      <c r="K33" s="111" t="s">
        <v>613</v>
      </c>
      <c r="L33" s="111" t="s">
        <v>4068</v>
      </c>
      <c r="M33" s="72" t="s">
        <v>107</v>
      </c>
      <c r="N33" s="59"/>
    </row>
    <row r="34" spans="1:14" ht="72.75" customHeight="1" outlineLevel="2">
      <c r="A34" s="73" t="s">
        <v>461</v>
      </c>
      <c r="B34" s="111" t="s">
        <v>4070</v>
      </c>
      <c r="C34" s="111" t="s">
        <v>603</v>
      </c>
      <c r="D34" s="111" t="s">
        <v>43</v>
      </c>
      <c r="E34" s="111" t="s">
        <v>4069</v>
      </c>
      <c r="F34" s="194" t="s">
        <v>604</v>
      </c>
      <c r="G34" s="240" t="s">
        <v>57</v>
      </c>
      <c r="H34" s="240" t="s">
        <v>605</v>
      </c>
      <c r="I34" s="4">
        <v>9240</v>
      </c>
      <c r="J34" s="111" t="s">
        <v>133</v>
      </c>
      <c r="K34" s="111" t="s">
        <v>613</v>
      </c>
      <c r="L34" s="111" t="s">
        <v>4068</v>
      </c>
      <c r="M34" s="72" t="s">
        <v>107</v>
      </c>
      <c r="N34" s="8"/>
    </row>
    <row r="35" spans="1:14" ht="72.75" customHeight="1" outlineLevel="2">
      <c r="A35" s="73" t="s">
        <v>461</v>
      </c>
      <c r="B35" s="72" t="s">
        <v>897</v>
      </c>
      <c r="C35" s="72" t="s">
        <v>603</v>
      </c>
      <c r="D35" s="111" t="s">
        <v>43</v>
      </c>
      <c r="E35" s="72" t="s">
        <v>898</v>
      </c>
      <c r="F35" s="194" t="s">
        <v>604</v>
      </c>
      <c r="G35" s="232" t="s">
        <v>57</v>
      </c>
      <c r="H35" s="232" t="s">
        <v>605</v>
      </c>
      <c r="I35" s="13">
        <v>10395</v>
      </c>
      <c r="J35" s="111" t="s">
        <v>133</v>
      </c>
      <c r="K35" s="111" t="s">
        <v>899</v>
      </c>
      <c r="L35" s="111" t="s">
        <v>4068</v>
      </c>
      <c r="M35" s="72" t="s">
        <v>107</v>
      </c>
      <c r="N35" s="8"/>
    </row>
    <row r="36" spans="1:14" s="7" customFormat="1" ht="72.75" customHeight="1" outlineLevel="2">
      <c r="A36" s="73" t="s">
        <v>461</v>
      </c>
      <c r="B36" s="72" t="s">
        <v>897</v>
      </c>
      <c r="C36" s="72" t="s">
        <v>603</v>
      </c>
      <c r="D36" s="111" t="s">
        <v>43</v>
      </c>
      <c r="E36" s="72" t="s">
        <v>901</v>
      </c>
      <c r="F36" s="194" t="s">
        <v>604</v>
      </c>
      <c r="G36" s="232" t="s">
        <v>57</v>
      </c>
      <c r="H36" s="232" t="s">
        <v>605</v>
      </c>
      <c r="I36" s="13">
        <v>6930</v>
      </c>
      <c r="J36" s="111" t="s">
        <v>133</v>
      </c>
      <c r="K36" s="111" t="s">
        <v>902</v>
      </c>
      <c r="L36" s="111" t="s">
        <v>4068</v>
      </c>
      <c r="M36" s="72" t="s">
        <v>107</v>
      </c>
      <c r="N36" s="53"/>
    </row>
    <row r="37" spans="1:14" s="51" customFormat="1" ht="71.25" customHeight="1" outlineLevel="2">
      <c r="A37" s="73" t="s">
        <v>461</v>
      </c>
      <c r="B37" s="72" t="s">
        <v>906</v>
      </c>
      <c r="C37" s="72" t="s">
        <v>603</v>
      </c>
      <c r="D37" s="111" t="s">
        <v>43</v>
      </c>
      <c r="E37" s="72" t="s">
        <v>907</v>
      </c>
      <c r="F37" s="194" t="s">
        <v>604</v>
      </c>
      <c r="G37" s="232" t="s">
        <v>57</v>
      </c>
      <c r="H37" s="232" t="s">
        <v>605</v>
      </c>
      <c r="I37" s="13">
        <v>26565</v>
      </c>
      <c r="J37" s="111" t="s">
        <v>133</v>
      </c>
      <c r="K37" s="111" t="s">
        <v>908</v>
      </c>
      <c r="L37" s="111" t="s">
        <v>4068</v>
      </c>
      <c r="M37" s="72" t="s">
        <v>107</v>
      </c>
    </row>
    <row r="38" spans="1:14" s="51" customFormat="1" ht="90.75" customHeight="1" outlineLevel="2">
      <c r="A38" s="73" t="s">
        <v>461</v>
      </c>
      <c r="B38" s="72" t="s">
        <v>906</v>
      </c>
      <c r="C38" s="72" t="s">
        <v>603</v>
      </c>
      <c r="D38" s="72" t="s">
        <v>2116</v>
      </c>
      <c r="E38" s="72" t="s">
        <v>909</v>
      </c>
      <c r="F38" s="194" t="s">
        <v>604</v>
      </c>
      <c r="G38" s="232" t="s">
        <v>57</v>
      </c>
      <c r="H38" s="232" t="s">
        <v>605</v>
      </c>
      <c r="I38" s="13">
        <v>130000</v>
      </c>
      <c r="J38" s="111" t="s">
        <v>133</v>
      </c>
      <c r="K38" s="111" t="s">
        <v>910</v>
      </c>
      <c r="L38" s="111" t="s">
        <v>4067</v>
      </c>
      <c r="M38" s="72" t="s">
        <v>107</v>
      </c>
    </row>
    <row r="39" spans="1:14" s="51" customFormat="1" ht="195" customHeight="1" outlineLevel="2">
      <c r="A39" s="73" t="s">
        <v>461</v>
      </c>
      <c r="B39" s="72" t="s">
        <v>911</v>
      </c>
      <c r="C39" s="72" t="s">
        <v>466</v>
      </c>
      <c r="D39" s="72" t="s">
        <v>2116</v>
      </c>
      <c r="E39" s="72" t="s">
        <v>912</v>
      </c>
      <c r="F39" s="194" t="s">
        <v>604</v>
      </c>
      <c r="G39" s="232" t="s">
        <v>57</v>
      </c>
      <c r="H39" s="232" t="s">
        <v>913</v>
      </c>
      <c r="I39" s="13">
        <v>160000</v>
      </c>
      <c r="J39" s="111" t="s">
        <v>128</v>
      </c>
      <c r="K39" s="111" t="s">
        <v>914</v>
      </c>
      <c r="L39" s="111" t="s">
        <v>4066</v>
      </c>
      <c r="M39" s="72" t="s">
        <v>107</v>
      </c>
    </row>
    <row r="40" spans="1:14" s="51" customFormat="1" ht="82.5" customHeight="1" outlineLevel="2">
      <c r="A40" s="73" t="s">
        <v>461</v>
      </c>
      <c r="B40" s="72" t="s">
        <v>915</v>
      </c>
      <c r="C40" s="72" t="s">
        <v>466</v>
      </c>
      <c r="D40" s="111" t="s">
        <v>43</v>
      </c>
      <c r="E40" s="72" t="s">
        <v>916</v>
      </c>
      <c r="F40" s="194" t="s">
        <v>604</v>
      </c>
      <c r="G40" s="232" t="s">
        <v>57</v>
      </c>
      <c r="H40" s="232" t="s">
        <v>913</v>
      </c>
      <c r="I40" s="13">
        <v>90000</v>
      </c>
      <c r="J40" s="111" t="s">
        <v>128</v>
      </c>
      <c r="K40" s="111" t="s">
        <v>917</v>
      </c>
      <c r="L40" s="111" t="s">
        <v>918</v>
      </c>
      <c r="M40" s="72" t="s">
        <v>107</v>
      </c>
    </row>
    <row r="41" spans="1:14" s="51" customFormat="1" ht="75" customHeight="1" outlineLevel="2">
      <c r="A41" s="73" t="s">
        <v>461</v>
      </c>
      <c r="B41" s="72" t="s">
        <v>919</v>
      </c>
      <c r="C41" s="72" t="s">
        <v>920</v>
      </c>
      <c r="D41" s="111" t="s">
        <v>43</v>
      </c>
      <c r="E41" s="72" t="s">
        <v>921</v>
      </c>
      <c r="F41" s="194" t="s">
        <v>604</v>
      </c>
      <c r="G41" s="232" t="s">
        <v>57</v>
      </c>
      <c r="H41" s="232" t="s">
        <v>896</v>
      </c>
      <c r="I41" s="13">
        <v>56000</v>
      </c>
      <c r="J41" s="111" t="s">
        <v>133</v>
      </c>
      <c r="K41" s="111" t="s">
        <v>922</v>
      </c>
      <c r="L41" s="111" t="s">
        <v>923</v>
      </c>
      <c r="M41" s="72" t="s">
        <v>107</v>
      </c>
    </row>
    <row r="42" spans="1:14" s="51" customFormat="1" ht="79.5" customHeight="1" outlineLevel="2">
      <c r="A42" s="73" t="s">
        <v>461</v>
      </c>
      <c r="B42" s="111" t="s">
        <v>903</v>
      </c>
      <c r="C42" s="111" t="s">
        <v>462</v>
      </c>
      <c r="D42" s="111" t="s">
        <v>43</v>
      </c>
      <c r="E42" s="111" t="s">
        <v>904</v>
      </c>
      <c r="F42" s="111" t="s">
        <v>463</v>
      </c>
      <c r="G42" s="240" t="s">
        <v>57</v>
      </c>
      <c r="H42" s="232" t="s">
        <v>896</v>
      </c>
      <c r="I42" s="13">
        <v>1260</v>
      </c>
      <c r="J42" s="111" t="s">
        <v>127</v>
      </c>
      <c r="K42" s="111" t="s">
        <v>4065</v>
      </c>
      <c r="L42" s="111" t="s">
        <v>464</v>
      </c>
      <c r="M42" s="72" t="s">
        <v>107</v>
      </c>
    </row>
    <row r="43" spans="1:14" s="51" customFormat="1" ht="80.25" customHeight="1" outlineLevel="2">
      <c r="A43" s="73" t="s">
        <v>461</v>
      </c>
      <c r="B43" s="111" t="s">
        <v>924</v>
      </c>
      <c r="C43" s="111" t="s">
        <v>462</v>
      </c>
      <c r="D43" s="111" t="s">
        <v>43</v>
      </c>
      <c r="E43" s="111" t="s">
        <v>925</v>
      </c>
      <c r="F43" s="111" t="s">
        <v>600</v>
      </c>
      <c r="G43" s="238" t="s">
        <v>57</v>
      </c>
      <c r="H43" s="232" t="s">
        <v>896</v>
      </c>
      <c r="I43" s="4">
        <v>1260</v>
      </c>
      <c r="J43" s="111" t="s">
        <v>127</v>
      </c>
      <c r="K43" s="111" t="s">
        <v>905</v>
      </c>
      <c r="L43" s="111" t="s">
        <v>464</v>
      </c>
      <c r="M43" s="72"/>
    </row>
    <row r="44" spans="1:14" s="51" customFormat="1" ht="81.75" customHeight="1" outlineLevel="2">
      <c r="A44" s="73" t="s">
        <v>461</v>
      </c>
      <c r="B44" s="111" t="s">
        <v>4064</v>
      </c>
      <c r="C44" s="111" t="s">
        <v>612</v>
      </c>
      <c r="D44" s="111" t="s">
        <v>43</v>
      </c>
      <c r="E44" s="111" t="s">
        <v>4063</v>
      </c>
      <c r="F44" s="111" t="s">
        <v>463</v>
      </c>
      <c r="G44" s="237" t="s">
        <v>53</v>
      </c>
      <c r="H44" s="236" t="s">
        <v>913</v>
      </c>
      <c r="I44" s="4">
        <v>70000</v>
      </c>
      <c r="J44" s="111" t="s">
        <v>4033</v>
      </c>
      <c r="K44" s="111" t="s">
        <v>4062</v>
      </c>
      <c r="L44" s="111" t="s">
        <v>4031</v>
      </c>
      <c r="M44" s="72" t="s">
        <v>107</v>
      </c>
    </row>
    <row r="45" spans="1:14" s="51" customFormat="1" ht="76.5" customHeight="1" outlineLevel="2">
      <c r="A45" s="73" t="s">
        <v>461</v>
      </c>
      <c r="B45" s="111" t="s">
        <v>4061</v>
      </c>
      <c r="C45" s="111" t="s">
        <v>612</v>
      </c>
      <c r="D45" s="111" t="s">
        <v>43</v>
      </c>
      <c r="E45" s="111" t="s">
        <v>4060</v>
      </c>
      <c r="F45" s="111" t="s">
        <v>463</v>
      </c>
      <c r="G45" s="237" t="s">
        <v>53</v>
      </c>
      <c r="H45" s="236" t="s">
        <v>913</v>
      </c>
      <c r="I45" s="4">
        <v>50000</v>
      </c>
      <c r="J45" s="111" t="s">
        <v>4033</v>
      </c>
      <c r="K45" s="111" t="s">
        <v>4059</v>
      </c>
      <c r="L45" s="111" t="s">
        <v>4031</v>
      </c>
      <c r="M45" s="72" t="s">
        <v>107</v>
      </c>
    </row>
    <row r="46" spans="1:14" s="51" customFormat="1" ht="78" customHeight="1" outlineLevel="2">
      <c r="A46" s="73" t="s">
        <v>461</v>
      </c>
      <c r="B46" s="111" t="s">
        <v>4058</v>
      </c>
      <c r="C46" s="111" t="s">
        <v>462</v>
      </c>
      <c r="D46" s="111" t="s">
        <v>104</v>
      </c>
      <c r="E46" s="111" t="s">
        <v>4057</v>
      </c>
      <c r="F46" s="194" t="s">
        <v>604</v>
      </c>
      <c r="G46" s="238" t="s">
        <v>53</v>
      </c>
      <c r="H46" s="232" t="s">
        <v>896</v>
      </c>
      <c r="I46" s="4">
        <v>30000</v>
      </c>
      <c r="J46" s="111" t="s">
        <v>63</v>
      </c>
      <c r="K46" s="111" t="s">
        <v>4056</v>
      </c>
      <c r="L46" s="111" t="s">
        <v>4055</v>
      </c>
      <c r="M46" s="72"/>
    </row>
    <row r="47" spans="1:14" s="51" customFormat="1" ht="74.25" customHeight="1" outlineLevel="2">
      <c r="A47" s="73" t="s">
        <v>461</v>
      </c>
      <c r="B47" s="72" t="s">
        <v>4054</v>
      </c>
      <c r="C47" s="72" t="s">
        <v>603</v>
      </c>
      <c r="D47" s="111" t="s">
        <v>43</v>
      </c>
      <c r="E47" s="72" t="s">
        <v>4053</v>
      </c>
      <c r="F47" s="194" t="s">
        <v>604</v>
      </c>
      <c r="G47" s="239" t="s">
        <v>57</v>
      </c>
      <c r="H47" s="239" t="s">
        <v>605</v>
      </c>
      <c r="I47" s="13">
        <v>487010</v>
      </c>
      <c r="J47" s="111" t="s">
        <v>133</v>
      </c>
      <c r="K47" s="111" t="s">
        <v>4052</v>
      </c>
      <c r="L47" s="68" t="s">
        <v>4051</v>
      </c>
      <c r="M47" s="72"/>
    </row>
    <row r="48" spans="1:14" s="51" customFormat="1" ht="105.75" customHeight="1" outlineLevel="2">
      <c r="A48" s="73" t="s">
        <v>461</v>
      </c>
      <c r="B48" s="111" t="s">
        <v>4050</v>
      </c>
      <c r="C48" s="111" t="s">
        <v>4049</v>
      </c>
      <c r="D48" s="111" t="s">
        <v>43</v>
      </c>
      <c r="E48" s="111" t="s">
        <v>4048</v>
      </c>
      <c r="F48" s="111" t="s">
        <v>463</v>
      </c>
      <c r="G48" s="238" t="s">
        <v>53</v>
      </c>
      <c r="H48" s="232" t="s">
        <v>913</v>
      </c>
      <c r="I48" s="4">
        <v>50000</v>
      </c>
      <c r="J48" s="111" t="s">
        <v>783</v>
      </c>
      <c r="K48" s="111" t="s">
        <v>4047</v>
      </c>
      <c r="L48" s="111" t="s">
        <v>4046</v>
      </c>
      <c r="M48" s="72"/>
    </row>
    <row r="49" spans="1:1025" s="51" customFormat="1" ht="138.75" customHeight="1" outlineLevel="2">
      <c r="A49" s="73" t="s">
        <v>461</v>
      </c>
      <c r="B49" s="111" t="s">
        <v>4045</v>
      </c>
      <c r="C49" s="111" t="s">
        <v>611</v>
      </c>
      <c r="D49" s="111" t="s">
        <v>43</v>
      </c>
      <c r="E49" s="111" t="s">
        <v>4044</v>
      </c>
      <c r="F49" s="111" t="s">
        <v>604</v>
      </c>
      <c r="G49" s="237" t="s">
        <v>57</v>
      </c>
      <c r="H49" s="236" t="s">
        <v>605</v>
      </c>
      <c r="I49" s="4">
        <v>90000</v>
      </c>
      <c r="J49" s="111" t="s">
        <v>134</v>
      </c>
      <c r="K49" s="111" t="s">
        <v>4043</v>
      </c>
      <c r="L49" s="111" t="s">
        <v>4042</v>
      </c>
      <c r="M49" s="72"/>
    </row>
    <row r="50" spans="1:1025" ht="73.5" customHeight="1" outlineLevel="2">
      <c r="A50" s="73" t="s">
        <v>461</v>
      </c>
      <c r="B50" s="111" t="s">
        <v>4041</v>
      </c>
      <c r="C50" s="111" t="s">
        <v>612</v>
      </c>
      <c r="D50" s="111" t="s">
        <v>43</v>
      </c>
      <c r="E50" s="111" t="s">
        <v>4040</v>
      </c>
      <c r="F50" s="111" t="s">
        <v>463</v>
      </c>
      <c r="G50" s="237" t="s">
        <v>53</v>
      </c>
      <c r="H50" s="236" t="s">
        <v>913</v>
      </c>
      <c r="I50" s="4">
        <v>50000</v>
      </c>
      <c r="J50" s="111" t="s">
        <v>4033</v>
      </c>
      <c r="K50" s="111" t="s">
        <v>4039</v>
      </c>
      <c r="L50" s="111" t="s">
        <v>4031</v>
      </c>
      <c r="M50" s="72"/>
    </row>
    <row r="51" spans="1:1025" ht="77.25" customHeight="1" outlineLevel="2">
      <c r="A51" s="73" t="s">
        <v>461</v>
      </c>
      <c r="B51" s="111" t="s">
        <v>4038</v>
      </c>
      <c r="C51" s="111" t="s">
        <v>612</v>
      </c>
      <c r="D51" s="111" t="s">
        <v>43</v>
      </c>
      <c r="E51" s="111" t="s">
        <v>4037</v>
      </c>
      <c r="F51" s="111" t="s">
        <v>463</v>
      </c>
      <c r="G51" s="237" t="s">
        <v>53</v>
      </c>
      <c r="H51" s="236" t="s">
        <v>913</v>
      </c>
      <c r="I51" s="4">
        <v>104000</v>
      </c>
      <c r="J51" s="111" t="s">
        <v>4033</v>
      </c>
      <c r="K51" s="111" t="s">
        <v>4036</v>
      </c>
      <c r="L51" s="111" t="s">
        <v>4031</v>
      </c>
      <c r="M51" s="72"/>
    </row>
    <row r="52" spans="1:1025" ht="78" customHeight="1" outlineLevel="2">
      <c r="A52" s="73" t="s">
        <v>461</v>
      </c>
      <c r="B52" s="111" t="s">
        <v>4035</v>
      </c>
      <c r="C52" s="111" t="s">
        <v>612</v>
      </c>
      <c r="D52" s="111" t="s">
        <v>43</v>
      </c>
      <c r="E52" s="111" t="s">
        <v>4034</v>
      </c>
      <c r="F52" s="111" t="s">
        <v>463</v>
      </c>
      <c r="G52" s="237" t="s">
        <v>53</v>
      </c>
      <c r="H52" s="236" t="s">
        <v>913</v>
      </c>
      <c r="I52" s="4">
        <v>116000</v>
      </c>
      <c r="J52" s="111" t="s">
        <v>4033</v>
      </c>
      <c r="K52" s="111" t="s">
        <v>4032</v>
      </c>
      <c r="L52" s="111" t="s">
        <v>4031</v>
      </c>
      <c r="M52" s="72"/>
      <c r="N52" s="54"/>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c r="IW52" s="55"/>
      <c r="IX52" s="55"/>
      <c r="IY52" s="55"/>
      <c r="IZ52" s="55"/>
      <c r="JA52" s="55"/>
      <c r="JB52" s="55"/>
      <c r="JC52" s="55"/>
      <c r="JD52" s="55"/>
      <c r="JE52" s="55"/>
      <c r="JF52" s="55"/>
      <c r="JG52" s="55"/>
      <c r="JH52" s="55"/>
      <c r="JI52" s="55"/>
      <c r="JJ52" s="55"/>
      <c r="JK52" s="55"/>
      <c r="JL52" s="55"/>
      <c r="JM52" s="55"/>
      <c r="JN52" s="55"/>
      <c r="JO52" s="55"/>
      <c r="JP52" s="55"/>
      <c r="JQ52" s="55"/>
      <c r="JR52" s="55"/>
      <c r="JS52" s="55"/>
      <c r="JT52" s="55"/>
      <c r="JU52" s="55"/>
      <c r="JV52" s="55"/>
      <c r="JW52" s="55"/>
      <c r="JX52" s="55"/>
      <c r="JY52" s="55"/>
      <c r="JZ52" s="55"/>
      <c r="KA52" s="55"/>
      <c r="KB52" s="55"/>
      <c r="KC52" s="55"/>
      <c r="KD52" s="55"/>
      <c r="KE52" s="55"/>
      <c r="KF52" s="55"/>
      <c r="KG52" s="55"/>
      <c r="KH52" s="55"/>
      <c r="KI52" s="55"/>
      <c r="KJ52" s="55"/>
      <c r="KK52" s="55"/>
      <c r="KL52" s="55"/>
      <c r="KM52" s="55"/>
      <c r="KN52" s="55"/>
      <c r="KO52" s="55"/>
      <c r="KP52" s="55"/>
      <c r="KQ52" s="55"/>
      <c r="KR52" s="55"/>
      <c r="KS52" s="55"/>
      <c r="KT52" s="55"/>
      <c r="KU52" s="55"/>
      <c r="KV52" s="55"/>
      <c r="KW52" s="55"/>
      <c r="KX52" s="55"/>
      <c r="KY52" s="55"/>
      <c r="KZ52" s="55"/>
      <c r="LA52" s="55"/>
      <c r="LB52" s="55"/>
      <c r="LC52" s="55"/>
      <c r="LD52" s="55"/>
      <c r="LE52" s="55"/>
      <c r="LF52" s="55"/>
      <c r="LG52" s="55"/>
      <c r="LH52" s="55"/>
      <c r="LI52" s="55"/>
      <c r="LJ52" s="55"/>
      <c r="LK52" s="55"/>
      <c r="LL52" s="55"/>
      <c r="LM52" s="55"/>
      <c r="LN52" s="55"/>
      <c r="LO52" s="55"/>
      <c r="LP52" s="55"/>
      <c r="LQ52" s="55"/>
      <c r="LR52" s="55"/>
      <c r="LS52" s="55"/>
      <c r="LT52" s="55"/>
      <c r="LU52" s="55"/>
      <c r="LV52" s="55"/>
      <c r="LW52" s="55"/>
      <c r="LX52" s="55"/>
      <c r="LY52" s="55"/>
      <c r="LZ52" s="55"/>
      <c r="MA52" s="55"/>
      <c r="MB52" s="55"/>
      <c r="MC52" s="55"/>
      <c r="MD52" s="55"/>
      <c r="ME52" s="55"/>
      <c r="MF52" s="55"/>
      <c r="MG52" s="55"/>
      <c r="MH52" s="55"/>
      <c r="MI52" s="55"/>
      <c r="MJ52" s="55"/>
      <c r="MK52" s="55"/>
      <c r="ML52" s="55"/>
      <c r="MM52" s="55"/>
      <c r="MN52" s="55"/>
      <c r="MO52" s="55"/>
      <c r="MP52" s="55"/>
      <c r="MQ52" s="55"/>
      <c r="MR52" s="55"/>
      <c r="MS52" s="55"/>
      <c r="MT52" s="55"/>
      <c r="MU52" s="55"/>
      <c r="MV52" s="55"/>
      <c r="MW52" s="55"/>
      <c r="MX52" s="55"/>
      <c r="MY52" s="55"/>
      <c r="MZ52" s="55"/>
      <c r="NA52" s="55"/>
      <c r="NB52" s="55"/>
      <c r="NC52" s="55"/>
      <c r="ND52" s="55"/>
      <c r="NE52" s="55"/>
      <c r="NF52" s="55"/>
      <c r="NG52" s="55"/>
      <c r="NH52" s="55"/>
      <c r="NI52" s="55"/>
      <c r="NJ52" s="55"/>
      <c r="NK52" s="55"/>
      <c r="NL52" s="55"/>
      <c r="NM52" s="55"/>
      <c r="NN52" s="55"/>
      <c r="NO52" s="55"/>
      <c r="NP52" s="55"/>
      <c r="NQ52" s="55"/>
      <c r="NR52" s="55"/>
      <c r="NS52" s="55"/>
      <c r="NT52" s="55"/>
      <c r="NU52" s="55"/>
      <c r="NV52" s="55"/>
      <c r="NW52" s="55"/>
      <c r="NX52" s="55"/>
      <c r="NY52" s="55"/>
      <c r="NZ52" s="55"/>
      <c r="OA52" s="55"/>
      <c r="OB52" s="55"/>
      <c r="OC52" s="55"/>
      <c r="OD52" s="55"/>
      <c r="OE52" s="55"/>
      <c r="OF52" s="55"/>
      <c r="OG52" s="55"/>
      <c r="OH52" s="55"/>
      <c r="OI52" s="55"/>
      <c r="OJ52" s="55"/>
      <c r="OK52" s="55"/>
      <c r="OL52" s="55"/>
      <c r="OM52" s="55"/>
      <c r="ON52" s="55"/>
      <c r="OO52" s="55"/>
      <c r="OP52" s="55"/>
      <c r="OQ52" s="55"/>
      <c r="OR52" s="55"/>
      <c r="OS52" s="55"/>
      <c r="OT52" s="55"/>
      <c r="OU52" s="55"/>
      <c r="OV52" s="55"/>
      <c r="OW52" s="55"/>
      <c r="OX52" s="55"/>
      <c r="OY52" s="55"/>
      <c r="OZ52" s="55"/>
      <c r="PA52" s="55"/>
      <c r="PB52" s="55"/>
      <c r="PC52" s="55"/>
      <c r="PD52" s="55"/>
      <c r="PE52" s="55"/>
      <c r="PF52" s="55"/>
      <c r="PG52" s="55"/>
      <c r="PH52" s="55"/>
      <c r="PI52" s="55"/>
      <c r="PJ52" s="55"/>
      <c r="PK52" s="55"/>
      <c r="PL52" s="55"/>
      <c r="PM52" s="55"/>
      <c r="PN52" s="55"/>
      <c r="PO52" s="55"/>
      <c r="PP52" s="55"/>
      <c r="PQ52" s="55"/>
      <c r="PR52" s="55"/>
      <c r="PS52" s="55"/>
      <c r="PT52" s="55"/>
      <c r="PU52" s="55"/>
      <c r="PV52" s="55"/>
      <c r="PW52" s="55"/>
      <c r="PX52" s="55"/>
      <c r="PY52" s="55"/>
      <c r="PZ52" s="55"/>
      <c r="QA52" s="55"/>
      <c r="QB52" s="55"/>
      <c r="QC52" s="55"/>
      <c r="QD52" s="55"/>
      <c r="QE52" s="55"/>
      <c r="QF52" s="55"/>
      <c r="QG52" s="55"/>
      <c r="QH52" s="55"/>
      <c r="QI52" s="55"/>
      <c r="QJ52" s="55"/>
      <c r="QK52" s="55"/>
      <c r="QL52" s="55"/>
      <c r="QM52" s="55"/>
      <c r="QN52" s="55"/>
      <c r="QO52" s="55"/>
      <c r="QP52" s="55"/>
      <c r="QQ52" s="55"/>
      <c r="QR52" s="55"/>
      <c r="QS52" s="55"/>
      <c r="QT52" s="55"/>
      <c r="QU52" s="55"/>
      <c r="QV52" s="55"/>
      <c r="QW52" s="55"/>
      <c r="QX52" s="55"/>
      <c r="QY52" s="55"/>
      <c r="QZ52" s="55"/>
      <c r="RA52" s="55"/>
      <c r="RB52" s="55"/>
      <c r="RC52" s="55"/>
      <c r="RD52" s="55"/>
      <c r="RE52" s="55"/>
      <c r="RF52" s="55"/>
      <c r="RG52" s="55"/>
      <c r="RH52" s="55"/>
      <c r="RI52" s="55"/>
      <c r="RJ52" s="55"/>
      <c r="RK52" s="55"/>
      <c r="RL52" s="55"/>
      <c r="RM52" s="55"/>
      <c r="RN52" s="55"/>
      <c r="RO52" s="55"/>
      <c r="RP52" s="55"/>
      <c r="RQ52" s="55"/>
      <c r="RR52" s="55"/>
      <c r="RS52" s="55"/>
      <c r="RT52" s="55"/>
      <c r="RU52" s="55"/>
      <c r="RV52" s="55"/>
      <c r="RW52" s="55"/>
      <c r="RX52" s="55"/>
      <c r="RY52" s="55"/>
      <c r="RZ52" s="55"/>
      <c r="SA52" s="55"/>
      <c r="SB52" s="55"/>
      <c r="SC52" s="55"/>
      <c r="SD52" s="55"/>
      <c r="SE52" s="55"/>
      <c r="SF52" s="55"/>
      <c r="SG52" s="55"/>
      <c r="SH52" s="55"/>
      <c r="SI52" s="55"/>
      <c r="SJ52" s="55"/>
      <c r="SK52" s="55"/>
      <c r="SL52" s="55"/>
      <c r="SM52" s="55"/>
      <c r="SN52" s="55"/>
      <c r="SO52" s="55"/>
      <c r="SP52" s="55"/>
      <c r="SQ52" s="55"/>
      <c r="SR52" s="55"/>
      <c r="SS52" s="55"/>
      <c r="ST52" s="55"/>
      <c r="SU52" s="55"/>
      <c r="SV52" s="55"/>
      <c r="SW52" s="55"/>
      <c r="SX52" s="55"/>
      <c r="SY52" s="55"/>
      <c r="SZ52" s="55"/>
      <c r="TA52" s="55"/>
      <c r="TB52" s="55"/>
      <c r="TC52" s="55"/>
      <c r="TD52" s="55"/>
      <c r="TE52" s="55"/>
      <c r="TF52" s="55"/>
      <c r="TG52" s="55"/>
      <c r="TH52" s="55"/>
      <c r="TI52" s="55"/>
      <c r="TJ52" s="55"/>
      <c r="TK52" s="55"/>
      <c r="TL52" s="55"/>
      <c r="TM52" s="55"/>
      <c r="TN52" s="55"/>
      <c r="TO52" s="55"/>
      <c r="TP52" s="55"/>
      <c r="TQ52" s="55"/>
      <c r="TR52" s="55"/>
      <c r="TS52" s="55"/>
      <c r="TT52" s="55"/>
      <c r="TU52" s="55"/>
      <c r="TV52" s="55"/>
      <c r="TW52" s="55"/>
      <c r="TX52" s="55"/>
      <c r="TY52" s="55"/>
      <c r="TZ52" s="55"/>
      <c r="UA52" s="55"/>
      <c r="UB52" s="55"/>
      <c r="UC52" s="55"/>
      <c r="UD52" s="55"/>
      <c r="UE52" s="55"/>
      <c r="UF52" s="55"/>
      <c r="UG52" s="55"/>
      <c r="UH52" s="55"/>
      <c r="UI52" s="55"/>
      <c r="UJ52" s="55"/>
      <c r="UK52" s="55"/>
      <c r="UL52" s="55"/>
      <c r="UM52" s="55"/>
      <c r="UN52" s="55"/>
      <c r="UO52" s="55"/>
      <c r="UP52" s="55"/>
      <c r="UQ52" s="55"/>
      <c r="UR52" s="55"/>
      <c r="US52" s="55"/>
      <c r="UT52" s="55"/>
      <c r="UU52" s="55"/>
      <c r="UV52" s="55"/>
      <c r="UW52" s="55"/>
      <c r="UX52" s="55"/>
      <c r="UY52" s="55"/>
      <c r="UZ52" s="55"/>
      <c r="VA52" s="55"/>
      <c r="VB52" s="55"/>
      <c r="VC52" s="55"/>
      <c r="VD52" s="55"/>
      <c r="VE52" s="55"/>
      <c r="VF52" s="55"/>
      <c r="VG52" s="55"/>
      <c r="VH52" s="55"/>
      <c r="VI52" s="55"/>
      <c r="VJ52" s="55"/>
      <c r="VK52" s="55"/>
      <c r="VL52" s="55"/>
      <c r="VM52" s="55"/>
      <c r="VN52" s="55"/>
      <c r="VO52" s="55"/>
      <c r="VP52" s="55"/>
      <c r="VQ52" s="55"/>
      <c r="VR52" s="55"/>
      <c r="VS52" s="55"/>
      <c r="VT52" s="55"/>
      <c r="VU52" s="55"/>
      <c r="VV52" s="55"/>
      <c r="VW52" s="55"/>
      <c r="VX52" s="55"/>
      <c r="VY52" s="55"/>
      <c r="VZ52" s="55"/>
      <c r="WA52" s="55"/>
      <c r="WB52" s="55"/>
      <c r="WC52" s="55"/>
      <c r="WD52" s="55"/>
      <c r="WE52" s="55"/>
      <c r="WF52" s="55"/>
      <c r="WG52" s="55"/>
      <c r="WH52" s="55"/>
      <c r="WI52" s="55"/>
      <c r="WJ52" s="55"/>
      <c r="WK52" s="55"/>
      <c r="WL52" s="55"/>
      <c r="WM52" s="55"/>
      <c r="WN52" s="55"/>
      <c r="WO52" s="55"/>
      <c r="WP52" s="55"/>
      <c r="WQ52" s="55"/>
      <c r="WR52" s="55"/>
      <c r="WS52" s="55"/>
      <c r="WT52" s="55"/>
      <c r="WU52" s="55"/>
      <c r="WV52" s="55"/>
      <c r="WW52" s="55"/>
      <c r="WX52" s="55"/>
      <c r="WY52" s="55"/>
      <c r="WZ52" s="55"/>
      <c r="XA52" s="55"/>
      <c r="XB52" s="55"/>
      <c r="XC52" s="55"/>
      <c r="XD52" s="55"/>
      <c r="XE52" s="55"/>
      <c r="XF52" s="55"/>
      <c r="XG52" s="55"/>
      <c r="XH52" s="55"/>
      <c r="XI52" s="55"/>
      <c r="XJ52" s="55"/>
      <c r="XK52" s="55"/>
      <c r="XL52" s="55"/>
      <c r="XM52" s="55"/>
      <c r="XN52" s="55"/>
      <c r="XO52" s="55"/>
      <c r="XP52" s="55"/>
      <c r="XQ52" s="55"/>
      <c r="XR52" s="55"/>
      <c r="XS52" s="55"/>
      <c r="XT52" s="55"/>
      <c r="XU52" s="55"/>
      <c r="XV52" s="55"/>
      <c r="XW52" s="55"/>
      <c r="XX52" s="55"/>
      <c r="XY52" s="55"/>
      <c r="XZ52" s="55"/>
      <c r="YA52" s="55"/>
      <c r="YB52" s="55"/>
      <c r="YC52" s="55"/>
      <c r="YD52" s="55"/>
      <c r="YE52" s="55"/>
      <c r="YF52" s="55"/>
      <c r="YG52" s="55"/>
      <c r="YH52" s="55"/>
      <c r="YI52" s="55"/>
      <c r="YJ52" s="55"/>
      <c r="YK52" s="55"/>
      <c r="YL52" s="55"/>
      <c r="YM52" s="55"/>
      <c r="YN52" s="55"/>
      <c r="YO52" s="55"/>
      <c r="YP52" s="55"/>
      <c r="YQ52" s="55"/>
      <c r="YR52" s="55"/>
      <c r="YS52" s="55"/>
      <c r="YT52" s="55"/>
      <c r="YU52" s="55"/>
      <c r="YV52" s="55"/>
      <c r="YW52" s="55"/>
      <c r="YX52" s="55"/>
      <c r="YY52" s="55"/>
      <c r="YZ52" s="55"/>
      <c r="ZA52" s="55"/>
      <c r="ZB52" s="55"/>
      <c r="ZC52" s="55"/>
      <c r="ZD52" s="55"/>
      <c r="ZE52" s="55"/>
      <c r="ZF52" s="55"/>
      <c r="ZG52" s="55"/>
      <c r="ZH52" s="55"/>
      <c r="ZI52" s="55"/>
      <c r="ZJ52" s="55"/>
      <c r="ZK52" s="55"/>
      <c r="ZL52" s="55"/>
      <c r="ZM52" s="55"/>
      <c r="ZN52" s="55"/>
      <c r="ZO52" s="55"/>
      <c r="ZP52" s="55"/>
      <c r="ZQ52" s="55"/>
      <c r="ZR52" s="55"/>
      <c r="ZS52" s="55"/>
      <c r="ZT52" s="55"/>
      <c r="ZU52" s="55"/>
      <c r="ZV52" s="55"/>
      <c r="ZW52" s="55"/>
      <c r="ZX52" s="55"/>
      <c r="ZY52" s="55"/>
      <c r="ZZ52" s="55"/>
      <c r="AAA52" s="55"/>
      <c r="AAB52" s="55"/>
      <c r="AAC52" s="55"/>
      <c r="AAD52" s="55"/>
      <c r="AAE52" s="55"/>
      <c r="AAF52" s="55"/>
      <c r="AAG52" s="55"/>
      <c r="AAH52" s="55"/>
      <c r="AAI52" s="55"/>
      <c r="AAJ52" s="55"/>
      <c r="AAK52" s="55"/>
      <c r="AAL52" s="55"/>
      <c r="AAM52" s="55"/>
      <c r="AAN52" s="55"/>
      <c r="AAO52" s="55"/>
      <c r="AAP52" s="55"/>
      <c r="AAQ52" s="55"/>
      <c r="AAR52" s="55"/>
      <c r="AAS52" s="55"/>
      <c r="AAT52" s="55"/>
      <c r="AAU52" s="55"/>
      <c r="AAV52" s="55"/>
      <c r="AAW52" s="55"/>
      <c r="AAX52" s="55"/>
      <c r="AAY52" s="55"/>
      <c r="AAZ52" s="55"/>
      <c r="ABA52" s="55"/>
      <c r="ABB52" s="55"/>
      <c r="ABC52" s="55"/>
      <c r="ABD52" s="55"/>
      <c r="ABE52" s="55"/>
      <c r="ABF52" s="55"/>
      <c r="ABG52" s="55"/>
      <c r="ABH52" s="55"/>
      <c r="ABI52" s="55"/>
      <c r="ABJ52" s="55"/>
      <c r="ABK52" s="55"/>
      <c r="ABL52" s="55"/>
      <c r="ABM52" s="55"/>
      <c r="ABN52" s="55"/>
      <c r="ABO52" s="55"/>
      <c r="ABP52" s="55"/>
      <c r="ABQ52" s="55"/>
      <c r="ABR52" s="55"/>
      <c r="ABS52" s="55"/>
      <c r="ABT52" s="55"/>
      <c r="ABU52" s="55"/>
      <c r="ABV52" s="55"/>
      <c r="ABW52" s="55"/>
      <c r="ABX52" s="55"/>
      <c r="ABY52" s="55"/>
      <c r="ABZ52" s="55"/>
      <c r="ACA52" s="55"/>
      <c r="ACB52" s="55"/>
      <c r="ACC52" s="55"/>
      <c r="ACD52" s="55"/>
      <c r="ACE52" s="55"/>
      <c r="ACF52" s="55"/>
      <c r="ACG52" s="55"/>
      <c r="ACH52" s="55"/>
      <c r="ACI52" s="55"/>
      <c r="ACJ52" s="55"/>
      <c r="ACK52" s="55"/>
      <c r="ACL52" s="55"/>
      <c r="ACM52" s="55"/>
      <c r="ACN52" s="55"/>
      <c r="ACO52" s="55"/>
      <c r="ACP52" s="55"/>
      <c r="ACQ52" s="55"/>
      <c r="ACR52" s="55"/>
      <c r="ACS52" s="55"/>
      <c r="ACT52" s="55"/>
      <c r="ACU52" s="55"/>
      <c r="ACV52" s="55"/>
      <c r="ACW52" s="55"/>
      <c r="ACX52" s="55"/>
      <c r="ACY52" s="55"/>
      <c r="ACZ52" s="55"/>
      <c r="ADA52" s="55"/>
      <c r="ADB52" s="55"/>
      <c r="ADC52" s="55"/>
      <c r="ADD52" s="55"/>
      <c r="ADE52" s="55"/>
      <c r="ADF52" s="55"/>
      <c r="ADG52" s="55"/>
      <c r="ADH52" s="55"/>
      <c r="ADI52" s="55"/>
      <c r="ADJ52" s="55"/>
      <c r="ADK52" s="55"/>
      <c r="ADL52" s="55"/>
      <c r="ADM52" s="55"/>
      <c r="ADN52" s="55"/>
      <c r="ADO52" s="55"/>
      <c r="ADP52" s="55"/>
      <c r="ADQ52" s="55"/>
      <c r="ADR52" s="55"/>
      <c r="ADS52" s="55"/>
      <c r="ADT52" s="55"/>
      <c r="ADU52" s="55"/>
      <c r="ADV52" s="55"/>
      <c r="ADW52" s="55"/>
      <c r="ADX52" s="55"/>
      <c r="ADY52" s="55"/>
      <c r="ADZ52" s="55"/>
      <c r="AEA52" s="55"/>
      <c r="AEB52" s="55"/>
      <c r="AEC52" s="55"/>
      <c r="AED52" s="55"/>
      <c r="AEE52" s="55"/>
      <c r="AEF52" s="55"/>
      <c r="AEG52" s="55"/>
      <c r="AEH52" s="55"/>
      <c r="AEI52" s="55"/>
      <c r="AEJ52" s="55"/>
      <c r="AEK52" s="55"/>
      <c r="AEL52" s="55"/>
      <c r="AEM52" s="55"/>
      <c r="AEN52" s="55"/>
      <c r="AEO52" s="55"/>
      <c r="AEP52" s="55"/>
      <c r="AEQ52" s="55"/>
      <c r="AER52" s="55"/>
      <c r="AES52" s="55"/>
      <c r="AET52" s="55"/>
      <c r="AEU52" s="55"/>
      <c r="AEV52" s="55"/>
      <c r="AEW52" s="55"/>
      <c r="AEX52" s="55"/>
      <c r="AEY52" s="55"/>
      <c r="AEZ52" s="55"/>
      <c r="AFA52" s="55"/>
      <c r="AFB52" s="55"/>
      <c r="AFC52" s="55"/>
      <c r="AFD52" s="55"/>
      <c r="AFE52" s="55"/>
      <c r="AFF52" s="55"/>
      <c r="AFG52" s="55"/>
      <c r="AFH52" s="55"/>
      <c r="AFI52" s="55"/>
      <c r="AFJ52" s="55"/>
      <c r="AFK52" s="55"/>
      <c r="AFL52" s="55"/>
      <c r="AFM52" s="55"/>
      <c r="AFN52" s="55"/>
      <c r="AFO52" s="55"/>
      <c r="AFP52" s="55"/>
      <c r="AFQ52" s="55"/>
      <c r="AFR52" s="55"/>
      <c r="AFS52" s="55"/>
      <c r="AFT52" s="55"/>
      <c r="AFU52" s="55"/>
      <c r="AFV52" s="55"/>
      <c r="AFW52" s="55"/>
      <c r="AFX52" s="55"/>
      <c r="AFY52" s="55"/>
      <c r="AFZ52" s="55"/>
      <c r="AGA52" s="55"/>
      <c r="AGB52" s="55"/>
      <c r="AGC52" s="55"/>
      <c r="AGD52" s="55"/>
      <c r="AGE52" s="55"/>
      <c r="AGF52" s="55"/>
      <c r="AGG52" s="55"/>
      <c r="AGH52" s="55"/>
      <c r="AGI52" s="55"/>
      <c r="AGJ52" s="55"/>
      <c r="AGK52" s="55"/>
      <c r="AGL52" s="55"/>
      <c r="AGM52" s="55"/>
      <c r="AGN52" s="55"/>
      <c r="AGO52" s="55"/>
      <c r="AGP52" s="55"/>
      <c r="AGQ52" s="55"/>
      <c r="AGR52" s="55"/>
      <c r="AGS52" s="55"/>
      <c r="AGT52" s="55"/>
      <c r="AGU52" s="55"/>
      <c r="AGV52" s="55"/>
      <c r="AGW52" s="55"/>
      <c r="AGX52" s="55"/>
      <c r="AGY52" s="55"/>
      <c r="AGZ52" s="55"/>
      <c r="AHA52" s="55"/>
      <c r="AHB52" s="55"/>
      <c r="AHC52" s="55"/>
      <c r="AHD52" s="55"/>
      <c r="AHE52" s="55"/>
      <c r="AHF52" s="55"/>
      <c r="AHG52" s="55"/>
      <c r="AHH52" s="55"/>
      <c r="AHI52" s="55"/>
      <c r="AHJ52" s="55"/>
      <c r="AHK52" s="55"/>
      <c r="AHL52" s="55"/>
      <c r="AHM52" s="55"/>
      <c r="AHN52" s="55"/>
      <c r="AHO52" s="55"/>
      <c r="AHP52" s="55"/>
      <c r="AHQ52" s="55"/>
      <c r="AHR52" s="55"/>
      <c r="AHS52" s="55"/>
      <c r="AHT52" s="55"/>
      <c r="AHU52" s="55"/>
      <c r="AHV52" s="55"/>
      <c r="AHW52" s="55"/>
      <c r="AHX52" s="55"/>
      <c r="AHY52" s="55"/>
      <c r="AHZ52" s="55"/>
      <c r="AIA52" s="55"/>
      <c r="AIB52" s="55"/>
      <c r="AIC52" s="55"/>
      <c r="AID52" s="55"/>
      <c r="AIE52" s="55"/>
      <c r="AIF52" s="55"/>
      <c r="AIG52" s="55"/>
      <c r="AIH52" s="55"/>
      <c r="AII52" s="55"/>
      <c r="AIJ52" s="55"/>
      <c r="AIK52" s="55"/>
      <c r="AIL52" s="55"/>
      <c r="AIM52" s="55"/>
      <c r="AIN52" s="55"/>
      <c r="AIO52" s="55"/>
      <c r="AIP52" s="55"/>
      <c r="AIQ52" s="55"/>
      <c r="AIR52" s="55"/>
      <c r="AIS52" s="55"/>
      <c r="AIT52" s="55"/>
      <c r="AIU52" s="55"/>
      <c r="AIV52" s="55"/>
      <c r="AIW52" s="55"/>
      <c r="AIX52" s="55"/>
      <c r="AIY52" s="55"/>
      <c r="AIZ52" s="55"/>
      <c r="AJA52" s="55"/>
      <c r="AJB52" s="55"/>
      <c r="AJC52" s="55"/>
      <c r="AJD52" s="55"/>
      <c r="AJE52" s="55"/>
      <c r="AJF52" s="55"/>
      <c r="AJG52" s="55"/>
      <c r="AJH52" s="55"/>
      <c r="AJI52" s="55"/>
      <c r="AJJ52" s="55"/>
      <c r="AJK52" s="55"/>
      <c r="AJL52" s="55"/>
      <c r="AJM52" s="55"/>
      <c r="AJN52" s="55"/>
      <c r="AJO52" s="55"/>
      <c r="AJP52" s="55"/>
      <c r="AJQ52" s="55"/>
      <c r="AJR52" s="55"/>
      <c r="AJS52" s="55"/>
      <c r="AJT52" s="55"/>
      <c r="AJU52" s="55"/>
      <c r="AJV52" s="55"/>
      <c r="AJW52" s="55"/>
      <c r="AJX52" s="55"/>
      <c r="AJY52" s="55"/>
      <c r="AJZ52" s="55"/>
      <c r="AKA52" s="55"/>
      <c r="AKB52" s="55"/>
      <c r="AKC52" s="55"/>
      <c r="AKD52" s="55"/>
      <c r="AKE52" s="55"/>
      <c r="AKF52" s="55"/>
      <c r="AKG52" s="55"/>
      <c r="AKH52" s="55"/>
      <c r="AKI52" s="55"/>
      <c r="AKJ52" s="55"/>
      <c r="AKK52" s="55"/>
      <c r="AKL52" s="55"/>
      <c r="AKM52" s="55"/>
      <c r="AKN52" s="55"/>
      <c r="AKO52" s="55"/>
      <c r="AKP52" s="55"/>
      <c r="AKQ52" s="55"/>
      <c r="AKR52" s="55"/>
      <c r="AKS52" s="55"/>
      <c r="AKT52" s="55"/>
      <c r="AKU52" s="55"/>
      <c r="AKV52" s="55"/>
      <c r="AKW52" s="55"/>
      <c r="AKX52" s="55"/>
      <c r="AKY52" s="55"/>
      <c r="AKZ52" s="55"/>
      <c r="ALA52" s="55"/>
      <c r="ALB52" s="55"/>
      <c r="ALC52" s="55"/>
      <c r="ALD52" s="55"/>
      <c r="ALE52" s="55"/>
      <c r="ALF52" s="55"/>
      <c r="ALG52" s="55"/>
      <c r="ALH52" s="55"/>
      <c r="ALI52" s="55"/>
      <c r="ALJ52" s="55"/>
      <c r="ALK52" s="55"/>
      <c r="ALL52" s="55"/>
      <c r="ALM52" s="55"/>
      <c r="ALN52" s="55"/>
      <c r="ALO52" s="55"/>
      <c r="ALP52" s="55"/>
      <c r="ALQ52" s="55"/>
      <c r="ALR52" s="55"/>
      <c r="ALS52" s="55"/>
      <c r="ALT52" s="55"/>
      <c r="ALU52" s="55"/>
      <c r="ALV52" s="55"/>
      <c r="ALW52" s="55"/>
      <c r="ALX52" s="55"/>
      <c r="ALY52" s="55"/>
      <c r="ALZ52" s="55"/>
      <c r="AMA52" s="55"/>
      <c r="AMB52" s="55"/>
      <c r="AMC52" s="55"/>
      <c r="AMD52" s="55"/>
      <c r="AME52" s="55"/>
      <c r="AMF52" s="55"/>
      <c r="AMG52" s="55"/>
      <c r="AMH52" s="55"/>
      <c r="AMI52" s="55"/>
      <c r="AMJ52" s="55"/>
      <c r="AMK52" s="55"/>
    </row>
    <row r="53" spans="1:1025" s="9" customFormat="1" ht="82.5" customHeight="1" outlineLevel="2">
      <c r="A53" s="73" t="s">
        <v>4028</v>
      </c>
      <c r="B53" s="111" t="s">
        <v>4027</v>
      </c>
      <c r="C53" s="111" t="s">
        <v>4030</v>
      </c>
      <c r="D53" s="72" t="s">
        <v>2139</v>
      </c>
      <c r="E53" s="111" t="s">
        <v>4025</v>
      </c>
      <c r="F53" s="111" t="s">
        <v>604</v>
      </c>
      <c r="G53" s="237" t="s">
        <v>57</v>
      </c>
      <c r="H53" s="236" t="s">
        <v>605</v>
      </c>
      <c r="I53" s="4">
        <v>189000</v>
      </c>
      <c r="J53" s="111" t="s">
        <v>55</v>
      </c>
      <c r="K53" s="111" t="s">
        <v>4024</v>
      </c>
      <c r="L53" s="111" t="s">
        <v>4023</v>
      </c>
      <c r="M53" s="72"/>
    </row>
    <row r="54" spans="1:1025" s="9" customFormat="1" ht="82.5" customHeight="1" outlineLevel="2">
      <c r="A54" s="73" t="s">
        <v>4028</v>
      </c>
      <c r="B54" s="111" t="s">
        <v>4027</v>
      </c>
      <c r="C54" s="111" t="s">
        <v>4029</v>
      </c>
      <c r="D54" s="72" t="s">
        <v>2139</v>
      </c>
      <c r="E54" s="111" t="s">
        <v>4025</v>
      </c>
      <c r="F54" s="111" t="s">
        <v>604</v>
      </c>
      <c r="G54" s="237" t="s">
        <v>57</v>
      </c>
      <c r="H54" s="236" t="s">
        <v>605</v>
      </c>
      <c r="I54" s="4">
        <v>63000</v>
      </c>
      <c r="J54" s="111" t="s">
        <v>55</v>
      </c>
      <c r="K54" s="111" t="s">
        <v>4024</v>
      </c>
      <c r="L54" s="111" t="s">
        <v>4023</v>
      </c>
      <c r="M54" s="72"/>
    </row>
    <row r="55" spans="1:1025" ht="82.5" customHeight="1" outlineLevel="2">
      <c r="A55" s="73" t="s">
        <v>4028</v>
      </c>
      <c r="B55" s="111" t="s">
        <v>4027</v>
      </c>
      <c r="C55" s="111" t="s">
        <v>4026</v>
      </c>
      <c r="D55" s="72" t="s">
        <v>2139</v>
      </c>
      <c r="E55" s="111" t="s">
        <v>4025</v>
      </c>
      <c r="F55" s="111" t="s">
        <v>604</v>
      </c>
      <c r="G55" s="237" t="s">
        <v>57</v>
      </c>
      <c r="H55" s="236" t="s">
        <v>605</v>
      </c>
      <c r="I55" s="4">
        <v>63000</v>
      </c>
      <c r="J55" s="111" t="s">
        <v>55</v>
      </c>
      <c r="K55" s="111" t="s">
        <v>4024</v>
      </c>
      <c r="L55" s="111" t="s">
        <v>4023</v>
      </c>
      <c r="M55" s="72"/>
      <c r="N55" s="54"/>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c r="IV55" s="55"/>
      <c r="IW55" s="55"/>
      <c r="IX55" s="55"/>
      <c r="IY55" s="55"/>
      <c r="IZ55" s="55"/>
      <c r="JA55" s="55"/>
      <c r="JB55" s="55"/>
      <c r="JC55" s="55"/>
      <c r="JD55" s="55"/>
      <c r="JE55" s="55"/>
      <c r="JF55" s="55"/>
      <c r="JG55" s="55"/>
      <c r="JH55" s="55"/>
      <c r="JI55" s="55"/>
      <c r="JJ55" s="55"/>
      <c r="JK55" s="55"/>
      <c r="JL55" s="55"/>
      <c r="JM55" s="55"/>
      <c r="JN55" s="55"/>
      <c r="JO55" s="55"/>
      <c r="JP55" s="55"/>
      <c r="JQ55" s="55"/>
      <c r="JR55" s="55"/>
      <c r="JS55" s="55"/>
      <c r="JT55" s="55"/>
      <c r="JU55" s="55"/>
      <c r="JV55" s="55"/>
      <c r="JW55" s="55"/>
      <c r="JX55" s="55"/>
      <c r="JY55" s="55"/>
      <c r="JZ55" s="55"/>
      <c r="KA55" s="55"/>
      <c r="KB55" s="55"/>
      <c r="KC55" s="55"/>
      <c r="KD55" s="55"/>
      <c r="KE55" s="55"/>
      <c r="KF55" s="55"/>
      <c r="KG55" s="55"/>
      <c r="KH55" s="55"/>
      <c r="KI55" s="55"/>
      <c r="KJ55" s="55"/>
      <c r="KK55" s="55"/>
      <c r="KL55" s="55"/>
      <c r="KM55" s="55"/>
      <c r="KN55" s="55"/>
      <c r="KO55" s="55"/>
      <c r="KP55" s="55"/>
      <c r="KQ55" s="55"/>
      <c r="KR55" s="55"/>
      <c r="KS55" s="55"/>
      <c r="KT55" s="55"/>
      <c r="KU55" s="55"/>
      <c r="KV55" s="55"/>
      <c r="KW55" s="55"/>
      <c r="KX55" s="55"/>
      <c r="KY55" s="55"/>
      <c r="KZ55" s="55"/>
      <c r="LA55" s="55"/>
      <c r="LB55" s="55"/>
      <c r="LC55" s="55"/>
      <c r="LD55" s="55"/>
      <c r="LE55" s="55"/>
      <c r="LF55" s="55"/>
      <c r="LG55" s="55"/>
      <c r="LH55" s="55"/>
      <c r="LI55" s="55"/>
      <c r="LJ55" s="55"/>
      <c r="LK55" s="55"/>
      <c r="LL55" s="55"/>
      <c r="LM55" s="55"/>
      <c r="LN55" s="55"/>
      <c r="LO55" s="55"/>
      <c r="LP55" s="55"/>
      <c r="LQ55" s="55"/>
      <c r="LR55" s="55"/>
      <c r="LS55" s="55"/>
      <c r="LT55" s="55"/>
      <c r="LU55" s="55"/>
      <c r="LV55" s="55"/>
      <c r="LW55" s="55"/>
      <c r="LX55" s="55"/>
      <c r="LY55" s="55"/>
      <c r="LZ55" s="55"/>
      <c r="MA55" s="55"/>
      <c r="MB55" s="55"/>
      <c r="MC55" s="55"/>
      <c r="MD55" s="55"/>
      <c r="ME55" s="55"/>
      <c r="MF55" s="55"/>
      <c r="MG55" s="55"/>
      <c r="MH55" s="55"/>
      <c r="MI55" s="55"/>
      <c r="MJ55" s="55"/>
      <c r="MK55" s="55"/>
      <c r="ML55" s="55"/>
      <c r="MM55" s="55"/>
      <c r="MN55" s="55"/>
      <c r="MO55" s="55"/>
      <c r="MP55" s="55"/>
      <c r="MQ55" s="55"/>
      <c r="MR55" s="55"/>
      <c r="MS55" s="55"/>
      <c r="MT55" s="55"/>
      <c r="MU55" s="55"/>
      <c r="MV55" s="55"/>
      <c r="MW55" s="55"/>
      <c r="MX55" s="55"/>
      <c r="MY55" s="55"/>
      <c r="MZ55" s="55"/>
      <c r="NA55" s="55"/>
      <c r="NB55" s="55"/>
      <c r="NC55" s="55"/>
      <c r="ND55" s="55"/>
      <c r="NE55" s="55"/>
      <c r="NF55" s="55"/>
      <c r="NG55" s="55"/>
      <c r="NH55" s="55"/>
      <c r="NI55" s="55"/>
      <c r="NJ55" s="55"/>
      <c r="NK55" s="55"/>
      <c r="NL55" s="55"/>
      <c r="NM55" s="55"/>
      <c r="NN55" s="55"/>
      <c r="NO55" s="55"/>
      <c r="NP55" s="55"/>
      <c r="NQ55" s="55"/>
      <c r="NR55" s="55"/>
      <c r="NS55" s="55"/>
      <c r="NT55" s="55"/>
      <c r="NU55" s="55"/>
      <c r="NV55" s="55"/>
      <c r="NW55" s="55"/>
      <c r="NX55" s="55"/>
      <c r="NY55" s="55"/>
      <c r="NZ55" s="55"/>
      <c r="OA55" s="55"/>
      <c r="OB55" s="55"/>
      <c r="OC55" s="55"/>
      <c r="OD55" s="55"/>
      <c r="OE55" s="55"/>
      <c r="OF55" s="55"/>
      <c r="OG55" s="55"/>
      <c r="OH55" s="55"/>
      <c r="OI55" s="55"/>
      <c r="OJ55" s="55"/>
      <c r="OK55" s="55"/>
      <c r="OL55" s="55"/>
      <c r="OM55" s="55"/>
      <c r="ON55" s="55"/>
      <c r="OO55" s="55"/>
      <c r="OP55" s="55"/>
      <c r="OQ55" s="55"/>
      <c r="OR55" s="55"/>
      <c r="OS55" s="55"/>
      <c r="OT55" s="55"/>
      <c r="OU55" s="55"/>
      <c r="OV55" s="55"/>
      <c r="OW55" s="55"/>
      <c r="OX55" s="55"/>
      <c r="OY55" s="55"/>
      <c r="OZ55" s="55"/>
      <c r="PA55" s="55"/>
      <c r="PB55" s="55"/>
      <c r="PC55" s="55"/>
      <c r="PD55" s="55"/>
      <c r="PE55" s="55"/>
      <c r="PF55" s="55"/>
      <c r="PG55" s="55"/>
      <c r="PH55" s="55"/>
      <c r="PI55" s="55"/>
      <c r="PJ55" s="55"/>
      <c r="PK55" s="55"/>
      <c r="PL55" s="55"/>
      <c r="PM55" s="55"/>
      <c r="PN55" s="55"/>
      <c r="PO55" s="55"/>
      <c r="PP55" s="55"/>
      <c r="PQ55" s="55"/>
      <c r="PR55" s="55"/>
      <c r="PS55" s="55"/>
      <c r="PT55" s="55"/>
      <c r="PU55" s="55"/>
      <c r="PV55" s="55"/>
      <c r="PW55" s="55"/>
      <c r="PX55" s="55"/>
      <c r="PY55" s="55"/>
      <c r="PZ55" s="55"/>
      <c r="QA55" s="55"/>
      <c r="QB55" s="55"/>
      <c r="QC55" s="55"/>
      <c r="QD55" s="55"/>
      <c r="QE55" s="55"/>
      <c r="QF55" s="55"/>
      <c r="QG55" s="55"/>
      <c r="QH55" s="55"/>
      <c r="QI55" s="55"/>
      <c r="QJ55" s="55"/>
      <c r="QK55" s="55"/>
      <c r="QL55" s="55"/>
      <c r="QM55" s="55"/>
      <c r="QN55" s="55"/>
      <c r="QO55" s="55"/>
      <c r="QP55" s="55"/>
      <c r="QQ55" s="55"/>
      <c r="QR55" s="55"/>
      <c r="QS55" s="55"/>
      <c r="QT55" s="55"/>
      <c r="QU55" s="55"/>
      <c r="QV55" s="55"/>
      <c r="QW55" s="55"/>
      <c r="QX55" s="55"/>
      <c r="QY55" s="55"/>
      <c r="QZ55" s="55"/>
      <c r="RA55" s="55"/>
      <c r="RB55" s="55"/>
      <c r="RC55" s="55"/>
      <c r="RD55" s="55"/>
      <c r="RE55" s="55"/>
      <c r="RF55" s="55"/>
      <c r="RG55" s="55"/>
      <c r="RH55" s="55"/>
      <c r="RI55" s="55"/>
      <c r="RJ55" s="55"/>
      <c r="RK55" s="55"/>
      <c r="RL55" s="55"/>
      <c r="RM55" s="55"/>
      <c r="RN55" s="55"/>
      <c r="RO55" s="55"/>
      <c r="RP55" s="55"/>
      <c r="RQ55" s="55"/>
      <c r="RR55" s="55"/>
      <c r="RS55" s="55"/>
      <c r="RT55" s="55"/>
      <c r="RU55" s="55"/>
      <c r="RV55" s="55"/>
      <c r="RW55" s="55"/>
      <c r="RX55" s="55"/>
      <c r="RY55" s="55"/>
      <c r="RZ55" s="55"/>
      <c r="SA55" s="55"/>
      <c r="SB55" s="55"/>
      <c r="SC55" s="55"/>
      <c r="SD55" s="55"/>
      <c r="SE55" s="55"/>
      <c r="SF55" s="55"/>
      <c r="SG55" s="55"/>
      <c r="SH55" s="55"/>
      <c r="SI55" s="55"/>
      <c r="SJ55" s="55"/>
      <c r="SK55" s="55"/>
      <c r="SL55" s="55"/>
      <c r="SM55" s="55"/>
      <c r="SN55" s="55"/>
      <c r="SO55" s="55"/>
      <c r="SP55" s="55"/>
      <c r="SQ55" s="55"/>
      <c r="SR55" s="55"/>
      <c r="SS55" s="55"/>
      <c r="ST55" s="55"/>
      <c r="SU55" s="55"/>
      <c r="SV55" s="55"/>
      <c r="SW55" s="55"/>
      <c r="SX55" s="55"/>
      <c r="SY55" s="55"/>
      <c r="SZ55" s="55"/>
      <c r="TA55" s="55"/>
      <c r="TB55" s="55"/>
      <c r="TC55" s="55"/>
      <c r="TD55" s="55"/>
      <c r="TE55" s="55"/>
      <c r="TF55" s="55"/>
      <c r="TG55" s="55"/>
      <c r="TH55" s="55"/>
      <c r="TI55" s="55"/>
      <c r="TJ55" s="55"/>
      <c r="TK55" s="55"/>
      <c r="TL55" s="55"/>
      <c r="TM55" s="55"/>
      <c r="TN55" s="55"/>
      <c r="TO55" s="55"/>
      <c r="TP55" s="55"/>
      <c r="TQ55" s="55"/>
      <c r="TR55" s="55"/>
      <c r="TS55" s="55"/>
      <c r="TT55" s="55"/>
      <c r="TU55" s="55"/>
      <c r="TV55" s="55"/>
      <c r="TW55" s="55"/>
      <c r="TX55" s="55"/>
      <c r="TY55" s="55"/>
      <c r="TZ55" s="55"/>
      <c r="UA55" s="55"/>
      <c r="UB55" s="55"/>
      <c r="UC55" s="55"/>
      <c r="UD55" s="55"/>
      <c r="UE55" s="55"/>
      <c r="UF55" s="55"/>
      <c r="UG55" s="55"/>
      <c r="UH55" s="55"/>
      <c r="UI55" s="55"/>
      <c r="UJ55" s="55"/>
      <c r="UK55" s="55"/>
      <c r="UL55" s="55"/>
      <c r="UM55" s="55"/>
      <c r="UN55" s="55"/>
      <c r="UO55" s="55"/>
      <c r="UP55" s="55"/>
      <c r="UQ55" s="55"/>
      <c r="UR55" s="55"/>
      <c r="US55" s="55"/>
      <c r="UT55" s="55"/>
      <c r="UU55" s="55"/>
      <c r="UV55" s="55"/>
      <c r="UW55" s="55"/>
      <c r="UX55" s="55"/>
      <c r="UY55" s="55"/>
      <c r="UZ55" s="55"/>
      <c r="VA55" s="55"/>
      <c r="VB55" s="55"/>
      <c r="VC55" s="55"/>
      <c r="VD55" s="55"/>
      <c r="VE55" s="55"/>
      <c r="VF55" s="55"/>
      <c r="VG55" s="55"/>
      <c r="VH55" s="55"/>
      <c r="VI55" s="55"/>
      <c r="VJ55" s="55"/>
      <c r="VK55" s="55"/>
      <c r="VL55" s="55"/>
      <c r="VM55" s="55"/>
      <c r="VN55" s="55"/>
      <c r="VO55" s="55"/>
      <c r="VP55" s="55"/>
      <c r="VQ55" s="55"/>
      <c r="VR55" s="55"/>
      <c r="VS55" s="55"/>
      <c r="VT55" s="55"/>
      <c r="VU55" s="55"/>
      <c r="VV55" s="55"/>
      <c r="VW55" s="55"/>
      <c r="VX55" s="55"/>
      <c r="VY55" s="55"/>
      <c r="VZ55" s="55"/>
      <c r="WA55" s="55"/>
      <c r="WB55" s="55"/>
      <c r="WC55" s="55"/>
      <c r="WD55" s="55"/>
      <c r="WE55" s="55"/>
      <c r="WF55" s="55"/>
      <c r="WG55" s="55"/>
      <c r="WH55" s="55"/>
      <c r="WI55" s="55"/>
      <c r="WJ55" s="55"/>
      <c r="WK55" s="55"/>
      <c r="WL55" s="55"/>
      <c r="WM55" s="55"/>
      <c r="WN55" s="55"/>
      <c r="WO55" s="55"/>
      <c r="WP55" s="55"/>
      <c r="WQ55" s="55"/>
      <c r="WR55" s="55"/>
      <c r="WS55" s="55"/>
      <c r="WT55" s="55"/>
      <c r="WU55" s="55"/>
      <c r="WV55" s="55"/>
      <c r="WW55" s="55"/>
      <c r="WX55" s="55"/>
      <c r="WY55" s="55"/>
      <c r="WZ55" s="55"/>
      <c r="XA55" s="55"/>
      <c r="XB55" s="55"/>
      <c r="XC55" s="55"/>
      <c r="XD55" s="55"/>
      <c r="XE55" s="55"/>
      <c r="XF55" s="55"/>
      <c r="XG55" s="55"/>
      <c r="XH55" s="55"/>
      <c r="XI55" s="55"/>
      <c r="XJ55" s="55"/>
      <c r="XK55" s="55"/>
      <c r="XL55" s="55"/>
      <c r="XM55" s="55"/>
      <c r="XN55" s="55"/>
      <c r="XO55" s="55"/>
      <c r="XP55" s="55"/>
      <c r="XQ55" s="55"/>
      <c r="XR55" s="55"/>
      <c r="XS55" s="55"/>
      <c r="XT55" s="55"/>
      <c r="XU55" s="55"/>
      <c r="XV55" s="55"/>
      <c r="XW55" s="55"/>
      <c r="XX55" s="55"/>
      <c r="XY55" s="55"/>
      <c r="XZ55" s="55"/>
      <c r="YA55" s="55"/>
      <c r="YB55" s="55"/>
      <c r="YC55" s="55"/>
      <c r="YD55" s="55"/>
      <c r="YE55" s="55"/>
      <c r="YF55" s="55"/>
      <c r="YG55" s="55"/>
      <c r="YH55" s="55"/>
      <c r="YI55" s="55"/>
      <c r="YJ55" s="55"/>
      <c r="YK55" s="55"/>
      <c r="YL55" s="55"/>
      <c r="YM55" s="55"/>
      <c r="YN55" s="55"/>
      <c r="YO55" s="55"/>
      <c r="YP55" s="55"/>
      <c r="YQ55" s="55"/>
      <c r="YR55" s="55"/>
      <c r="YS55" s="55"/>
      <c r="YT55" s="55"/>
      <c r="YU55" s="55"/>
      <c r="YV55" s="55"/>
      <c r="YW55" s="55"/>
      <c r="YX55" s="55"/>
      <c r="YY55" s="55"/>
      <c r="YZ55" s="55"/>
      <c r="ZA55" s="55"/>
      <c r="ZB55" s="55"/>
      <c r="ZC55" s="55"/>
      <c r="ZD55" s="55"/>
      <c r="ZE55" s="55"/>
      <c r="ZF55" s="55"/>
      <c r="ZG55" s="55"/>
      <c r="ZH55" s="55"/>
      <c r="ZI55" s="55"/>
      <c r="ZJ55" s="55"/>
      <c r="ZK55" s="55"/>
      <c r="ZL55" s="55"/>
      <c r="ZM55" s="55"/>
      <c r="ZN55" s="55"/>
      <c r="ZO55" s="55"/>
      <c r="ZP55" s="55"/>
      <c r="ZQ55" s="55"/>
      <c r="ZR55" s="55"/>
      <c r="ZS55" s="55"/>
      <c r="ZT55" s="55"/>
      <c r="ZU55" s="55"/>
      <c r="ZV55" s="55"/>
      <c r="ZW55" s="55"/>
      <c r="ZX55" s="55"/>
      <c r="ZY55" s="55"/>
      <c r="ZZ55" s="55"/>
      <c r="AAA55" s="55"/>
      <c r="AAB55" s="55"/>
      <c r="AAC55" s="55"/>
      <c r="AAD55" s="55"/>
      <c r="AAE55" s="55"/>
      <c r="AAF55" s="55"/>
      <c r="AAG55" s="55"/>
      <c r="AAH55" s="55"/>
      <c r="AAI55" s="55"/>
      <c r="AAJ55" s="55"/>
      <c r="AAK55" s="55"/>
      <c r="AAL55" s="55"/>
      <c r="AAM55" s="55"/>
      <c r="AAN55" s="55"/>
      <c r="AAO55" s="55"/>
      <c r="AAP55" s="55"/>
      <c r="AAQ55" s="55"/>
      <c r="AAR55" s="55"/>
      <c r="AAS55" s="55"/>
      <c r="AAT55" s="55"/>
      <c r="AAU55" s="55"/>
      <c r="AAV55" s="55"/>
      <c r="AAW55" s="55"/>
      <c r="AAX55" s="55"/>
      <c r="AAY55" s="55"/>
      <c r="AAZ55" s="55"/>
      <c r="ABA55" s="55"/>
      <c r="ABB55" s="55"/>
      <c r="ABC55" s="55"/>
      <c r="ABD55" s="55"/>
      <c r="ABE55" s="55"/>
      <c r="ABF55" s="55"/>
      <c r="ABG55" s="55"/>
      <c r="ABH55" s="55"/>
      <c r="ABI55" s="55"/>
      <c r="ABJ55" s="55"/>
      <c r="ABK55" s="55"/>
      <c r="ABL55" s="55"/>
      <c r="ABM55" s="55"/>
      <c r="ABN55" s="55"/>
      <c r="ABO55" s="55"/>
      <c r="ABP55" s="55"/>
      <c r="ABQ55" s="55"/>
      <c r="ABR55" s="55"/>
      <c r="ABS55" s="55"/>
      <c r="ABT55" s="55"/>
      <c r="ABU55" s="55"/>
      <c r="ABV55" s="55"/>
      <c r="ABW55" s="55"/>
      <c r="ABX55" s="55"/>
      <c r="ABY55" s="55"/>
      <c r="ABZ55" s="55"/>
      <c r="ACA55" s="55"/>
      <c r="ACB55" s="55"/>
      <c r="ACC55" s="55"/>
      <c r="ACD55" s="55"/>
      <c r="ACE55" s="55"/>
      <c r="ACF55" s="55"/>
      <c r="ACG55" s="55"/>
      <c r="ACH55" s="55"/>
      <c r="ACI55" s="55"/>
      <c r="ACJ55" s="55"/>
      <c r="ACK55" s="55"/>
      <c r="ACL55" s="55"/>
      <c r="ACM55" s="55"/>
      <c r="ACN55" s="55"/>
      <c r="ACO55" s="55"/>
      <c r="ACP55" s="55"/>
      <c r="ACQ55" s="55"/>
      <c r="ACR55" s="55"/>
      <c r="ACS55" s="55"/>
      <c r="ACT55" s="55"/>
      <c r="ACU55" s="55"/>
      <c r="ACV55" s="55"/>
      <c r="ACW55" s="55"/>
      <c r="ACX55" s="55"/>
      <c r="ACY55" s="55"/>
      <c r="ACZ55" s="55"/>
      <c r="ADA55" s="55"/>
      <c r="ADB55" s="55"/>
      <c r="ADC55" s="55"/>
      <c r="ADD55" s="55"/>
      <c r="ADE55" s="55"/>
      <c r="ADF55" s="55"/>
      <c r="ADG55" s="55"/>
      <c r="ADH55" s="55"/>
      <c r="ADI55" s="55"/>
      <c r="ADJ55" s="55"/>
      <c r="ADK55" s="55"/>
      <c r="ADL55" s="55"/>
      <c r="ADM55" s="55"/>
      <c r="ADN55" s="55"/>
      <c r="ADO55" s="55"/>
      <c r="ADP55" s="55"/>
      <c r="ADQ55" s="55"/>
      <c r="ADR55" s="55"/>
      <c r="ADS55" s="55"/>
      <c r="ADT55" s="55"/>
      <c r="ADU55" s="55"/>
      <c r="ADV55" s="55"/>
      <c r="ADW55" s="55"/>
      <c r="ADX55" s="55"/>
      <c r="ADY55" s="55"/>
      <c r="ADZ55" s="55"/>
      <c r="AEA55" s="55"/>
      <c r="AEB55" s="55"/>
      <c r="AEC55" s="55"/>
      <c r="AED55" s="55"/>
      <c r="AEE55" s="55"/>
      <c r="AEF55" s="55"/>
      <c r="AEG55" s="55"/>
      <c r="AEH55" s="55"/>
      <c r="AEI55" s="55"/>
      <c r="AEJ55" s="55"/>
      <c r="AEK55" s="55"/>
      <c r="AEL55" s="55"/>
      <c r="AEM55" s="55"/>
      <c r="AEN55" s="55"/>
      <c r="AEO55" s="55"/>
      <c r="AEP55" s="55"/>
      <c r="AEQ55" s="55"/>
      <c r="AER55" s="55"/>
      <c r="AES55" s="55"/>
      <c r="AET55" s="55"/>
      <c r="AEU55" s="55"/>
      <c r="AEV55" s="55"/>
      <c r="AEW55" s="55"/>
      <c r="AEX55" s="55"/>
      <c r="AEY55" s="55"/>
      <c r="AEZ55" s="55"/>
      <c r="AFA55" s="55"/>
      <c r="AFB55" s="55"/>
      <c r="AFC55" s="55"/>
      <c r="AFD55" s="55"/>
      <c r="AFE55" s="55"/>
      <c r="AFF55" s="55"/>
      <c r="AFG55" s="55"/>
      <c r="AFH55" s="55"/>
      <c r="AFI55" s="55"/>
      <c r="AFJ55" s="55"/>
      <c r="AFK55" s="55"/>
      <c r="AFL55" s="55"/>
      <c r="AFM55" s="55"/>
      <c r="AFN55" s="55"/>
      <c r="AFO55" s="55"/>
      <c r="AFP55" s="55"/>
      <c r="AFQ55" s="55"/>
      <c r="AFR55" s="55"/>
      <c r="AFS55" s="55"/>
      <c r="AFT55" s="55"/>
      <c r="AFU55" s="55"/>
      <c r="AFV55" s="55"/>
      <c r="AFW55" s="55"/>
      <c r="AFX55" s="55"/>
      <c r="AFY55" s="55"/>
      <c r="AFZ55" s="55"/>
      <c r="AGA55" s="55"/>
      <c r="AGB55" s="55"/>
      <c r="AGC55" s="55"/>
      <c r="AGD55" s="55"/>
      <c r="AGE55" s="55"/>
      <c r="AGF55" s="55"/>
      <c r="AGG55" s="55"/>
      <c r="AGH55" s="55"/>
      <c r="AGI55" s="55"/>
      <c r="AGJ55" s="55"/>
      <c r="AGK55" s="55"/>
      <c r="AGL55" s="55"/>
      <c r="AGM55" s="55"/>
      <c r="AGN55" s="55"/>
      <c r="AGO55" s="55"/>
      <c r="AGP55" s="55"/>
      <c r="AGQ55" s="55"/>
      <c r="AGR55" s="55"/>
      <c r="AGS55" s="55"/>
      <c r="AGT55" s="55"/>
      <c r="AGU55" s="55"/>
      <c r="AGV55" s="55"/>
      <c r="AGW55" s="55"/>
      <c r="AGX55" s="55"/>
      <c r="AGY55" s="55"/>
      <c r="AGZ55" s="55"/>
      <c r="AHA55" s="55"/>
      <c r="AHB55" s="55"/>
      <c r="AHC55" s="55"/>
      <c r="AHD55" s="55"/>
      <c r="AHE55" s="55"/>
      <c r="AHF55" s="55"/>
      <c r="AHG55" s="55"/>
      <c r="AHH55" s="55"/>
      <c r="AHI55" s="55"/>
      <c r="AHJ55" s="55"/>
      <c r="AHK55" s="55"/>
      <c r="AHL55" s="55"/>
      <c r="AHM55" s="55"/>
      <c r="AHN55" s="55"/>
      <c r="AHO55" s="55"/>
      <c r="AHP55" s="55"/>
      <c r="AHQ55" s="55"/>
      <c r="AHR55" s="55"/>
      <c r="AHS55" s="55"/>
      <c r="AHT55" s="55"/>
      <c r="AHU55" s="55"/>
      <c r="AHV55" s="55"/>
      <c r="AHW55" s="55"/>
      <c r="AHX55" s="55"/>
      <c r="AHY55" s="55"/>
      <c r="AHZ55" s="55"/>
      <c r="AIA55" s="55"/>
      <c r="AIB55" s="55"/>
      <c r="AIC55" s="55"/>
      <c r="AID55" s="55"/>
      <c r="AIE55" s="55"/>
      <c r="AIF55" s="55"/>
      <c r="AIG55" s="55"/>
      <c r="AIH55" s="55"/>
      <c r="AII55" s="55"/>
      <c r="AIJ55" s="55"/>
      <c r="AIK55" s="55"/>
      <c r="AIL55" s="55"/>
      <c r="AIM55" s="55"/>
      <c r="AIN55" s="55"/>
      <c r="AIO55" s="55"/>
      <c r="AIP55" s="55"/>
      <c r="AIQ55" s="55"/>
      <c r="AIR55" s="55"/>
      <c r="AIS55" s="55"/>
      <c r="AIT55" s="55"/>
      <c r="AIU55" s="55"/>
      <c r="AIV55" s="55"/>
      <c r="AIW55" s="55"/>
      <c r="AIX55" s="55"/>
      <c r="AIY55" s="55"/>
      <c r="AIZ55" s="55"/>
      <c r="AJA55" s="55"/>
      <c r="AJB55" s="55"/>
      <c r="AJC55" s="55"/>
      <c r="AJD55" s="55"/>
      <c r="AJE55" s="55"/>
      <c r="AJF55" s="55"/>
      <c r="AJG55" s="55"/>
      <c r="AJH55" s="55"/>
      <c r="AJI55" s="55"/>
      <c r="AJJ55" s="55"/>
      <c r="AJK55" s="55"/>
      <c r="AJL55" s="55"/>
      <c r="AJM55" s="55"/>
      <c r="AJN55" s="55"/>
      <c r="AJO55" s="55"/>
      <c r="AJP55" s="55"/>
      <c r="AJQ55" s="55"/>
      <c r="AJR55" s="55"/>
      <c r="AJS55" s="55"/>
      <c r="AJT55" s="55"/>
      <c r="AJU55" s="55"/>
      <c r="AJV55" s="55"/>
      <c r="AJW55" s="55"/>
      <c r="AJX55" s="55"/>
      <c r="AJY55" s="55"/>
      <c r="AJZ55" s="55"/>
      <c r="AKA55" s="55"/>
      <c r="AKB55" s="55"/>
      <c r="AKC55" s="55"/>
      <c r="AKD55" s="55"/>
      <c r="AKE55" s="55"/>
      <c r="AKF55" s="55"/>
      <c r="AKG55" s="55"/>
      <c r="AKH55" s="55"/>
      <c r="AKI55" s="55"/>
      <c r="AKJ55" s="55"/>
      <c r="AKK55" s="55"/>
      <c r="AKL55" s="55"/>
      <c r="AKM55" s="55"/>
      <c r="AKN55" s="55"/>
      <c r="AKO55" s="55"/>
      <c r="AKP55" s="55"/>
      <c r="AKQ55" s="55"/>
      <c r="AKR55" s="55"/>
      <c r="AKS55" s="55"/>
      <c r="AKT55" s="55"/>
      <c r="AKU55" s="55"/>
      <c r="AKV55" s="55"/>
      <c r="AKW55" s="55"/>
      <c r="AKX55" s="55"/>
      <c r="AKY55" s="55"/>
      <c r="AKZ55" s="55"/>
      <c r="ALA55" s="55"/>
      <c r="ALB55" s="55"/>
      <c r="ALC55" s="55"/>
      <c r="ALD55" s="55"/>
      <c r="ALE55" s="55"/>
      <c r="ALF55" s="55"/>
      <c r="ALG55" s="55"/>
      <c r="ALH55" s="55"/>
      <c r="ALI55" s="55"/>
      <c r="ALJ55" s="55"/>
      <c r="ALK55" s="55"/>
      <c r="ALL55" s="55"/>
      <c r="ALM55" s="55"/>
      <c r="ALN55" s="55"/>
      <c r="ALO55" s="55"/>
      <c r="ALP55" s="55"/>
      <c r="ALQ55" s="55"/>
      <c r="ALR55" s="55"/>
      <c r="ALS55" s="55"/>
      <c r="ALT55" s="55"/>
      <c r="ALU55" s="55"/>
      <c r="ALV55" s="55"/>
      <c r="ALW55" s="55"/>
      <c r="ALX55" s="55"/>
      <c r="ALY55" s="55"/>
      <c r="ALZ55" s="55"/>
      <c r="AMA55" s="55"/>
      <c r="AMB55" s="55"/>
      <c r="AMC55" s="55"/>
      <c r="AMD55" s="55"/>
      <c r="AME55" s="55"/>
      <c r="AMF55" s="55"/>
      <c r="AMG55" s="55"/>
      <c r="AMH55" s="55"/>
      <c r="AMI55" s="55"/>
      <c r="AMJ55" s="55"/>
      <c r="AMK55" s="55"/>
    </row>
    <row r="56" spans="1:1025" ht="91.5" customHeight="1" outlineLevel="2">
      <c r="A56" s="73" t="s">
        <v>461</v>
      </c>
      <c r="B56" s="111" t="s">
        <v>4022</v>
      </c>
      <c r="C56" s="111" t="s">
        <v>4021</v>
      </c>
      <c r="D56" s="111" t="s">
        <v>48</v>
      </c>
      <c r="E56" s="111" t="s">
        <v>4020</v>
      </c>
      <c r="F56" s="111" t="s">
        <v>604</v>
      </c>
      <c r="G56" s="235" t="s">
        <v>57</v>
      </c>
      <c r="H56" s="219" t="s">
        <v>605</v>
      </c>
      <c r="I56" s="4">
        <v>375000</v>
      </c>
      <c r="J56" s="111" t="s">
        <v>4019</v>
      </c>
      <c r="K56" s="111" t="s">
        <v>4018</v>
      </c>
      <c r="L56" s="111" t="s">
        <v>4017</v>
      </c>
      <c r="M56" s="72"/>
      <c r="N56" s="54"/>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5"/>
      <c r="IV56" s="55"/>
      <c r="IW56" s="55"/>
      <c r="IX56" s="55"/>
      <c r="IY56" s="55"/>
      <c r="IZ56" s="55"/>
      <c r="JA56" s="55"/>
      <c r="JB56" s="55"/>
      <c r="JC56" s="55"/>
      <c r="JD56" s="55"/>
      <c r="JE56" s="55"/>
      <c r="JF56" s="55"/>
      <c r="JG56" s="55"/>
      <c r="JH56" s="55"/>
      <c r="JI56" s="55"/>
      <c r="JJ56" s="55"/>
      <c r="JK56" s="55"/>
      <c r="JL56" s="55"/>
      <c r="JM56" s="55"/>
      <c r="JN56" s="55"/>
      <c r="JO56" s="55"/>
      <c r="JP56" s="55"/>
      <c r="JQ56" s="55"/>
      <c r="JR56" s="55"/>
      <c r="JS56" s="55"/>
      <c r="JT56" s="55"/>
      <c r="JU56" s="55"/>
      <c r="JV56" s="55"/>
      <c r="JW56" s="55"/>
      <c r="JX56" s="55"/>
      <c r="JY56" s="55"/>
      <c r="JZ56" s="55"/>
      <c r="KA56" s="55"/>
      <c r="KB56" s="55"/>
      <c r="KC56" s="55"/>
      <c r="KD56" s="55"/>
      <c r="KE56" s="55"/>
      <c r="KF56" s="55"/>
      <c r="KG56" s="55"/>
      <c r="KH56" s="55"/>
      <c r="KI56" s="55"/>
      <c r="KJ56" s="55"/>
      <c r="KK56" s="55"/>
      <c r="KL56" s="55"/>
      <c r="KM56" s="55"/>
      <c r="KN56" s="55"/>
      <c r="KO56" s="55"/>
      <c r="KP56" s="55"/>
      <c r="KQ56" s="55"/>
      <c r="KR56" s="55"/>
      <c r="KS56" s="55"/>
      <c r="KT56" s="55"/>
      <c r="KU56" s="55"/>
      <c r="KV56" s="55"/>
      <c r="KW56" s="55"/>
      <c r="KX56" s="55"/>
      <c r="KY56" s="55"/>
      <c r="KZ56" s="55"/>
      <c r="LA56" s="55"/>
      <c r="LB56" s="55"/>
      <c r="LC56" s="55"/>
      <c r="LD56" s="55"/>
      <c r="LE56" s="55"/>
      <c r="LF56" s="55"/>
      <c r="LG56" s="55"/>
      <c r="LH56" s="55"/>
      <c r="LI56" s="55"/>
      <c r="LJ56" s="55"/>
      <c r="LK56" s="55"/>
      <c r="LL56" s="55"/>
      <c r="LM56" s="55"/>
      <c r="LN56" s="55"/>
      <c r="LO56" s="55"/>
      <c r="LP56" s="55"/>
      <c r="LQ56" s="55"/>
      <c r="LR56" s="55"/>
      <c r="LS56" s="55"/>
      <c r="LT56" s="55"/>
      <c r="LU56" s="55"/>
      <c r="LV56" s="55"/>
      <c r="LW56" s="55"/>
      <c r="LX56" s="55"/>
      <c r="LY56" s="55"/>
      <c r="LZ56" s="55"/>
      <c r="MA56" s="55"/>
      <c r="MB56" s="55"/>
      <c r="MC56" s="55"/>
      <c r="MD56" s="55"/>
      <c r="ME56" s="55"/>
      <c r="MF56" s="55"/>
      <c r="MG56" s="55"/>
      <c r="MH56" s="55"/>
      <c r="MI56" s="55"/>
      <c r="MJ56" s="55"/>
      <c r="MK56" s="55"/>
      <c r="ML56" s="55"/>
      <c r="MM56" s="55"/>
      <c r="MN56" s="55"/>
      <c r="MO56" s="55"/>
      <c r="MP56" s="55"/>
      <c r="MQ56" s="55"/>
      <c r="MR56" s="55"/>
      <c r="MS56" s="55"/>
      <c r="MT56" s="55"/>
      <c r="MU56" s="55"/>
      <c r="MV56" s="55"/>
      <c r="MW56" s="55"/>
      <c r="MX56" s="55"/>
      <c r="MY56" s="55"/>
      <c r="MZ56" s="55"/>
      <c r="NA56" s="55"/>
      <c r="NB56" s="55"/>
      <c r="NC56" s="55"/>
      <c r="ND56" s="55"/>
      <c r="NE56" s="55"/>
      <c r="NF56" s="55"/>
      <c r="NG56" s="55"/>
      <c r="NH56" s="55"/>
      <c r="NI56" s="55"/>
      <c r="NJ56" s="55"/>
      <c r="NK56" s="55"/>
      <c r="NL56" s="55"/>
      <c r="NM56" s="55"/>
      <c r="NN56" s="55"/>
      <c r="NO56" s="55"/>
      <c r="NP56" s="55"/>
      <c r="NQ56" s="55"/>
      <c r="NR56" s="55"/>
      <c r="NS56" s="55"/>
      <c r="NT56" s="55"/>
      <c r="NU56" s="55"/>
      <c r="NV56" s="55"/>
      <c r="NW56" s="55"/>
      <c r="NX56" s="55"/>
      <c r="NY56" s="55"/>
      <c r="NZ56" s="55"/>
      <c r="OA56" s="55"/>
      <c r="OB56" s="55"/>
      <c r="OC56" s="55"/>
      <c r="OD56" s="55"/>
      <c r="OE56" s="55"/>
      <c r="OF56" s="55"/>
      <c r="OG56" s="55"/>
      <c r="OH56" s="55"/>
      <c r="OI56" s="55"/>
      <c r="OJ56" s="55"/>
      <c r="OK56" s="55"/>
      <c r="OL56" s="55"/>
      <c r="OM56" s="55"/>
      <c r="ON56" s="55"/>
      <c r="OO56" s="55"/>
      <c r="OP56" s="55"/>
      <c r="OQ56" s="55"/>
      <c r="OR56" s="55"/>
      <c r="OS56" s="55"/>
      <c r="OT56" s="55"/>
      <c r="OU56" s="55"/>
      <c r="OV56" s="55"/>
      <c r="OW56" s="55"/>
      <c r="OX56" s="55"/>
      <c r="OY56" s="55"/>
      <c r="OZ56" s="55"/>
      <c r="PA56" s="55"/>
      <c r="PB56" s="55"/>
      <c r="PC56" s="55"/>
      <c r="PD56" s="55"/>
      <c r="PE56" s="55"/>
      <c r="PF56" s="55"/>
      <c r="PG56" s="55"/>
      <c r="PH56" s="55"/>
      <c r="PI56" s="55"/>
      <c r="PJ56" s="55"/>
      <c r="PK56" s="55"/>
      <c r="PL56" s="55"/>
      <c r="PM56" s="55"/>
      <c r="PN56" s="55"/>
      <c r="PO56" s="55"/>
      <c r="PP56" s="55"/>
      <c r="PQ56" s="55"/>
      <c r="PR56" s="55"/>
      <c r="PS56" s="55"/>
      <c r="PT56" s="55"/>
      <c r="PU56" s="55"/>
      <c r="PV56" s="55"/>
      <c r="PW56" s="55"/>
      <c r="PX56" s="55"/>
      <c r="PY56" s="55"/>
      <c r="PZ56" s="55"/>
      <c r="QA56" s="55"/>
      <c r="QB56" s="55"/>
      <c r="QC56" s="55"/>
      <c r="QD56" s="55"/>
      <c r="QE56" s="55"/>
      <c r="QF56" s="55"/>
      <c r="QG56" s="55"/>
      <c r="QH56" s="55"/>
      <c r="QI56" s="55"/>
      <c r="QJ56" s="55"/>
      <c r="QK56" s="55"/>
      <c r="QL56" s="55"/>
      <c r="QM56" s="55"/>
      <c r="QN56" s="55"/>
      <c r="QO56" s="55"/>
      <c r="QP56" s="55"/>
      <c r="QQ56" s="55"/>
      <c r="QR56" s="55"/>
      <c r="QS56" s="55"/>
      <c r="QT56" s="55"/>
      <c r="QU56" s="55"/>
      <c r="QV56" s="55"/>
      <c r="QW56" s="55"/>
      <c r="QX56" s="55"/>
      <c r="QY56" s="55"/>
      <c r="QZ56" s="55"/>
      <c r="RA56" s="55"/>
      <c r="RB56" s="55"/>
      <c r="RC56" s="55"/>
      <c r="RD56" s="55"/>
      <c r="RE56" s="55"/>
      <c r="RF56" s="55"/>
      <c r="RG56" s="55"/>
      <c r="RH56" s="55"/>
      <c r="RI56" s="55"/>
      <c r="RJ56" s="55"/>
      <c r="RK56" s="55"/>
      <c r="RL56" s="55"/>
      <c r="RM56" s="55"/>
      <c r="RN56" s="55"/>
      <c r="RO56" s="55"/>
      <c r="RP56" s="55"/>
      <c r="RQ56" s="55"/>
      <c r="RR56" s="55"/>
      <c r="RS56" s="55"/>
      <c r="RT56" s="55"/>
      <c r="RU56" s="55"/>
      <c r="RV56" s="55"/>
      <c r="RW56" s="55"/>
      <c r="RX56" s="55"/>
      <c r="RY56" s="55"/>
      <c r="RZ56" s="55"/>
      <c r="SA56" s="55"/>
      <c r="SB56" s="55"/>
      <c r="SC56" s="55"/>
      <c r="SD56" s="55"/>
      <c r="SE56" s="55"/>
      <c r="SF56" s="55"/>
      <c r="SG56" s="55"/>
      <c r="SH56" s="55"/>
      <c r="SI56" s="55"/>
      <c r="SJ56" s="55"/>
      <c r="SK56" s="55"/>
      <c r="SL56" s="55"/>
      <c r="SM56" s="55"/>
      <c r="SN56" s="55"/>
      <c r="SO56" s="55"/>
      <c r="SP56" s="55"/>
      <c r="SQ56" s="55"/>
      <c r="SR56" s="55"/>
      <c r="SS56" s="55"/>
      <c r="ST56" s="55"/>
      <c r="SU56" s="55"/>
      <c r="SV56" s="55"/>
      <c r="SW56" s="55"/>
      <c r="SX56" s="55"/>
      <c r="SY56" s="55"/>
      <c r="SZ56" s="55"/>
      <c r="TA56" s="55"/>
      <c r="TB56" s="55"/>
      <c r="TC56" s="55"/>
      <c r="TD56" s="55"/>
      <c r="TE56" s="55"/>
      <c r="TF56" s="55"/>
      <c r="TG56" s="55"/>
      <c r="TH56" s="55"/>
      <c r="TI56" s="55"/>
      <c r="TJ56" s="55"/>
      <c r="TK56" s="55"/>
      <c r="TL56" s="55"/>
      <c r="TM56" s="55"/>
      <c r="TN56" s="55"/>
      <c r="TO56" s="55"/>
      <c r="TP56" s="55"/>
      <c r="TQ56" s="55"/>
      <c r="TR56" s="55"/>
      <c r="TS56" s="55"/>
      <c r="TT56" s="55"/>
      <c r="TU56" s="55"/>
      <c r="TV56" s="55"/>
      <c r="TW56" s="55"/>
      <c r="TX56" s="55"/>
      <c r="TY56" s="55"/>
      <c r="TZ56" s="55"/>
      <c r="UA56" s="55"/>
      <c r="UB56" s="55"/>
      <c r="UC56" s="55"/>
      <c r="UD56" s="55"/>
      <c r="UE56" s="55"/>
      <c r="UF56" s="55"/>
      <c r="UG56" s="55"/>
      <c r="UH56" s="55"/>
      <c r="UI56" s="55"/>
      <c r="UJ56" s="55"/>
      <c r="UK56" s="55"/>
      <c r="UL56" s="55"/>
      <c r="UM56" s="55"/>
      <c r="UN56" s="55"/>
      <c r="UO56" s="55"/>
      <c r="UP56" s="55"/>
      <c r="UQ56" s="55"/>
      <c r="UR56" s="55"/>
      <c r="US56" s="55"/>
      <c r="UT56" s="55"/>
      <c r="UU56" s="55"/>
      <c r="UV56" s="55"/>
      <c r="UW56" s="55"/>
      <c r="UX56" s="55"/>
      <c r="UY56" s="55"/>
      <c r="UZ56" s="55"/>
      <c r="VA56" s="55"/>
      <c r="VB56" s="55"/>
      <c r="VC56" s="55"/>
      <c r="VD56" s="55"/>
      <c r="VE56" s="55"/>
      <c r="VF56" s="55"/>
      <c r="VG56" s="55"/>
      <c r="VH56" s="55"/>
      <c r="VI56" s="55"/>
      <c r="VJ56" s="55"/>
      <c r="VK56" s="55"/>
      <c r="VL56" s="55"/>
      <c r="VM56" s="55"/>
      <c r="VN56" s="55"/>
      <c r="VO56" s="55"/>
      <c r="VP56" s="55"/>
      <c r="VQ56" s="55"/>
      <c r="VR56" s="55"/>
      <c r="VS56" s="55"/>
      <c r="VT56" s="55"/>
      <c r="VU56" s="55"/>
      <c r="VV56" s="55"/>
      <c r="VW56" s="55"/>
      <c r="VX56" s="55"/>
      <c r="VY56" s="55"/>
      <c r="VZ56" s="55"/>
      <c r="WA56" s="55"/>
      <c r="WB56" s="55"/>
      <c r="WC56" s="55"/>
      <c r="WD56" s="55"/>
      <c r="WE56" s="55"/>
      <c r="WF56" s="55"/>
      <c r="WG56" s="55"/>
      <c r="WH56" s="55"/>
      <c r="WI56" s="55"/>
      <c r="WJ56" s="55"/>
      <c r="WK56" s="55"/>
      <c r="WL56" s="55"/>
      <c r="WM56" s="55"/>
      <c r="WN56" s="55"/>
      <c r="WO56" s="55"/>
      <c r="WP56" s="55"/>
      <c r="WQ56" s="55"/>
      <c r="WR56" s="55"/>
      <c r="WS56" s="55"/>
      <c r="WT56" s="55"/>
      <c r="WU56" s="55"/>
      <c r="WV56" s="55"/>
      <c r="WW56" s="55"/>
      <c r="WX56" s="55"/>
      <c r="WY56" s="55"/>
      <c r="WZ56" s="55"/>
      <c r="XA56" s="55"/>
      <c r="XB56" s="55"/>
      <c r="XC56" s="55"/>
      <c r="XD56" s="55"/>
      <c r="XE56" s="55"/>
      <c r="XF56" s="55"/>
      <c r="XG56" s="55"/>
      <c r="XH56" s="55"/>
      <c r="XI56" s="55"/>
      <c r="XJ56" s="55"/>
      <c r="XK56" s="55"/>
      <c r="XL56" s="55"/>
      <c r="XM56" s="55"/>
      <c r="XN56" s="55"/>
      <c r="XO56" s="55"/>
      <c r="XP56" s="55"/>
      <c r="XQ56" s="55"/>
      <c r="XR56" s="55"/>
      <c r="XS56" s="55"/>
      <c r="XT56" s="55"/>
      <c r="XU56" s="55"/>
      <c r="XV56" s="55"/>
      <c r="XW56" s="55"/>
      <c r="XX56" s="55"/>
      <c r="XY56" s="55"/>
      <c r="XZ56" s="55"/>
      <c r="YA56" s="55"/>
      <c r="YB56" s="55"/>
      <c r="YC56" s="55"/>
      <c r="YD56" s="55"/>
      <c r="YE56" s="55"/>
      <c r="YF56" s="55"/>
      <c r="YG56" s="55"/>
      <c r="YH56" s="55"/>
      <c r="YI56" s="55"/>
      <c r="YJ56" s="55"/>
      <c r="YK56" s="55"/>
      <c r="YL56" s="55"/>
      <c r="YM56" s="55"/>
      <c r="YN56" s="55"/>
      <c r="YO56" s="55"/>
      <c r="YP56" s="55"/>
      <c r="YQ56" s="55"/>
      <c r="YR56" s="55"/>
      <c r="YS56" s="55"/>
      <c r="YT56" s="55"/>
      <c r="YU56" s="55"/>
      <c r="YV56" s="55"/>
      <c r="YW56" s="55"/>
      <c r="YX56" s="55"/>
      <c r="YY56" s="55"/>
      <c r="YZ56" s="55"/>
      <c r="ZA56" s="55"/>
      <c r="ZB56" s="55"/>
      <c r="ZC56" s="55"/>
      <c r="ZD56" s="55"/>
      <c r="ZE56" s="55"/>
      <c r="ZF56" s="55"/>
      <c r="ZG56" s="55"/>
      <c r="ZH56" s="55"/>
      <c r="ZI56" s="55"/>
      <c r="ZJ56" s="55"/>
      <c r="ZK56" s="55"/>
      <c r="ZL56" s="55"/>
      <c r="ZM56" s="55"/>
      <c r="ZN56" s="55"/>
      <c r="ZO56" s="55"/>
      <c r="ZP56" s="55"/>
      <c r="ZQ56" s="55"/>
      <c r="ZR56" s="55"/>
      <c r="ZS56" s="55"/>
      <c r="ZT56" s="55"/>
      <c r="ZU56" s="55"/>
      <c r="ZV56" s="55"/>
      <c r="ZW56" s="55"/>
      <c r="ZX56" s="55"/>
      <c r="ZY56" s="55"/>
      <c r="ZZ56" s="55"/>
      <c r="AAA56" s="55"/>
      <c r="AAB56" s="55"/>
      <c r="AAC56" s="55"/>
      <c r="AAD56" s="55"/>
      <c r="AAE56" s="55"/>
      <c r="AAF56" s="55"/>
      <c r="AAG56" s="55"/>
      <c r="AAH56" s="55"/>
      <c r="AAI56" s="55"/>
      <c r="AAJ56" s="55"/>
      <c r="AAK56" s="55"/>
      <c r="AAL56" s="55"/>
      <c r="AAM56" s="55"/>
      <c r="AAN56" s="55"/>
      <c r="AAO56" s="55"/>
      <c r="AAP56" s="55"/>
      <c r="AAQ56" s="55"/>
      <c r="AAR56" s="55"/>
      <c r="AAS56" s="55"/>
      <c r="AAT56" s="55"/>
      <c r="AAU56" s="55"/>
      <c r="AAV56" s="55"/>
      <c r="AAW56" s="55"/>
      <c r="AAX56" s="55"/>
      <c r="AAY56" s="55"/>
      <c r="AAZ56" s="55"/>
      <c r="ABA56" s="55"/>
      <c r="ABB56" s="55"/>
      <c r="ABC56" s="55"/>
      <c r="ABD56" s="55"/>
      <c r="ABE56" s="55"/>
      <c r="ABF56" s="55"/>
      <c r="ABG56" s="55"/>
      <c r="ABH56" s="55"/>
      <c r="ABI56" s="55"/>
      <c r="ABJ56" s="55"/>
      <c r="ABK56" s="55"/>
      <c r="ABL56" s="55"/>
      <c r="ABM56" s="55"/>
      <c r="ABN56" s="55"/>
      <c r="ABO56" s="55"/>
      <c r="ABP56" s="55"/>
      <c r="ABQ56" s="55"/>
      <c r="ABR56" s="55"/>
      <c r="ABS56" s="55"/>
      <c r="ABT56" s="55"/>
      <c r="ABU56" s="55"/>
      <c r="ABV56" s="55"/>
      <c r="ABW56" s="55"/>
      <c r="ABX56" s="55"/>
      <c r="ABY56" s="55"/>
      <c r="ABZ56" s="55"/>
      <c r="ACA56" s="55"/>
      <c r="ACB56" s="55"/>
      <c r="ACC56" s="55"/>
      <c r="ACD56" s="55"/>
      <c r="ACE56" s="55"/>
      <c r="ACF56" s="55"/>
      <c r="ACG56" s="55"/>
      <c r="ACH56" s="55"/>
      <c r="ACI56" s="55"/>
      <c r="ACJ56" s="55"/>
      <c r="ACK56" s="55"/>
      <c r="ACL56" s="55"/>
      <c r="ACM56" s="55"/>
      <c r="ACN56" s="55"/>
      <c r="ACO56" s="55"/>
      <c r="ACP56" s="55"/>
      <c r="ACQ56" s="55"/>
      <c r="ACR56" s="55"/>
      <c r="ACS56" s="55"/>
      <c r="ACT56" s="55"/>
      <c r="ACU56" s="55"/>
      <c r="ACV56" s="55"/>
      <c r="ACW56" s="55"/>
      <c r="ACX56" s="55"/>
      <c r="ACY56" s="55"/>
      <c r="ACZ56" s="55"/>
      <c r="ADA56" s="55"/>
      <c r="ADB56" s="55"/>
      <c r="ADC56" s="55"/>
      <c r="ADD56" s="55"/>
      <c r="ADE56" s="55"/>
      <c r="ADF56" s="55"/>
      <c r="ADG56" s="55"/>
      <c r="ADH56" s="55"/>
      <c r="ADI56" s="55"/>
      <c r="ADJ56" s="55"/>
      <c r="ADK56" s="55"/>
      <c r="ADL56" s="55"/>
      <c r="ADM56" s="55"/>
      <c r="ADN56" s="55"/>
      <c r="ADO56" s="55"/>
      <c r="ADP56" s="55"/>
      <c r="ADQ56" s="55"/>
      <c r="ADR56" s="55"/>
      <c r="ADS56" s="55"/>
      <c r="ADT56" s="55"/>
      <c r="ADU56" s="55"/>
      <c r="ADV56" s="55"/>
      <c r="ADW56" s="55"/>
      <c r="ADX56" s="55"/>
      <c r="ADY56" s="55"/>
      <c r="ADZ56" s="55"/>
      <c r="AEA56" s="55"/>
      <c r="AEB56" s="55"/>
      <c r="AEC56" s="55"/>
      <c r="AED56" s="55"/>
      <c r="AEE56" s="55"/>
      <c r="AEF56" s="55"/>
      <c r="AEG56" s="55"/>
      <c r="AEH56" s="55"/>
      <c r="AEI56" s="55"/>
      <c r="AEJ56" s="55"/>
      <c r="AEK56" s="55"/>
      <c r="AEL56" s="55"/>
      <c r="AEM56" s="55"/>
      <c r="AEN56" s="55"/>
      <c r="AEO56" s="55"/>
      <c r="AEP56" s="55"/>
      <c r="AEQ56" s="55"/>
      <c r="AER56" s="55"/>
      <c r="AES56" s="55"/>
      <c r="AET56" s="55"/>
      <c r="AEU56" s="55"/>
      <c r="AEV56" s="55"/>
      <c r="AEW56" s="55"/>
      <c r="AEX56" s="55"/>
      <c r="AEY56" s="55"/>
      <c r="AEZ56" s="55"/>
      <c r="AFA56" s="55"/>
      <c r="AFB56" s="55"/>
      <c r="AFC56" s="55"/>
      <c r="AFD56" s="55"/>
      <c r="AFE56" s="55"/>
      <c r="AFF56" s="55"/>
      <c r="AFG56" s="55"/>
      <c r="AFH56" s="55"/>
      <c r="AFI56" s="55"/>
      <c r="AFJ56" s="55"/>
      <c r="AFK56" s="55"/>
      <c r="AFL56" s="55"/>
      <c r="AFM56" s="55"/>
      <c r="AFN56" s="55"/>
      <c r="AFO56" s="55"/>
      <c r="AFP56" s="55"/>
      <c r="AFQ56" s="55"/>
      <c r="AFR56" s="55"/>
      <c r="AFS56" s="55"/>
      <c r="AFT56" s="55"/>
      <c r="AFU56" s="55"/>
      <c r="AFV56" s="55"/>
      <c r="AFW56" s="55"/>
      <c r="AFX56" s="55"/>
      <c r="AFY56" s="55"/>
      <c r="AFZ56" s="55"/>
      <c r="AGA56" s="55"/>
      <c r="AGB56" s="55"/>
      <c r="AGC56" s="55"/>
      <c r="AGD56" s="55"/>
      <c r="AGE56" s="55"/>
      <c r="AGF56" s="55"/>
      <c r="AGG56" s="55"/>
      <c r="AGH56" s="55"/>
      <c r="AGI56" s="55"/>
      <c r="AGJ56" s="55"/>
      <c r="AGK56" s="55"/>
      <c r="AGL56" s="55"/>
      <c r="AGM56" s="55"/>
      <c r="AGN56" s="55"/>
      <c r="AGO56" s="55"/>
      <c r="AGP56" s="55"/>
      <c r="AGQ56" s="55"/>
      <c r="AGR56" s="55"/>
      <c r="AGS56" s="55"/>
      <c r="AGT56" s="55"/>
      <c r="AGU56" s="55"/>
      <c r="AGV56" s="55"/>
      <c r="AGW56" s="55"/>
      <c r="AGX56" s="55"/>
      <c r="AGY56" s="55"/>
      <c r="AGZ56" s="55"/>
      <c r="AHA56" s="55"/>
      <c r="AHB56" s="55"/>
      <c r="AHC56" s="55"/>
      <c r="AHD56" s="55"/>
      <c r="AHE56" s="55"/>
      <c r="AHF56" s="55"/>
      <c r="AHG56" s="55"/>
      <c r="AHH56" s="55"/>
      <c r="AHI56" s="55"/>
      <c r="AHJ56" s="55"/>
      <c r="AHK56" s="55"/>
      <c r="AHL56" s="55"/>
      <c r="AHM56" s="55"/>
      <c r="AHN56" s="55"/>
      <c r="AHO56" s="55"/>
      <c r="AHP56" s="55"/>
      <c r="AHQ56" s="55"/>
      <c r="AHR56" s="55"/>
      <c r="AHS56" s="55"/>
      <c r="AHT56" s="55"/>
      <c r="AHU56" s="55"/>
      <c r="AHV56" s="55"/>
      <c r="AHW56" s="55"/>
      <c r="AHX56" s="55"/>
      <c r="AHY56" s="55"/>
      <c r="AHZ56" s="55"/>
      <c r="AIA56" s="55"/>
      <c r="AIB56" s="55"/>
      <c r="AIC56" s="55"/>
      <c r="AID56" s="55"/>
      <c r="AIE56" s="55"/>
      <c r="AIF56" s="55"/>
      <c r="AIG56" s="55"/>
      <c r="AIH56" s="55"/>
      <c r="AII56" s="55"/>
      <c r="AIJ56" s="55"/>
      <c r="AIK56" s="55"/>
      <c r="AIL56" s="55"/>
      <c r="AIM56" s="55"/>
      <c r="AIN56" s="55"/>
      <c r="AIO56" s="55"/>
      <c r="AIP56" s="55"/>
      <c r="AIQ56" s="55"/>
      <c r="AIR56" s="55"/>
      <c r="AIS56" s="55"/>
      <c r="AIT56" s="55"/>
      <c r="AIU56" s="55"/>
      <c r="AIV56" s="55"/>
      <c r="AIW56" s="55"/>
      <c r="AIX56" s="55"/>
      <c r="AIY56" s="55"/>
      <c r="AIZ56" s="55"/>
      <c r="AJA56" s="55"/>
      <c r="AJB56" s="55"/>
      <c r="AJC56" s="55"/>
      <c r="AJD56" s="55"/>
      <c r="AJE56" s="55"/>
      <c r="AJF56" s="55"/>
      <c r="AJG56" s="55"/>
      <c r="AJH56" s="55"/>
      <c r="AJI56" s="55"/>
      <c r="AJJ56" s="55"/>
      <c r="AJK56" s="55"/>
      <c r="AJL56" s="55"/>
      <c r="AJM56" s="55"/>
      <c r="AJN56" s="55"/>
      <c r="AJO56" s="55"/>
      <c r="AJP56" s="55"/>
      <c r="AJQ56" s="55"/>
      <c r="AJR56" s="55"/>
      <c r="AJS56" s="55"/>
      <c r="AJT56" s="55"/>
      <c r="AJU56" s="55"/>
      <c r="AJV56" s="55"/>
      <c r="AJW56" s="55"/>
      <c r="AJX56" s="55"/>
      <c r="AJY56" s="55"/>
      <c r="AJZ56" s="55"/>
      <c r="AKA56" s="55"/>
      <c r="AKB56" s="55"/>
      <c r="AKC56" s="55"/>
      <c r="AKD56" s="55"/>
      <c r="AKE56" s="55"/>
      <c r="AKF56" s="55"/>
      <c r="AKG56" s="55"/>
      <c r="AKH56" s="55"/>
      <c r="AKI56" s="55"/>
      <c r="AKJ56" s="55"/>
      <c r="AKK56" s="55"/>
      <c r="AKL56" s="55"/>
      <c r="AKM56" s="55"/>
      <c r="AKN56" s="55"/>
      <c r="AKO56" s="55"/>
      <c r="AKP56" s="55"/>
      <c r="AKQ56" s="55"/>
      <c r="AKR56" s="55"/>
      <c r="AKS56" s="55"/>
      <c r="AKT56" s="55"/>
      <c r="AKU56" s="55"/>
      <c r="AKV56" s="55"/>
      <c r="AKW56" s="55"/>
      <c r="AKX56" s="55"/>
      <c r="AKY56" s="55"/>
      <c r="AKZ56" s="55"/>
      <c r="ALA56" s="55"/>
      <c r="ALB56" s="55"/>
      <c r="ALC56" s="55"/>
      <c r="ALD56" s="55"/>
      <c r="ALE56" s="55"/>
      <c r="ALF56" s="55"/>
      <c r="ALG56" s="55"/>
      <c r="ALH56" s="55"/>
      <c r="ALI56" s="55"/>
      <c r="ALJ56" s="55"/>
      <c r="ALK56" s="55"/>
      <c r="ALL56" s="55"/>
      <c r="ALM56" s="55"/>
      <c r="ALN56" s="55"/>
      <c r="ALO56" s="55"/>
      <c r="ALP56" s="55"/>
      <c r="ALQ56" s="55"/>
      <c r="ALR56" s="55"/>
      <c r="ALS56" s="55"/>
      <c r="ALT56" s="55"/>
      <c r="ALU56" s="55"/>
      <c r="ALV56" s="55"/>
      <c r="ALW56" s="55"/>
      <c r="ALX56" s="55"/>
      <c r="ALY56" s="55"/>
      <c r="ALZ56" s="55"/>
      <c r="AMA56" s="55"/>
      <c r="AMB56" s="55"/>
      <c r="AMC56" s="55"/>
      <c r="AMD56" s="55"/>
      <c r="AME56" s="55"/>
      <c r="AMF56" s="55"/>
      <c r="AMG56" s="55"/>
      <c r="AMH56" s="55"/>
      <c r="AMI56" s="55"/>
      <c r="AMJ56" s="55"/>
      <c r="AMK56" s="55"/>
    </row>
    <row r="57" spans="1:1025" s="9" customFormat="1" ht="75.75" customHeight="1" outlineLevel="2">
      <c r="A57" s="73" t="s">
        <v>461</v>
      </c>
      <c r="B57" s="111" t="s">
        <v>4016</v>
      </c>
      <c r="C57" s="111" t="s">
        <v>4015</v>
      </c>
      <c r="D57" s="111" t="s">
        <v>145</v>
      </c>
      <c r="E57" s="111" t="s">
        <v>4014</v>
      </c>
      <c r="F57" s="111" t="s">
        <v>604</v>
      </c>
      <c r="G57" s="234" t="s">
        <v>57</v>
      </c>
      <c r="H57" s="232" t="s">
        <v>605</v>
      </c>
      <c r="I57" s="4">
        <v>180000</v>
      </c>
      <c r="J57" s="111" t="s">
        <v>127</v>
      </c>
      <c r="K57" s="111" t="s">
        <v>4013</v>
      </c>
      <c r="L57" s="111" t="s">
        <v>4012</v>
      </c>
      <c r="M57" s="72"/>
    </row>
    <row r="58" spans="1:1025" s="57" customFormat="1" ht="107.25" customHeight="1" outlineLevel="2">
      <c r="A58" s="73" t="s">
        <v>461</v>
      </c>
      <c r="B58" s="215" t="s">
        <v>4011</v>
      </c>
      <c r="C58" s="111" t="s">
        <v>4010</v>
      </c>
      <c r="D58" s="111" t="s">
        <v>43</v>
      </c>
      <c r="E58" s="215" t="s">
        <v>4009</v>
      </c>
      <c r="F58" s="111" t="s">
        <v>604</v>
      </c>
      <c r="G58" s="233" t="s">
        <v>57</v>
      </c>
      <c r="H58" s="232" t="s">
        <v>605</v>
      </c>
      <c r="I58" s="4">
        <v>100000</v>
      </c>
      <c r="J58" s="111" t="s">
        <v>200</v>
      </c>
      <c r="K58" s="111" t="s">
        <v>4008</v>
      </c>
      <c r="L58" s="215" t="s">
        <v>98</v>
      </c>
      <c r="M58" s="72"/>
      <c r="N58" s="58"/>
    </row>
    <row r="59" spans="1:1025" s="57" customFormat="1" ht="90.75" customHeight="1" outlineLevel="2">
      <c r="A59" s="73" t="s">
        <v>461</v>
      </c>
      <c r="B59" s="215" t="s">
        <v>4007</v>
      </c>
      <c r="C59" s="111" t="s">
        <v>4002</v>
      </c>
      <c r="D59" s="111" t="s">
        <v>43</v>
      </c>
      <c r="E59" s="215" t="s">
        <v>4006</v>
      </c>
      <c r="F59" s="111" t="s">
        <v>604</v>
      </c>
      <c r="G59" s="233" t="s">
        <v>57</v>
      </c>
      <c r="H59" s="232" t="s">
        <v>605</v>
      </c>
      <c r="I59" s="4">
        <v>50000</v>
      </c>
      <c r="J59" s="111" t="s">
        <v>200</v>
      </c>
      <c r="K59" s="111" t="s">
        <v>4005</v>
      </c>
      <c r="L59" s="215" t="s">
        <v>4004</v>
      </c>
      <c r="M59" s="72"/>
      <c r="N59" s="8"/>
    </row>
    <row r="60" spans="1:1025" s="57" customFormat="1" ht="93" customHeight="1" outlineLevel="2">
      <c r="A60" s="73" t="s">
        <v>461</v>
      </c>
      <c r="B60" s="215" t="s">
        <v>4003</v>
      </c>
      <c r="C60" s="111" t="s">
        <v>4002</v>
      </c>
      <c r="D60" s="111" t="s">
        <v>43</v>
      </c>
      <c r="E60" s="215" t="s">
        <v>4001</v>
      </c>
      <c r="F60" s="111" t="s">
        <v>604</v>
      </c>
      <c r="G60" s="233" t="s">
        <v>57</v>
      </c>
      <c r="H60" s="232" t="s">
        <v>605</v>
      </c>
      <c r="I60" s="4">
        <v>47250</v>
      </c>
      <c r="J60" s="111" t="s">
        <v>200</v>
      </c>
      <c r="K60" s="111" t="s">
        <v>4000</v>
      </c>
      <c r="L60" s="215" t="s">
        <v>98</v>
      </c>
      <c r="M60" s="72"/>
      <c r="N60" s="58"/>
    </row>
    <row r="61" spans="1:1025" s="3" customFormat="1" ht="25.15" customHeight="1" outlineLevel="1">
      <c r="A61" s="103" t="s">
        <v>452</v>
      </c>
      <c r="B61" s="103"/>
      <c r="C61" s="103"/>
      <c r="D61" s="103"/>
      <c r="E61" s="103"/>
      <c r="F61" s="103"/>
      <c r="G61" s="103"/>
      <c r="H61" s="104"/>
      <c r="I61" s="105">
        <f>SUM(I62:I120)</f>
        <v>20414498</v>
      </c>
      <c r="J61" s="103"/>
      <c r="K61" s="103"/>
      <c r="L61" s="103"/>
      <c r="M61" s="103"/>
    </row>
    <row r="62" spans="1:1025" s="3" customFormat="1" ht="72" customHeight="1" outlineLevel="2">
      <c r="A62" s="73" t="s">
        <v>431</v>
      </c>
      <c r="B62" s="194" t="s">
        <v>3999</v>
      </c>
      <c r="C62" s="194" t="s">
        <v>438</v>
      </c>
      <c r="D62" s="111" t="s">
        <v>43</v>
      </c>
      <c r="E62" s="72" t="s">
        <v>3998</v>
      </c>
      <c r="F62" s="72" t="s">
        <v>934</v>
      </c>
      <c r="G62" s="194" t="s">
        <v>992</v>
      </c>
      <c r="H62" s="122" t="s">
        <v>3872</v>
      </c>
      <c r="I62" s="38">
        <v>157500</v>
      </c>
      <c r="J62" s="194" t="s">
        <v>213</v>
      </c>
      <c r="K62" s="72" t="s">
        <v>3880</v>
      </c>
      <c r="L62" s="194" t="s">
        <v>119</v>
      </c>
      <c r="M62" s="194" t="s">
        <v>110</v>
      </c>
    </row>
    <row r="63" spans="1:1025" s="3" customFormat="1" ht="72" customHeight="1" outlineLevel="2">
      <c r="A63" s="73" t="s">
        <v>431</v>
      </c>
      <c r="B63" s="194" t="s">
        <v>3997</v>
      </c>
      <c r="C63" s="194" t="s">
        <v>438</v>
      </c>
      <c r="D63" s="111" t="s">
        <v>43</v>
      </c>
      <c r="E63" s="72" t="s">
        <v>3996</v>
      </c>
      <c r="F63" s="72" t="s">
        <v>934</v>
      </c>
      <c r="G63" s="194" t="s">
        <v>992</v>
      </c>
      <c r="H63" s="122" t="s">
        <v>3872</v>
      </c>
      <c r="I63" s="38">
        <v>40000</v>
      </c>
      <c r="J63" s="194" t="s">
        <v>213</v>
      </c>
      <c r="K63" s="72" t="s">
        <v>3994</v>
      </c>
      <c r="L63" s="194" t="s">
        <v>3983</v>
      </c>
      <c r="M63" s="194" t="s">
        <v>110</v>
      </c>
    </row>
    <row r="64" spans="1:1025" s="3" customFormat="1" ht="72" customHeight="1" outlineLevel="2">
      <c r="A64" s="73" t="s">
        <v>431</v>
      </c>
      <c r="B64" s="194" t="s">
        <v>3995</v>
      </c>
      <c r="C64" s="194" t="s">
        <v>438</v>
      </c>
      <c r="D64" s="194" t="s">
        <v>48</v>
      </c>
      <c r="E64" s="72" t="s">
        <v>3985</v>
      </c>
      <c r="F64" s="72" t="s">
        <v>934</v>
      </c>
      <c r="G64" s="194" t="s">
        <v>992</v>
      </c>
      <c r="H64" s="122" t="s">
        <v>3872</v>
      </c>
      <c r="I64" s="38">
        <v>40000</v>
      </c>
      <c r="J64" s="194" t="s">
        <v>213</v>
      </c>
      <c r="K64" s="72" t="s">
        <v>3994</v>
      </c>
      <c r="L64" s="194" t="s">
        <v>3983</v>
      </c>
      <c r="M64" s="194" t="s">
        <v>110</v>
      </c>
    </row>
    <row r="65" spans="1:13" s="3" customFormat="1" ht="75.75" customHeight="1" outlineLevel="2">
      <c r="A65" s="73" t="s">
        <v>431</v>
      </c>
      <c r="B65" s="194" t="s">
        <v>3993</v>
      </c>
      <c r="C65" s="194" t="s">
        <v>3990</v>
      </c>
      <c r="D65" s="194" t="s">
        <v>48</v>
      </c>
      <c r="E65" s="72" t="s">
        <v>909</v>
      </c>
      <c r="F65" s="72" t="s">
        <v>3854</v>
      </c>
      <c r="G65" s="194" t="s">
        <v>992</v>
      </c>
      <c r="H65" s="122" t="s">
        <v>3872</v>
      </c>
      <c r="I65" s="38">
        <v>4000000</v>
      </c>
      <c r="J65" s="194" t="s">
        <v>213</v>
      </c>
      <c r="K65" s="72" t="s">
        <v>3988</v>
      </c>
      <c r="L65" s="194" t="s">
        <v>3992</v>
      </c>
      <c r="M65" s="194" t="s">
        <v>110</v>
      </c>
    </row>
    <row r="66" spans="1:13" s="3" customFormat="1" ht="78.75" customHeight="1" outlineLevel="2">
      <c r="A66" s="73" t="s">
        <v>431</v>
      </c>
      <c r="B66" s="194" t="s">
        <v>3991</v>
      </c>
      <c r="C66" s="194" t="s">
        <v>3990</v>
      </c>
      <c r="D66" s="194" t="s">
        <v>48</v>
      </c>
      <c r="E66" s="72" t="s">
        <v>3989</v>
      </c>
      <c r="F66" s="72" t="s">
        <v>3854</v>
      </c>
      <c r="G66" s="194" t="s">
        <v>992</v>
      </c>
      <c r="H66" s="122" t="s">
        <v>3872</v>
      </c>
      <c r="I66" s="38">
        <v>4000000</v>
      </c>
      <c r="J66" s="194" t="s">
        <v>213</v>
      </c>
      <c r="K66" s="72" t="s">
        <v>3988</v>
      </c>
      <c r="L66" s="194" t="s">
        <v>3987</v>
      </c>
      <c r="M66" s="194" t="s">
        <v>110</v>
      </c>
    </row>
    <row r="67" spans="1:13" s="3" customFormat="1" ht="74.25" customHeight="1" outlineLevel="2">
      <c r="A67" s="73" t="s">
        <v>431</v>
      </c>
      <c r="B67" s="194" t="s">
        <v>3986</v>
      </c>
      <c r="C67" s="194" t="s">
        <v>438</v>
      </c>
      <c r="D67" s="194" t="s">
        <v>48</v>
      </c>
      <c r="E67" s="72" t="s">
        <v>3985</v>
      </c>
      <c r="F67" s="72" t="s">
        <v>934</v>
      </c>
      <c r="G67" s="194" t="s">
        <v>992</v>
      </c>
      <c r="H67" s="122" t="s">
        <v>3872</v>
      </c>
      <c r="I67" s="38">
        <v>19194</v>
      </c>
      <c r="J67" s="194" t="s">
        <v>213</v>
      </c>
      <c r="K67" s="72" t="s">
        <v>3984</v>
      </c>
      <c r="L67" s="194" t="s">
        <v>3983</v>
      </c>
      <c r="M67" s="194" t="s">
        <v>110</v>
      </c>
    </row>
    <row r="68" spans="1:13" s="3" customFormat="1" ht="78" customHeight="1" outlineLevel="2">
      <c r="A68" s="73" t="s">
        <v>431</v>
      </c>
      <c r="B68" s="194" t="s">
        <v>3982</v>
      </c>
      <c r="C68" s="194" t="s">
        <v>438</v>
      </c>
      <c r="D68" s="194" t="s">
        <v>48</v>
      </c>
      <c r="E68" s="72" t="s">
        <v>3981</v>
      </c>
      <c r="F68" s="72" t="s">
        <v>934</v>
      </c>
      <c r="G68" s="194" t="s">
        <v>992</v>
      </c>
      <c r="H68" s="122" t="s">
        <v>3872</v>
      </c>
      <c r="I68" s="38">
        <v>1200000</v>
      </c>
      <c r="J68" s="194" t="s">
        <v>213</v>
      </c>
      <c r="K68" s="72" t="s">
        <v>3980</v>
      </c>
      <c r="L68" s="194" t="s">
        <v>3979</v>
      </c>
      <c r="M68" s="194" t="s">
        <v>110</v>
      </c>
    </row>
    <row r="69" spans="1:13" s="3" customFormat="1" ht="74.25" customHeight="1" outlineLevel="2">
      <c r="A69" s="73" t="s">
        <v>431</v>
      </c>
      <c r="B69" s="194" t="s">
        <v>3978</v>
      </c>
      <c r="C69" s="194" t="s">
        <v>3977</v>
      </c>
      <c r="D69" s="194" t="s">
        <v>48</v>
      </c>
      <c r="E69" s="72" t="s">
        <v>3976</v>
      </c>
      <c r="F69" s="72" t="s">
        <v>934</v>
      </c>
      <c r="G69" s="194" t="s">
        <v>992</v>
      </c>
      <c r="H69" s="33" t="s">
        <v>54</v>
      </c>
      <c r="I69" s="38">
        <v>200000</v>
      </c>
      <c r="J69" s="194" t="s">
        <v>200</v>
      </c>
      <c r="K69" s="72" t="s">
        <v>3975</v>
      </c>
      <c r="L69" s="194" t="s">
        <v>3974</v>
      </c>
      <c r="M69" s="194" t="s">
        <v>110</v>
      </c>
    </row>
    <row r="70" spans="1:13" s="3" customFormat="1" ht="82.9" customHeight="1" outlineLevel="2">
      <c r="A70" s="73" t="s">
        <v>431</v>
      </c>
      <c r="B70" s="194" t="s">
        <v>935</v>
      </c>
      <c r="C70" s="194" t="s">
        <v>3973</v>
      </c>
      <c r="D70" s="194" t="s">
        <v>48</v>
      </c>
      <c r="E70" s="72" t="s">
        <v>3972</v>
      </c>
      <c r="F70" s="72" t="s">
        <v>934</v>
      </c>
      <c r="G70" s="72" t="s">
        <v>53</v>
      </c>
      <c r="H70" s="33" t="s">
        <v>247</v>
      </c>
      <c r="I70" s="38">
        <v>1310000</v>
      </c>
      <c r="J70" s="194" t="s">
        <v>200</v>
      </c>
      <c r="K70" s="194" t="s">
        <v>936</v>
      </c>
      <c r="L70" s="194" t="s">
        <v>3971</v>
      </c>
      <c r="M70" s="194" t="s">
        <v>110</v>
      </c>
    </row>
    <row r="71" spans="1:13" s="3" customFormat="1" ht="52.15" customHeight="1" outlineLevel="2">
      <c r="A71" s="73" t="s">
        <v>431</v>
      </c>
      <c r="B71" s="194" t="s">
        <v>3970</v>
      </c>
      <c r="C71" s="194" t="s">
        <v>51</v>
      </c>
      <c r="D71" s="194" t="s">
        <v>43</v>
      </c>
      <c r="E71" s="72" t="s">
        <v>3969</v>
      </c>
      <c r="F71" s="72" t="s">
        <v>52</v>
      </c>
      <c r="G71" s="72" t="s">
        <v>53</v>
      </c>
      <c r="H71" s="33" t="s">
        <v>54</v>
      </c>
      <c r="I71" s="38">
        <v>20000</v>
      </c>
      <c r="J71" s="194" t="s">
        <v>55</v>
      </c>
      <c r="K71" s="194" t="s">
        <v>3968</v>
      </c>
      <c r="L71" s="194" t="s">
        <v>938</v>
      </c>
      <c r="M71" s="194"/>
    </row>
    <row r="72" spans="1:13" s="3" customFormat="1" ht="49.9" customHeight="1" outlineLevel="2">
      <c r="A72" s="73" t="s">
        <v>431</v>
      </c>
      <c r="B72" s="194" t="s">
        <v>3967</v>
      </c>
      <c r="C72" s="194" t="s">
        <v>162</v>
      </c>
      <c r="D72" s="194" t="s">
        <v>2128</v>
      </c>
      <c r="E72" s="194" t="s">
        <v>3966</v>
      </c>
      <c r="F72" s="194" t="s">
        <v>441</v>
      </c>
      <c r="G72" s="194" t="s">
        <v>53</v>
      </c>
      <c r="H72" s="194" t="s">
        <v>54</v>
      </c>
      <c r="I72" s="38">
        <v>9900</v>
      </c>
      <c r="J72" s="194" t="s">
        <v>163</v>
      </c>
      <c r="K72" s="194" t="s">
        <v>616</v>
      </c>
      <c r="L72" s="194" t="s">
        <v>3965</v>
      </c>
      <c r="M72" s="194"/>
    </row>
    <row r="73" spans="1:13" s="3" customFormat="1" ht="49.9" customHeight="1" outlineLevel="2">
      <c r="A73" s="73" t="s">
        <v>431</v>
      </c>
      <c r="B73" s="194" t="s">
        <v>3964</v>
      </c>
      <c r="C73" s="194" t="s">
        <v>161</v>
      </c>
      <c r="D73" s="194" t="s">
        <v>56</v>
      </c>
      <c r="E73" s="194" t="s">
        <v>2231</v>
      </c>
      <c r="F73" s="194" t="s">
        <v>441</v>
      </c>
      <c r="G73" s="194" t="s">
        <v>57</v>
      </c>
      <c r="H73" s="194" t="s">
        <v>247</v>
      </c>
      <c r="I73" s="38">
        <v>167500</v>
      </c>
      <c r="J73" s="194" t="s">
        <v>268</v>
      </c>
      <c r="K73" s="194" t="s">
        <v>442</v>
      </c>
      <c r="L73" s="194" t="s">
        <v>100</v>
      </c>
      <c r="M73" s="194"/>
    </row>
    <row r="74" spans="1:13" s="3" customFormat="1" ht="49.9" customHeight="1" outlineLevel="2">
      <c r="A74" s="73" t="s">
        <v>431</v>
      </c>
      <c r="B74" s="194" t="s">
        <v>3963</v>
      </c>
      <c r="C74" s="194" t="s">
        <v>161</v>
      </c>
      <c r="D74" s="194" t="s">
        <v>56</v>
      </c>
      <c r="E74" s="194" t="s">
        <v>2447</v>
      </c>
      <c r="F74" s="194" t="s">
        <v>441</v>
      </c>
      <c r="G74" s="194" t="s">
        <v>57</v>
      </c>
      <c r="H74" s="194" t="s">
        <v>247</v>
      </c>
      <c r="I74" s="38">
        <v>167500</v>
      </c>
      <c r="J74" s="194" t="s">
        <v>268</v>
      </c>
      <c r="K74" s="194" t="s">
        <v>442</v>
      </c>
      <c r="L74" s="194" t="s">
        <v>100</v>
      </c>
      <c r="M74" s="194"/>
    </row>
    <row r="75" spans="1:13" s="3" customFormat="1" ht="49.9" customHeight="1" outlineLevel="2">
      <c r="A75" s="73" t="s">
        <v>431</v>
      </c>
      <c r="B75" s="194" t="s">
        <v>3962</v>
      </c>
      <c r="C75" s="194" t="s">
        <v>161</v>
      </c>
      <c r="D75" s="194" t="s">
        <v>56</v>
      </c>
      <c r="E75" s="194" t="s">
        <v>2278</v>
      </c>
      <c r="F75" s="194" t="s">
        <v>441</v>
      </c>
      <c r="G75" s="194" t="s">
        <v>57</v>
      </c>
      <c r="H75" s="194" t="s">
        <v>247</v>
      </c>
      <c r="I75" s="38">
        <v>167500</v>
      </c>
      <c r="J75" s="194" t="s">
        <v>268</v>
      </c>
      <c r="K75" s="194" t="s">
        <v>442</v>
      </c>
      <c r="L75" s="194" t="s">
        <v>215</v>
      </c>
      <c r="M75" s="194"/>
    </row>
    <row r="76" spans="1:13" s="3" customFormat="1" ht="66.599999999999994" customHeight="1" outlineLevel="2">
      <c r="A76" s="73" t="s">
        <v>431</v>
      </c>
      <c r="B76" s="72" t="s">
        <v>617</v>
      </c>
      <c r="C76" s="196" t="s">
        <v>161</v>
      </c>
      <c r="D76" s="72" t="s">
        <v>43</v>
      </c>
      <c r="E76" s="72" t="s">
        <v>618</v>
      </c>
      <c r="F76" s="72" t="s">
        <v>3961</v>
      </c>
      <c r="G76" s="72" t="s">
        <v>57</v>
      </c>
      <c r="H76" s="196" t="s">
        <v>247</v>
      </c>
      <c r="I76" s="198">
        <v>50000</v>
      </c>
      <c r="J76" s="196" t="s">
        <v>268</v>
      </c>
      <c r="K76" s="196" t="s">
        <v>3960</v>
      </c>
      <c r="L76" s="196" t="s">
        <v>195</v>
      </c>
      <c r="M76" s="194" t="s">
        <v>110</v>
      </c>
    </row>
    <row r="77" spans="1:13" s="3" customFormat="1" ht="66.599999999999994" customHeight="1" outlineLevel="2">
      <c r="A77" s="73" t="s">
        <v>431</v>
      </c>
      <c r="B77" s="194" t="s">
        <v>3959</v>
      </c>
      <c r="C77" s="194" t="s">
        <v>3958</v>
      </c>
      <c r="D77" s="194" t="s">
        <v>58</v>
      </c>
      <c r="E77" s="72" t="s">
        <v>2516</v>
      </c>
      <c r="F77" s="72" t="s">
        <v>3957</v>
      </c>
      <c r="G77" s="72" t="s">
        <v>57</v>
      </c>
      <c r="H77" s="33" t="s">
        <v>247</v>
      </c>
      <c r="I77" s="198">
        <v>50000</v>
      </c>
      <c r="J77" s="194" t="s">
        <v>268</v>
      </c>
      <c r="K77" s="194" t="s">
        <v>3956</v>
      </c>
      <c r="L77" s="194" t="s">
        <v>367</v>
      </c>
      <c r="M77" s="194"/>
    </row>
    <row r="78" spans="1:13" s="3" customFormat="1" ht="51" customHeight="1" outlineLevel="2">
      <c r="A78" s="73" t="s">
        <v>431</v>
      </c>
      <c r="B78" s="194" t="s">
        <v>926</v>
      </c>
      <c r="C78" s="194" t="s">
        <v>615</v>
      </c>
      <c r="D78" s="194" t="s">
        <v>43</v>
      </c>
      <c r="E78" s="72" t="s">
        <v>3955</v>
      </c>
      <c r="F78" s="72" t="s">
        <v>52</v>
      </c>
      <c r="G78" s="72" t="s">
        <v>53</v>
      </c>
      <c r="H78" s="33" t="s">
        <v>54</v>
      </c>
      <c r="I78" s="38">
        <v>20000</v>
      </c>
      <c r="J78" s="194" t="s">
        <v>55</v>
      </c>
      <c r="K78" s="194" t="s">
        <v>927</v>
      </c>
      <c r="L78" s="194" t="s">
        <v>62</v>
      </c>
      <c r="M78" s="194"/>
    </row>
    <row r="79" spans="1:13" s="3" customFormat="1" ht="51" customHeight="1" outlineLevel="2">
      <c r="A79" s="73" t="s">
        <v>431</v>
      </c>
      <c r="B79" s="194" t="s">
        <v>3954</v>
      </c>
      <c r="C79" s="194" t="s">
        <v>445</v>
      </c>
      <c r="D79" s="194" t="s">
        <v>2349</v>
      </c>
      <c r="E79" s="72" t="s">
        <v>2095</v>
      </c>
      <c r="F79" s="72" t="s">
        <v>444</v>
      </c>
      <c r="G79" s="72" t="s">
        <v>53</v>
      </c>
      <c r="H79" s="33" t="s">
        <v>54</v>
      </c>
      <c r="I79" s="198">
        <f>100000+15000</f>
        <v>115000</v>
      </c>
      <c r="J79" s="194" t="s">
        <v>128</v>
      </c>
      <c r="K79" s="194" t="s">
        <v>443</v>
      </c>
      <c r="L79" s="194" t="s">
        <v>3953</v>
      </c>
      <c r="M79" s="194"/>
    </row>
    <row r="80" spans="1:13" s="3" customFormat="1" ht="51.6" customHeight="1" outlineLevel="2">
      <c r="A80" s="73" t="s">
        <v>431</v>
      </c>
      <c r="B80" s="194" t="s">
        <v>3952</v>
      </c>
      <c r="C80" s="194" t="s">
        <v>3951</v>
      </c>
      <c r="D80" s="194" t="s">
        <v>43</v>
      </c>
      <c r="E80" s="72" t="s">
        <v>3950</v>
      </c>
      <c r="F80" s="72" t="s">
        <v>444</v>
      </c>
      <c r="G80" s="72" t="s">
        <v>53</v>
      </c>
      <c r="H80" s="33" t="s">
        <v>54</v>
      </c>
      <c r="I80" s="198">
        <v>150000</v>
      </c>
      <c r="J80" s="194" t="s">
        <v>55</v>
      </c>
      <c r="K80" s="194" t="s">
        <v>3949</v>
      </c>
      <c r="L80" s="194" t="s">
        <v>3948</v>
      </c>
      <c r="M80" s="194"/>
    </row>
    <row r="81" spans="1:13" s="3" customFormat="1" ht="52.9" customHeight="1" outlineLevel="2">
      <c r="A81" s="73" t="s">
        <v>431</v>
      </c>
      <c r="B81" s="194" t="s">
        <v>3947</v>
      </c>
      <c r="C81" s="194" t="s">
        <v>161</v>
      </c>
      <c r="D81" s="194" t="s">
        <v>58</v>
      </c>
      <c r="E81" s="72" t="s">
        <v>2190</v>
      </c>
      <c r="F81" s="72" t="s">
        <v>441</v>
      </c>
      <c r="G81" s="72" t="s">
        <v>53</v>
      </c>
      <c r="H81" s="33" t="s">
        <v>54</v>
      </c>
      <c r="I81" s="198">
        <v>167500</v>
      </c>
      <c r="J81" s="194" t="s">
        <v>94</v>
      </c>
      <c r="K81" s="194" t="s">
        <v>442</v>
      </c>
      <c r="L81" s="194" t="s">
        <v>100</v>
      </c>
      <c r="M81" s="194"/>
    </row>
    <row r="82" spans="1:13" s="3" customFormat="1" ht="132" customHeight="1" outlineLevel="2">
      <c r="A82" s="73" t="s">
        <v>431</v>
      </c>
      <c r="B82" s="194" t="s">
        <v>3946</v>
      </c>
      <c r="C82" s="194" t="s">
        <v>3945</v>
      </c>
      <c r="D82" s="194" t="s">
        <v>58</v>
      </c>
      <c r="E82" s="72" t="s">
        <v>3944</v>
      </c>
      <c r="F82" s="72" t="s">
        <v>447</v>
      </c>
      <c r="G82" s="72" t="s">
        <v>53</v>
      </c>
      <c r="H82" s="33" t="s">
        <v>54</v>
      </c>
      <c r="I82" s="198">
        <v>47250</v>
      </c>
      <c r="J82" s="194" t="s">
        <v>59</v>
      </c>
      <c r="K82" s="194" t="s">
        <v>3943</v>
      </c>
      <c r="L82" s="194" t="s">
        <v>100</v>
      </c>
      <c r="M82" s="194"/>
    </row>
    <row r="83" spans="1:13" s="3" customFormat="1" ht="82.15" customHeight="1" outlineLevel="2">
      <c r="A83" s="73" t="s">
        <v>431</v>
      </c>
      <c r="B83" s="194" t="s">
        <v>3942</v>
      </c>
      <c r="C83" s="194" t="s">
        <v>931</v>
      </c>
      <c r="D83" s="194" t="s">
        <v>58</v>
      </c>
      <c r="E83" s="72" t="s">
        <v>2483</v>
      </c>
      <c r="F83" s="72" t="s">
        <v>614</v>
      </c>
      <c r="G83" s="72" t="s">
        <v>53</v>
      </c>
      <c r="H83" s="33" t="s">
        <v>54</v>
      </c>
      <c r="I83" s="198">
        <f>34750-10000</f>
        <v>24750</v>
      </c>
      <c r="J83" s="194" t="s">
        <v>932</v>
      </c>
      <c r="K83" s="194" t="s">
        <v>3941</v>
      </c>
      <c r="L83" s="194" t="s">
        <v>215</v>
      </c>
      <c r="M83" s="194"/>
    </row>
    <row r="84" spans="1:13" s="3" customFormat="1" ht="393.6" customHeight="1" outlineLevel="2">
      <c r="A84" s="73" t="s">
        <v>431</v>
      </c>
      <c r="B84" s="194" t="s">
        <v>3940</v>
      </c>
      <c r="C84" s="194" t="s">
        <v>3939</v>
      </c>
      <c r="D84" s="194" t="s">
        <v>58</v>
      </c>
      <c r="E84" s="72" t="s">
        <v>2271</v>
      </c>
      <c r="F84" s="72" t="s">
        <v>614</v>
      </c>
      <c r="G84" s="72" t="s">
        <v>53</v>
      </c>
      <c r="H84" s="33" t="s">
        <v>247</v>
      </c>
      <c r="I84" s="198">
        <v>89250</v>
      </c>
      <c r="J84" s="194" t="s">
        <v>3937</v>
      </c>
      <c r="K84" s="194" t="s">
        <v>3936</v>
      </c>
      <c r="L84" s="194" t="s">
        <v>100</v>
      </c>
      <c r="M84" s="194"/>
    </row>
    <row r="85" spans="1:13" s="3" customFormat="1" ht="390" customHeight="1" outlineLevel="2">
      <c r="A85" s="73" t="s">
        <v>431</v>
      </c>
      <c r="B85" s="194" t="s">
        <v>3940</v>
      </c>
      <c r="C85" s="194" t="s">
        <v>3939</v>
      </c>
      <c r="D85" s="194" t="s">
        <v>58</v>
      </c>
      <c r="E85" s="72" t="s">
        <v>3938</v>
      </c>
      <c r="F85" s="72" t="s">
        <v>614</v>
      </c>
      <c r="G85" s="72" t="s">
        <v>53</v>
      </c>
      <c r="H85" s="33" t="s">
        <v>247</v>
      </c>
      <c r="I85" s="198">
        <v>50000</v>
      </c>
      <c r="J85" s="194" t="s">
        <v>3937</v>
      </c>
      <c r="K85" s="194" t="s">
        <v>3936</v>
      </c>
      <c r="L85" s="194" t="s">
        <v>3935</v>
      </c>
      <c r="M85" s="194"/>
    </row>
    <row r="86" spans="1:13" s="3" customFormat="1" ht="116.45" customHeight="1" outlineLevel="2">
      <c r="A86" s="73" t="s">
        <v>431</v>
      </c>
      <c r="B86" s="194" t="s">
        <v>3934</v>
      </c>
      <c r="C86" s="194" t="s">
        <v>3933</v>
      </c>
      <c r="D86" s="194" t="s">
        <v>48</v>
      </c>
      <c r="E86" s="56" t="s">
        <v>3932</v>
      </c>
      <c r="F86" s="56" t="s">
        <v>3854</v>
      </c>
      <c r="G86" s="56" t="s">
        <v>57</v>
      </c>
      <c r="H86" s="33" t="s">
        <v>247</v>
      </c>
      <c r="I86" s="38">
        <f>700000-25000</f>
        <v>675000</v>
      </c>
      <c r="J86" s="194" t="s">
        <v>265</v>
      </c>
      <c r="K86" s="194" t="s">
        <v>3931</v>
      </c>
      <c r="L86" s="194" t="s">
        <v>3930</v>
      </c>
      <c r="M86" s="194"/>
    </row>
    <row r="87" spans="1:13" s="3" customFormat="1" ht="56.25" customHeight="1" outlineLevel="2">
      <c r="A87" s="73" t="s">
        <v>431</v>
      </c>
      <c r="B87" s="194" t="s">
        <v>3929</v>
      </c>
      <c r="C87" s="194" t="s">
        <v>3928</v>
      </c>
      <c r="D87" s="72" t="s">
        <v>2116</v>
      </c>
      <c r="E87" s="72" t="s">
        <v>3927</v>
      </c>
      <c r="F87" s="72" t="s">
        <v>3854</v>
      </c>
      <c r="G87" s="72" t="s">
        <v>57</v>
      </c>
      <c r="H87" s="33" t="s">
        <v>247</v>
      </c>
      <c r="I87" s="38">
        <v>225000</v>
      </c>
      <c r="J87" s="194" t="s">
        <v>200</v>
      </c>
      <c r="K87" s="194" t="s">
        <v>3926</v>
      </c>
      <c r="L87" s="194" t="s">
        <v>3925</v>
      </c>
      <c r="M87" s="194"/>
    </row>
    <row r="88" spans="1:13" s="3" customFormat="1" ht="88.5" customHeight="1" outlineLevel="2">
      <c r="A88" s="73" t="s">
        <v>431</v>
      </c>
      <c r="B88" s="194" t="s">
        <v>3924</v>
      </c>
      <c r="C88" s="194" t="s">
        <v>3923</v>
      </c>
      <c r="D88" s="194" t="s">
        <v>2349</v>
      </c>
      <c r="E88" s="72" t="s">
        <v>3079</v>
      </c>
      <c r="F88" s="72" t="s">
        <v>934</v>
      </c>
      <c r="G88" s="72" t="s">
        <v>57</v>
      </c>
      <c r="H88" s="33" t="s">
        <v>247</v>
      </c>
      <c r="I88" s="38">
        <v>382900</v>
      </c>
      <c r="J88" s="194" t="s">
        <v>200</v>
      </c>
      <c r="K88" s="194" t="s">
        <v>3922</v>
      </c>
      <c r="L88" s="194" t="s">
        <v>3921</v>
      </c>
      <c r="M88" s="194"/>
    </row>
    <row r="89" spans="1:13" s="3" customFormat="1" ht="58.5" customHeight="1" outlineLevel="2">
      <c r="A89" s="73" t="s">
        <v>431</v>
      </c>
      <c r="B89" s="194" t="s">
        <v>3916</v>
      </c>
      <c r="C89" s="194" t="s">
        <v>3916</v>
      </c>
      <c r="D89" s="194" t="s">
        <v>2349</v>
      </c>
      <c r="E89" s="72" t="s">
        <v>2223</v>
      </c>
      <c r="F89" s="72" t="s">
        <v>934</v>
      </c>
      <c r="G89" s="72" t="s">
        <v>57</v>
      </c>
      <c r="H89" s="33" t="s">
        <v>247</v>
      </c>
      <c r="I89" s="38">
        <v>200000</v>
      </c>
      <c r="J89" s="194" t="s">
        <v>3920</v>
      </c>
      <c r="K89" s="194" t="s">
        <v>3919</v>
      </c>
      <c r="L89" s="194" t="s">
        <v>3918</v>
      </c>
      <c r="M89" s="194"/>
    </row>
    <row r="90" spans="1:13" s="3" customFormat="1" ht="78" customHeight="1" outlineLevel="2">
      <c r="A90" s="73" t="s">
        <v>431</v>
      </c>
      <c r="B90" s="194" t="s">
        <v>3917</v>
      </c>
      <c r="C90" s="194" t="s">
        <v>3916</v>
      </c>
      <c r="D90" s="194" t="s">
        <v>3915</v>
      </c>
      <c r="E90" s="72" t="s">
        <v>2223</v>
      </c>
      <c r="F90" s="72" t="s">
        <v>934</v>
      </c>
      <c r="G90" s="72" t="s">
        <v>203</v>
      </c>
      <c r="H90" s="122" t="s">
        <v>204</v>
      </c>
      <c r="I90" s="38">
        <v>500000</v>
      </c>
      <c r="J90" s="194" t="s">
        <v>1069</v>
      </c>
      <c r="K90" s="194" t="s">
        <v>3914</v>
      </c>
      <c r="L90" s="194" t="s">
        <v>3913</v>
      </c>
      <c r="M90" s="194"/>
    </row>
    <row r="91" spans="1:13" s="3" customFormat="1" ht="156.75" customHeight="1" outlineLevel="2">
      <c r="A91" s="73" t="s">
        <v>431</v>
      </c>
      <c r="B91" s="194" t="s">
        <v>3912</v>
      </c>
      <c r="C91" s="194" t="s">
        <v>3911</v>
      </c>
      <c r="D91" s="194" t="s">
        <v>48</v>
      </c>
      <c r="E91" s="72" t="s">
        <v>1563</v>
      </c>
      <c r="F91" s="72" t="s">
        <v>934</v>
      </c>
      <c r="G91" s="72" t="s">
        <v>57</v>
      </c>
      <c r="H91" s="33" t="s">
        <v>247</v>
      </c>
      <c r="I91" s="38">
        <v>190000</v>
      </c>
      <c r="J91" s="194" t="s">
        <v>200</v>
      </c>
      <c r="K91" s="194" t="s">
        <v>3910</v>
      </c>
      <c r="L91" s="194" t="s">
        <v>3909</v>
      </c>
      <c r="M91" s="194"/>
    </row>
    <row r="92" spans="1:13" s="3" customFormat="1" ht="103.5" customHeight="1" outlineLevel="2">
      <c r="A92" s="73" t="s">
        <v>431</v>
      </c>
      <c r="B92" s="194" t="s">
        <v>3908</v>
      </c>
      <c r="C92" s="194" t="s">
        <v>3904</v>
      </c>
      <c r="D92" s="194" t="s">
        <v>48</v>
      </c>
      <c r="E92" s="72" t="s">
        <v>3252</v>
      </c>
      <c r="F92" s="72" t="s">
        <v>3854</v>
      </c>
      <c r="G92" s="72" t="s">
        <v>57</v>
      </c>
      <c r="H92" s="33" t="s">
        <v>247</v>
      </c>
      <c r="I92" s="38">
        <v>221904</v>
      </c>
      <c r="J92" s="194" t="s">
        <v>200</v>
      </c>
      <c r="K92" s="194" t="s">
        <v>3907</v>
      </c>
      <c r="L92" s="194" t="s">
        <v>3906</v>
      </c>
      <c r="M92" s="194"/>
    </row>
    <row r="93" spans="1:13" s="3" customFormat="1" ht="108.75" customHeight="1" outlineLevel="2">
      <c r="A93" s="73" t="s">
        <v>431</v>
      </c>
      <c r="B93" s="77" t="s">
        <v>3905</v>
      </c>
      <c r="C93" s="77" t="s">
        <v>3904</v>
      </c>
      <c r="D93" s="77" t="s">
        <v>48</v>
      </c>
      <c r="E93" s="72" t="s">
        <v>3903</v>
      </c>
      <c r="F93" s="72" t="s">
        <v>3854</v>
      </c>
      <c r="G93" s="72" t="s">
        <v>57</v>
      </c>
      <c r="H93" s="122" t="s">
        <v>247</v>
      </c>
      <c r="I93" s="4">
        <v>123810</v>
      </c>
      <c r="J93" s="72" t="s">
        <v>200</v>
      </c>
      <c r="K93" s="72" t="s">
        <v>3902</v>
      </c>
      <c r="L93" s="72" t="s">
        <v>3901</v>
      </c>
      <c r="M93" s="194"/>
    </row>
    <row r="94" spans="1:13" s="3" customFormat="1" ht="90.75" customHeight="1" outlineLevel="2">
      <c r="A94" s="73" t="s">
        <v>431</v>
      </c>
      <c r="B94" s="77" t="s">
        <v>3900</v>
      </c>
      <c r="C94" s="77" t="s">
        <v>3892</v>
      </c>
      <c r="D94" s="77" t="s">
        <v>43</v>
      </c>
      <c r="E94" s="72" t="s">
        <v>3079</v>
      </c>
      <c r="F94" s="72" t="s">
        <v>3854</v>
      </c>
      <c r="G94" s="72" t="s">
        <v>57</v>
      </c>
      <c r="H94" s="122" t="s">
        <v>247</v>
      </c>
      <c r="I94" s="4">
        <v>235000</v>
      </c>
      <c r="J94" s="72" t="s">
        <v>200</v>
      </c>
      <c r="K94" s="72" t="s">
        <v>3899</v>
      </c>
      <c r="L94" s="72" t="s">
        <v>223</v>
      </c>
      <c r="M94" s="194"/>
    </row>
    <row r="95" spans="1:13" s="3" customFormat="1" ht="57" customHeight="1" outlineLevel="2">
      <c r="A95" s="73" t="s">
        <v>431</v>
      </c>
      <c r="B95" s="77" t="s">
        <v>3898</v>
      </c>
      <c r="C95" s="77" t="s">
        <v>3897</v>
      </c>
      <c r="D95" s="77" t="s">
        <v>48</v>
      </c>
      <c r="E95" s="72" t="s">
        <v>3896</v>
      </c>
      <c r="F95" s="72" t="s">
        <v>3854</v>
      </c>
      <c r="G95" s="72" t="s">
        <v>57</v>
      </c>
      <c r="H95" s="122" t="s">
        <v>247</v>
      </c>
      <c r="I95" s="4">
        <v>94000</v>
      </c>
      <c r="J95" s="72" t="s">
        <v>200</v>
      </c>
      <c r="K95" s="72" t="s">
        <v>3895</v>
      </c>
      <c r="L95" s="72" t="s">
        <v>3894</v>
      </c>
      <c r="M95" s="194"/>
    </row>
    <row r="96" spans="1:13" s="3" customFormat="1" ht="93.75" customHeight="1" outlineLevel="2">
      <c r="A96" s="73" t="s">
        <v>431</v>
      </c>
      <c r="B96" s="77" t="s">
        <v>3893</v>
      </c>
      <c r="C96" s="77" t="s">
        <v>3892</v>
      </c>
      <c r="D96" s="77" t="s">
        <v>48</v>
      </c>
      <c r="E96" s="72" t="s">
        <v>3891</v>
      </c>
      <c r="F96" s="72" t="s">
        <v>3854</v>
      </c>
      <c r="G96" s="72" t="s">
        <v>57</v>
      </c>
      <c r="H96" s="122" t="s">
        <v>247</v>
      </c>
      <c r="I96" s="4">
        <v>800000</v>
      </c>
      <c r="J96" s="72" t="s">
        <v>200</v>
      </c>
      <c r="K96" s="72" t="s">
        <v>3890</v>
      </c>
      <c r="L96" s="72" t="s">
        <v>150</v>
      </c>
      <c r="M96" s="194"/>
    </row>
    <row r="97" spans="1:13" s="3" customFormat="1" ht="60.75" customHeight="1" outlineLevel="2">
      <c r="A97" s="73" t="s">
        <v>431</v>
      </c>
      <c r="B97" s="77" t="s">
        <v>3889</v>
      </c>
      <c r="C97" s="77" t="s">
        <v>3888</v>
      </c>
      <c r="D97" s="77" t="s">
        <v>48</v>
      </c>
      <c r="E97" s="72" t="s">
        <v>3887</v>
      </c>
      <c r="F97" s="72" t="s">
        <v>3854</v>
      </c>
      <c r="G97" s="72" t="s">
        <v>57</v>
      </c>
      <c r="H97" s="122" t="s">
        <v>247</v>
      </c>
      <c r="I97" s="4">
        <v>160000</v>
      </c>
      <c r="J97" s="72" t="s">
        <v>213</v>
      </c>
      <c r="K97" s="72" t="s">
        <v>3886</v>
      </c>
      <c r="L97" s="72" t="s">
        <v>402</v>
      </c>
      <c r="M97" s="194"/>
    </row>
    <row r="98" spans="1:13" s="3" customFormat="1" ht="115.15" customHeight="1" outlineLevel="2">
      <c r="A98" s="73" t="s">
        <v>431</v>
      </c>
      <c r="B98" s="77" t="s">
        <v>3885</v>
      </c>
      <c r="C98" s="194" t="s">
        <v>438</v>
      </c>
      <c r="D98" s="77" t="s">
        <v>48</v>
      </c>
      <c r="E98" s="72" t="s">
        <v>3884</v>
      </c>
      <c r="F98" s="72" t="s">
        <v>3854</v>
      </c>
      <c r="G98" s="194" t="s">
        <v>992</v>
      </c>
      <c r="H98" s="122" t="s">
        <v>3872</v>
      </c>
      <c r="I98" s="4">
        <v>157500</v>
      </c>
      <c r="J98" s="72" t="s">
        <v>213</v>
      </c>
      <c r="K98" s="72" t="s">
        <v>3880</v>
      </c>
      <c r="L98" s="194" t="s">
        <v>119</v>
      </c>
      <c r="M98" s="194"/>
    </row>
    <row r="99" spans="1:13" s="3" customFormat="1" ht="71.25" customHeight="1" outlineLevel="2">
      <c r="A99" s="73" t="s">
        <v>431</v>
      </c>
      <c r="B99" s="77" t="s">
        <v>3883</v>
      </c>
      <c r="C99" s="194" t="s">
        <v>438</v>
      </c>
      <c r="D99" s="77" t="s">
        <v>48</v>
      </c>
      <c r="E99" s="72" t="s">
        <v>3873</v>
      </c>
      <c r="F99" s="72" t="s">
        <v>3854</v>
      </c>
      <c r="G99" s="194" t="s">
        <v>992</v>
      </c>
      <c r="H99" s="122" t="s">
        <v>3872</v>
      </c>
      <c r="I99" s="4">
        <v>157500</v>
      </c>
      <c r="J99" s="72" t="s">
        <v>213</v>
      </c>
      <c r="K99" s="72" t="s">
        <v>3880</v>
      </c>
      <c r="L99" s="194" t="s">
        <v>119</v>
      </c>
      <c r="M99" s="194"/>
    </row>
    <row r="100" spans="1:13" s="3" customFormat="1" ht="71.25" customHeight="1" outlineLevel="2">
      <c r="A100" s="73" t="s">
        <v>431</v>
      </c>
      <c r="B100" s="77" t="s">
        <v>3882</v>
      </c>
      <c r="C100" s="194" t="s">
        <v>438</v>
      </c>
      <c r="D100" s="77" t="s">
        <v>48</v>
      </c>
      <c r="E100" s="72" t="s">
        <v>3873</v>
      </c>
      <c r="F100" s="72" t="s">
        <v>3854</v>
      </c>
      <c r="G100" s="194" t="s">
        <v>992</v>
      </c>
      <c r="H100" s="122" t="s">
        <v>3872</v>
      </c>
      <c r="I100" s="4">
        <v>157500</v>
      </c>
      <c r="J100" s="72" t="s">
        <v>213</v>
      </c>
      <c r="K100" s="72" t="s">
        <v>3880</v>
      </c>
      <c r="L100" s="194" t="s">
        <v>119</v>
      </c>
      <c r="M100" s="194"/>
    </row>
    <row r="101" spans="1:13" s="3" customFormat="1" ht="71.25" customHeight="1" outlineLevel="2">
      <c r="A101" s="73" t="s">
        <v>431</v>
      </c>
      <c r="B101" s="77" t="s">
        <v>3881</v>
      </c>
      <c r="C101" s="194" t="s">
        <v>438</v>
      </c>
      <c r="D101" s="77" t="s">
        <v>48</v>
      </c>
      <c r="E101" s="72" t="s">
        <v>3873</v>
      </c>
      <c r="F101" s="72" t="s">
        <v>3854</v>
      </c>
      <c r="G101" s="194" t="s">
        <v>992</v>
      </c>
      <c r="H101" s="122" t="s">
        <v>3872</v>
      </c>
      <c r="I101" s="4">
        <v>157500</v>
      </c>
      <c r="J101" s="72" t="s">
        <v>213</v>
      </c>
      <c r="K101" s="72" t="s">
        <v>3880</v>
      </c>
      <c r="L101" s="194" t="s">
        <v>119</v>
      </c>
      <c r="M101" s="194"/>
    </row>
    <row r="102" spans="1:13" s="3" customFormat="1" ht="71.25" customHeight="1" outlineLevel="2">
      <c r="A102" s="73" t="s">
        <v>431</v>
      </c>
      <c r="B102" s="77" t="s">
        <v>3879</v>
      </c>
      <c r="C102" s="194" t="s">
        <v>438</v>
      </c>
      <c r="D102" s="77" t="s">
        <v>58</v>
      </c>
      <c r="E102" s="72" t="s">
        <v>3873</v>
      </c>
      <c r="F102" s="72" t="s">
        <v>3854</v>
      </c>
      <c r="G102" s="194" t="s">
        <v>992</v>
      </c>
      <c r="H102" s="122" t="s">
        <v>3872</v>
      </c>
      <c r="I102" s="4">
        <v>100000</v>
      </c>
      <c r="J102" s="72" t="s">
        <v>213</v>
      </c>
      <c r="K102" s="72" t="s">
        <v>3878</v>
      </c>
      <c r="L102" s="72" t="s">
        <v>215</v>
      </c>
      <c r="M102" s="194"/>
    </row>
    <row r="103" spans="1:13" s="3" customFormat="1" ht="71.25" customHeight="1" outlineLevel="2">
      <c r="A103" s="73" t="s">
        <v>431</v>
      </c>
      <c r="B103" s="77" t="s">
        <v>3877</v>
      </c>
      <c r="C103" s="194" t="s">
        <v>438</v>
      </c>
      <c r="D103" s="77" t="s">
        <v>48</v>
      </c>
      <c r="E103" s="72" t="s">
        <v>3873</v>
      </c>
      <c r="F103" s="72" t="s">
        <v>3854</v>
      </c>
      <c r="G103" s="194" t="s">
        <v>992</v>
      </c>
      <c r="H103" s="122" t="s">
        <v>3872</v>
      </c>
      <c r="I103" s="4">
        <v>500000</v>
      </c>
      <c r="J103" s="72" t="s">
        <v>213</v>
      </c>
      <c r="K103" s="72" t="s">
        <v>3876</v>
      </c>
      <c r="L103" s="72" t="s">
        <v>3875</v>
      </c>
      <c r="M103" s="194"/>
    </row>
    <row r="104" spans="1:13" s="3" customFormat="1" ht="71.25" customHeight="1" outlineLevel="2">
      <c r="A104" s="73" t="s">
        <v>431</v>
      </c>
      <c r="B104" s="194" t="s">
        <v>3874</v>
      </c>
      <c r="C104" s="194" t="s">
        <v>438</v>
      </c>
      <c r="D104" s="77" t="s">
        <v>58</v>
      </c>
      <c r="E104" s="72" t="s">
        <v>3873</v>
      </c>
      <c r="F104" s="72" t="s">
        <v>3854</v>
      </c>
      <c r="G104" s="194" t="s">
        <v>992</v>
      </c>
      <c r="H104" s="122" t="s">
        <v>3872</v>
      </c>
      <c r="I104" s="38">
        <v>57750</v>
      </c>
      <c r="J104" s="72" t="s">
        <v>213</v>
      </c>
      <c r="K104" s="72" t="s">
        <v>3871</v>
      </c>
      <c r="L104" s="72" t="s">
        <v>215</v>
      </c>
      <c r="M104" s="194"/>
    </row>
    <row r="105" spans="1:13" s="3" customFormat="1" ht="59.25" customHeight="1" outlineLevel="2">
      <c r="A105" s="73" t="s">
        <v>431</v>
      </c>
      <c r="B105" s="194" t="s">
        <v>3870</v>
      </c>
      <c r="C105" s="194" t="s">
        <v>933</v>
      </c>
      <c r="D105" s="72" t="s">
        <v>2116</v>
      </c>
      <c r="E105" s="72" t="s">
        <v>3869</v>
      </c>
      <c r="F105" s="72" t="s">
        <v>934</v>
      </c>
      <c r="G105" s="72" t="s">
        <v>53</v>
      </c>
      <c r="H105" s="33" t="s">
        <v>247</v>
      </c>
      <c r="I105" s="38">
        <v>375000</v>
      </c>
      <c r="J105" s="194" t="s">
        <v>783</v>
      </c>
      <c r="K105" s="194" t="s">
        <v>3868</v>
      </c>
      <c r="L105" s="39" t="s">
        <v>3867</v>
      </c>
      <c r="M105" s="194"/>
    </row>
    <row r="106" spans="1:13" s="3" customFormat="1" ht="108" customHeight="1" outlineLevel="2">
      <c r="A106" s="73" t="s">
        <v>431</v>
      </c>
      <c r="B106" s="194" t="s">
        <v>3866</v>
      </c>
      <c r="C106" s="194" t="s">
        <v>3865</v>
      </c>
      <c r="D106" s="77" t="s">
        <v>48</v>
      </c>
      <c r="E106" s="72" t="s">
        <v>3864</v>
      </c>
      <c r="F106" s="72" t="s">
        <v>3854</v>
      </c>
      <c r="G106" s="72" t="s">
        <v>203</v>
      </c>
      <c r="H106" s="122" t="s">
        <v>204</v>
      </c>
      <c r="I106" s="38">
        <v>426250</v>
      </c>
      <c r="J106" s="194" t="s">
        <v>200</v>
      </c>
      <c r="K106" s="72" t="s">
        <v>3863</v>
      </c>
      <c r="L106" s="194" t="s">
        <v>3862</v>
      </c>
      <c r="M106" s="194"/>
    </row>
    <row r="107" spans="1:13" s="3" customFormat="1" ht="90.75" customHeight="1" outlineLevel="2">
      <c r="A107" s="73" t="s">
        <v>431</v>
      </c>
      <c r="B107" s="39" t="s">
        <v>3861</v>
      </c>
      <c r="C107" s="194" t="s">
        <v>3856</v>
      </c>
      <c r="D107" s="77" t="s">
        <v>48</v>
      </c>
      <c r="E107" s="72" t="s">
        <v>3860</v>
      </c>
      <c r="F107" s="72" t="s">
        <v>3854</v>
      </c>
      <c r="G107" s="72" t="s">
        <v>57</v>
      </c>
      <c r="H107" s="122" t="s">
        <v>247</v>
      </c>
      <c r="I107" s="38">
        <v>98501</v>
      </c>
      <c r="J107" s="72" t="s">
        <v>200</v>
      </c>
      <c r="K107" s="72" t="s">
        <v>3859</v>
      </c>
      <c r="L107" s="72" t="s">
        <v>3858</v>
      </c>
      <c r="M107" s="72" t="s">
        <v>110</v>
      </c>
    </row>
    <row r="108" spans="1:13" s="3" customFormat="1" ht="138.75" customHeight="1" outlineLevel="2">
      <c r="A108" s="73" t="s">
        <v>431</v>
      </c>
      <c r="B108" s="194" t="s">
        <v>3857</v>
      </c>
      <c r="C108" s="194" t="s">
        <v>3856</v>
      </c>
      <c r="D108" s="77" t="s">
        <v>48</v>
      </c>
      <c r="E108" s="72" t="s">
        <v>3855</v>
      </c>
      <c r="F108" s="72" t="s">
        <v>3854</v>
      </c>
      <c r="G108" s="72" t="s">
        <v>57</v>
      </c>
      <c r="H108" s="122" t="s">
        <v>247</v>
      </c>
      <c r="I108" s="38">
        <f>1028000-80000</f>
        <v>948000</v>
      </c>
      <c r="J108" s="72" t="s">
        <v>783</v>
      </c>
      <c r="K108" s="72" t="s">
        <v>3853</v>
      </c>
      <c r="L108" s="72" t="s">
        <v>3852</v>
      </c>
      <c r="M108" s="194"/>
    </row>
    <row r="109" spans="1:13" s="3" customFormat="1" ht="63" customHeight="1" outlineLevel="2">
      <c r="A109" s="73" t="s">
        <v>431</v>
      </c>
      <c r="B109" s="194" t="s">
        <v>3851</v>
      </c>
      <c r="C109" s="194" t="s">
        <v>51</v>
      </c>
      <c r="D109" s="194" t="s">
        <v>43</v>
      </c>
      <c r="E109" s="194" t="s">
        <v>3850</v>
      </c>
      <c r="F109" s="194" t="s">
        <v>52</v>
      </c>
      <c r="G109" s="194" t="s">
        <v>992</v>
      </c>
      <c r="H109" s="194" t="s">
        <v>403</v>
      </c>
      <c r="I109" s="38">
        <v>50000</v>
      </c>
      <c r="J109" s="194" t="s">
        <v>55</v>
      </c>
      <c r="K109" s="194" t="s">
        <v>3849</v>
      </c>
      <c r="L109" s="194" t="s">
        <v>3848</v>
      </c>
      <c r="M109" s="194"/>
    </row>
    <row r="110" spans="1:13" s="3" customFormat="1" ht="67.5" customHeight="1" outlineLevel="2">
      <c r="A110" s="73" t="s">
        <v>431</v>
      </c>
      <c r="B110" s="194" t="s">
        <v>3847</v>
      </c>
      <c r="C110" s="194" t="s">
        <v>445</v>
      </c>
      <c r="D110" s="194" t="s">
        <v>58</v>
      </c>
      <c r="E110" s="194" t="s">
        <v>3846</v>
      </c>
      <c r="F110" s="194" t="s">
        <v>444</v>
      </c>
      <c r="G110" s="194" t="s">
        <v>53</v>
      </c>
      <c r="H110" s="194" t="s">
        <v>54</v>
      </c>
      <c r="I110" s="38">
        <v>149800</v>
      </c>
      <c r="J110" s="194" t="s">
        <v>128</v>
      </c>
      <c r="K110" s="194" t="s">
        <v>443</v>
      </c>
      <c r="L110" s="194" t="s">
        <v>3845</v>
      </c>
      <c r="M110" s="194"/>
    </row>
    <row r="111" spans="1:13" s="3" customFormat="1" ht="64.5" customHeight="1" outlineLevel="2">
      <c r="A111" s="73" t="s">
        <v>431</v>
      </c>
      <c r="B111" s="194" t="s">
        <v>446</v>
      </c>
      <c r="C111" s="194" t="s">
        <v>445</v>
      </c>
      <c r="D111" s="194" t="s">
        <v>43</v>
      </c>
      <c r="E111" s="194" t="s">
        <v>3844</v>
      </c>
      <c r="F111" s="194" t="s">
        <v>444</v>
      </c>
      <c r="G111" s="194" t="s">
        <v>53</v>
      </c>
      <c r="H111" s="194" t="s">
        <v>54</v>
      </c>
      <c r="I111" s="38">
        <v>50000</v>
      </c>
      <c r="J111" s="194" t="s">
        <v>128</v>
      </c>
      <c r="K111" s="194" t="s">
        <v>443</v>
      </c>
      <c r="L111" s="194" t="s">
        <v>3843</v>
      </c>
      <c r="M111" s="194"/>
    </row>
    <row r="112" spans="1:13" s="3" customFormat="1" ht="171" customHeight="1" outlineLevel="2">
      <c r="A112" s="73" t="s">
        <v>431</v>
      </c>
      <c r="B112" s="194" t="s">
        <v>3842</v>
      </c>
      <c r="C112" s="194" t="s">
        <v>3841</v>
      </c>
      <c r="D112" s="194" t="s">
        <v>2349</v>
      </c>
      <c r="E112" s="194" t="s">
        <v>3840</v>
      </c>
      <c r="F112" s="194" t="s">
        <v>444</v>
      </c>
      <c r="G112" s="194" t="s">
        <v>53</v>
      </c>
      <c r="H112" s="194" t="s">
        <v>54</v>
      </c>
      <c r="I112" s="38">
        <v>20000</v>
      </c>
      <c r="J112" s="194" t="s">
        <v>3839</v>
      </c>
      <c r="K112" s="194" t="s">
        <v>3838</v>
      </c>
      <c r="L112" s="194" t="s">
        <v>3837</v>
      </c>
      <c r="M112" s="194"/>
    </row>
    <row r="113" spans="1:13" s="3" customFormat="1" ht="77.25" customHeight="1" outlineLevel="2">
      <c r="A113" s="73" t="s">
        <v>431</v>
      </c>
      <c r="B113" s="194" t="s">
        <v>439</v>
      </c>
      <c r="C113" s="194" t="s">
        <v>3836</v>
      </c>
      <c r="D113" s="194" t="s">
        <v>43</v>
      </c>
      <c r="E113" s="194" t="s">
        <v>3835</v>
      </c>
      <c r="F113" s="194" t="s">
        <v>444</v>
      </c>
      <c r="G113" s="194" t="s">
        <v>153</v>
      </c>
      <c r="H113" s="194" t="s">
        <v>164</v>
      </c>
      <c r="I113" s="38">
        <v>225000</v>
      </c>
      <c r="J113" s="194" t="s">
        <v>128</v>
      </c>
      <c r="K113" s="194" t="s">
        <v>3834</v>
      </c>
      <c r="L113" s="194" t="s">
        <v>83</v>
      </c>
      <c r="M113" s="194"/>
    </row>
    <row r="114" spans="1:13" s="3" customFormat="1" ht="68.25" customHeight="1" outlineLevel="2">
      <c r="A114" s="73" t="s">
        <v>431</v>
      </c>
      <c r="B114" s="194" t="s">
        <v>3833</v>
      </c>
      <c r="C114" s="194" t="s">
        <v>161</v>
      </c>
      <c r="D114" s="194" t="s">
        <v>2349</v>
      </c>
      <c r="E114" s="194" t="s">
        <v>2077</v>
      </c>
      <c r="F114" s="194" t="s">
        <v>441</v>
      </c>
      <c r="G114" s="194" t="s">
        <v>53</v>
      </c>
      <c r="H114" s="194" t="s">
        <v>54</v>
      </c>
      <c r="I114" s="38">
        <v>167500</v>
      </c>
      <c r="J114" s="194" t="s">
        <v>94</v>
      </c>
      <c r="K114" s="194" t="s">
        <v>3832</v>
      </c>
      <c r="L114" s="194" t="s">
        <v>3831</v>
      </c>
      <c r="M114" s="194"/>
    </row>
    <row r="115" spans="1:13" s="3" customFormat="1" ht="81" customHeight="1" outlineLevel="2">
      <c r="A115" s="73" t="s">
        <v>431</v>
      </c>
      <c r="B115" s="194" t="s">
        <v>928</v>
      </c>
      <c r="C115" s="194" t="s">
        <v>929</v>
      </c>
      <c r="D115" s="194" t="s">
        <v>43</v>
      </c>
      <c r="E115" s="194" t="s">
        <v>3830</v>
      </c>
      <c r="F115" s="194" t="s">
        <v>447</v>
      </c>
      <c r="G115" s="194" t="s">
        <v>153</v>
      </c>
      <c r="H115" s="194" t="s">
        <v>204</v>
      </c>
      <c r="I115" s="38">
        <v>120000</v>
      </c>
      <c r="J115" s="194" t="s">
        <v>165</v>
      </c>
      <c r="K115" s="194" t="s">
        <v>440</v>
      </c>
      <c r="L115" s="194" t="s">
        <v>3829</v>
      </c>
      <c r="M115" s="194"/>
    </row>
    <row r="116" spans="1:13" s="3" customFormat="1" ht="149.44999999999999" customHeight="1" outlineLevel="2">
      <c r="A116" s="73" t="s">
        <v>431</v>
      </c>
      <c r="B116" s="194" t="s">
        <v>3828</v>
      </c>
      <c r="C116" s="194" t="s">
        <v>3822</v>
      </c>
      <c r="D116" s="194" t="s">
        <v>2349</v>
      </c>
      <c r="E116" s="72" t="s">
        <v>3821</v>
      </c>
      <c r="F116" s="72" t="s">
        <v>3820</v>
      </c>
      <c r="G116" s="72" t="s">
        <v>57</v>
      </c>
      <c r="H116" s="33" t="s">
        <v>247</v>
      </c>
      <c r="I116" s="198">
        <v>7551</v>
      </c>
      <c r="J116" s="194" t="s">
        <v>3819</v>
      </c>
      <c r="K116" s="194" t="s">
        <v>940</v>
      </c>
      <c r="L116" s="194" t="s">
        <v>3827</v>
      </c>
      <c r="M116" s="194"/>
    </row>
    <row r="117" spans="1:13" s="3" customFormat="1" ht="171" customHeight="1" outlineLevel="2">
      <c r="A117" s="73" t="s">
        <v>431</v>
      </c>
      <c r="B117" s="39" t="s">
        <v>3823</v>
      </c>
      <c r="C117" s="194" t="s">
        <v>3822</v>
      </c>
      <c r="D117" s="194" t="s">
        <v>2349</v>
      </c>
      <c r="E117" s="72" t="s">
        <v>3821</v>
      </c>
      <c r="F117" s="72" t="s">
        <v>3820</v>
      </c>
      <c r="G117" s="72" t="s">
        <v>57</v>
      </c>
      <c r="H117" s="33" t="s">
        <v>247</v>
      </c>
      <c r="I117" s="198">
        <v>74831</v>
      </c>
      <c r="J117" s="194" t="s">
        <v>3819</v>
      </c>
      <c r="K117" s="194" t="s">
        <v>940</v>
      </c>
      <c r="L117" s="39" t="s">
        <v>3826</v>
      </c>
      <c r="M117" s="194"/>
    </row>
    <row r="118" spans="1:13" s="3" customFormat="1" ht="171" customHeight="1" outlineLevel="2">
      <c r="A118" s="73" t="s">
        <v>431</v>
      </c>
      <c r="B118" s="39" t="s">
        <v>3823</v>
      </c>
      <c r="C118" s="194" t="s">
        <v>3822</v>
      </c>
      <c r="D118" s="194" t="s">
        <v>2349</v>
      </c>
      <c r="E118" s="72" t="s">
        <v>3821</v>
      </c>
      <c r="F118" s="72" t="s">
        <v>3820</v>
      </c>
      <c r="G118" s="72" t="s">
        <v>57</v>
      </c>
      <c r="H118" s="33" t="s">
        <v>247</v>
      </c>
      <c r="I118" s="198">
        <v>74975</v>
      </c>
      <c r="J118" s="194" t="s">
        <v>3819</v>
      </c>
      <c r="K118" s="194" t="s">
        <v>940</v>
      </c>
      <c r="L118" s="194" t="s">
        <v>3825</v>
      </c>
      <c r="M118" s="194"/>
    </row>
    <row r="119" spans="1:13" s="3" customFormat="1" ht="171" customHeight="1" outlineLevel="2">
      <c r="A119" s="73" t="s">
        <v>431</v>
      </c>
      <c r="B119" s="39" t="s">
        <v>3823</v>
      </c>
      <c r="C119" s="194" t="s">
        <v>3822</v>
      </c>
      <c r="D119" s="194" t="s">
        <v>2349</v>
      </c>
      <c r="E119" s="72" t="s">
        <v>3821</v>
      </c>
      <c r="F119" s="72" t="s">
        <v>3820</v>
      </c>
      <c r="G119" s="72" t="s">
        <v>57</v>
      </c>
      <c r="H119" s="33" t="s">
        <v>247</v>
      </c>
      <c r="I119" s="198">
        <v>156983</v>
      </c>
      <c r="J119" s="194" t="s">
        <v>3819</v>
      </c>
      <c r="K119" s="194" t="s">
        <v>940</v>
      </c>
      <c r="L119" s="194" t="s">
        <v>3824</v>
      </c>
      <c r="M119" s="194"/>
    </row>
    <row r="120" spans="1:13" s="3" customFormat="1" ht="171" customHeight="1" outlineLevel="2">
      <c r="A120" s="73" t="s">
        <v>431</v>
      </c>
      <c r="B120" s="39" t="s">
        <v>3823</v>
      </c>
      <c r="C120" s="194" t="s">
        <v>3822</v>
      </c>
      <c r="D120" s="194" t="s">
        <v>2349</v>
      </c>
      <c r="E120" s="72" t="s">
        <v>3821</v>
      </c>
      <c r="F120" s="72" t="s">
        <v>3820</v>
      </c>
      <c r="G120" s="72" t="s">
        <v>57</v>
      </c>
      <c r="H120" s="33" t="s">
        <v>247</v>
      </c>
      <c r="I120" s="198">
        <f>196229+4125+5775-94230</f>
        <v>111899</v>
      </c>
      <c r="J120" s="194" t="s">
        <v>3819</v>
      </c>
      <c r="K120" s="194" t="s">
        <v>940</v>
      </c>
      <c r="L120" s="194" t="s">
        <v>3818</v>
      </c>
      <c r="M120" s="194"/>
    </row>
    <row r="121" spans="1:13" s="3" customFormat="1" ht="25.15" customHeight="1" outlineLevel="1">
      <c r="A121" s="103" t="s">
        <v>453</v>
      </c>
      <c r="B121" s="103"/>
      <c r="C121" s="103"/>
      <c r="D121" s="103"/>
      <c r="E121" s="103"/>
      <c r="F121" s="103"/>
      <c r="G121" s="103"/>
      <c r="H121" s="104"/>
      <c r="I121" s="105">
        <f>SUM(I122:I367)</f>
        <v>87008978</v>
      </c>
      <c r="J121" s="103"/>
      <c r="K121" s="103"/>
      <c r="L121" s="103"/>
      <c r="M121" s="103"/>
    </row>
    <row r="122" spans="1:13" s="204" customFormat="1" ht="86.45" customHeight="1" outlineLevel="2">
      <c r="A122" s="73" t="s">
        <v>468</v>
      </c>
      <c r="B122" s="72" t="s">
        <v>3817</v>
      </c>
      <c r="C122" s="72" t="s">
        <v>469</v>
      </c>
      <c r="D122" s="72" t="s">
        <v>48</v>
      </c>
      <c r="E122" s="122" t="s">
        <v>3816</v>
      </c>
      <c r="F122" s="72" t="s">
        <v>620</v>
      </c>
      <c r="G122" s="72" t="s">
        <v>167</v>
      </c>
      <c r="H122" s="72" t="s">
        <v>168</v>
      </c>
      <c r="I122" s="4">
        <v>20000</v>
      </c>
      <c r="J122" s="72" t="s">
        <v>621</v>
      </c>
      <c r="K122" s="72" t="s">
        <v>3815</v>
      </c>
      <c r="L122" s="72" t="s">
        <v>3814</v>
      </c>
      <c r="M122" s="72"/>
    </row>
    <row r="123" spans="1:13" s="204" customFormat="1" ht="149.44999999999999" customHeight="1" outlineLevel="2">
      <c r="A123" s="73" t="s">
        <v>619</v>
      </c>
      <c r="B123" s="72" t="s">
        <v>622</v>
      </c>
      <c r="C123" s="72" t="s">
        <v>469</v>
      </c>
      <c r="D123" s="72" t="s">
        <v>48</v>
      </c>
      <c r="E123" s="122" t="s">
        <v>1916</v>
      </c>
      <c r="F123" s="72" t="s">
        <v>620</v>
      </c>
      <c r="G123" s="72" t="s">
        <v>167</v>
      </c>
      <c r="H123" s="72" t="s">
        <v>168</v>
      </c>
      <c r="I123" s="4">
        <v>4380936</v>
      </c>
      <c r="J123" s="72" t="s">
        <v>470</v>
      </c>
      <c r="K123" s="72" t="s">
        <v>3813</v>
      </c>
      <c r="L123" s="72" t="s">
        <v>3812</v>
      </c>
      <c r="M123" s="72"/>
    </row>
    <row r="124" spans="1:13" s="204" customFormat="1" ht="133.15" customHeight="1" outlineLevel="2">
      <c r="A124" s="73" t="s">
        <v>619</v>
      </c>
      <c r="B124" s="72" t="s">
        <v>3811</v>
      </c>
      <c r="C124" s="72" t="s">
        <v>623</v>
      </c>
      <c r="D124" s="72" t="s">
        <v>48</v>
      </c>
      <c r="E124" s="122" t="s">
        <v>3810</v>
      </c>
      <c r="F124" s="72" t="s">
        <v>430</v>
      </c>
      <c r="G124" s="72" t="s">
        <v>167</v>
      </c>
      <c r="H124" s="72" t="s">
        <v>168</v>
      </c>
      <c r="I124" s="4">
        <v>425000</v>
      </c>
      <c r="J124" s="72" t="s">
        <v>429</v>
      </c>
      <c r="K124" s="72" t="s">
        <v>3809</v>
      </c>
      <c r="L124" s="72" t="s">
        <v>3808</v>
      </c>
      <c r="M124" s="72"/>
    </row>
    <row r="125" spans="1:13" s="204" customFormat="1" ht="116.45" customHeight="1" outlineLevel="2">
      <c r="A125" s="73" t="s">
        <v>619</v>
      </c>
      <c r="B125" s="72" t="s">
        <v>3807</v>
      </c>
      <c r="C125" s="72" t="s">
        <v>623</v>
      </c>
      <c r="D125" s="72" t="s">
        <v>48</v>
      </c>
      <c r="E125" s="122" t="s">
        <v>3806</v>
      </c>
      <c r="F125" s="72" t="s">
        <v>430</v>
      </c>
      <c r="G125" s="72" t="s">
        <v>167</v>
      </c>
      <c r="H125" s="72" t="s">
        <v>168</v>
      </c>
      <c r="I125" s="4">
        <v>425000</v>
      </c>
      <c r="J125" s="72" t="s">
        <v>429</v>
      </c>
      <c r="K125" s="72" t="s">
        <v>3805</v>
      </c>
      <c r="L125" s="72" t="s">
        <v>3804</v>
      </c>
      <c r="M125" s="72"/>
    </row>
    <row r="126" spans="1:13" s="204" customFormat="1" ht="105.75" customHeight="1" outlineLevel="2">
      <c r="A126" s="73" t="s">
        <v>468</v>
      </c>
      <c r="B126" s="72" t="s">
        <v>3803</v>
      </c>
      <c r="C126" s="72" t="s">
        <v>3802</v>
      </c>
      <c r="D126" s="72" t="s">
        <v>56</v>
      </c>
      <c r="E126" s="122" t="s">
        <v>3801</v>
      </c>
      <c r="F126" s="72" t="s">
        <v>3800</v>
      </c>
      <c r="G126" s="72" t="s">
        <v>167</v>
      </c>
      <c r="H126" s="72" t="s">
        <v>168</v>
      </c>
      <c r="I126" s="4">
        <v>30000</v>
      </c>
      <c r="J126" s="72" t="s">
        <v>125</v>
      </c>
      <c r="K126" s="72" t="s">
        <v>3799</v>
      </c>
      <c r="L126" s="72" t="s">
        <v>3798</v>
      </c>
      <c r="M126" s="72"/>
    </row>
    <row r="127" spans="1:13" s="204" customFormat="1" ht="187.5" customHeight="1" outlineLevel="2">
      <c r="A127" s="73" t="s">
        <v>619</v>
      </c>
      <c r="B127" s="72" t="s">
        <v>944</v>
      </c>
      <c r="C127" s="72" t="s">
        <v>943</v>
      </c>
      <c r="D127" s="72" t="s">
        <v>48</v>
      </c>
      <c r="E127" s="122" t="s">
        <v>3797</v>
      </c>
      <c r="F127" s="72" t="s">
        <v>248</v>
      </c>
      <c r="G127" s="72" t="s">
        <v>167</v>
      </c>
      <c r="H127" s="72" t="s">
        <v>168</v>
      </c>
      <c r="I127" s="4">
        <v>2865000</v>
      </c>
      <c r="J127" s="72" t="s">
        <v>166</v>
      </c>
      <c r="K127" s="72" t="s">
        <v>3796</v>
      </c>
      <c r="L127" s="11" t="s">
        <v>945</v>
      </c>
      <c r="M127" s="72"/>
    </row>
    <row r="128" spans="1:13" s="204" customFormat="1" ht="66" outlineLevel="2">
      <c r="A128" s="73" t="s">
        <v>619</v>
      </c>
      <c r="B128" s="72" t="s">
        <v>3775</v>
      </c>
      <c r="C128" s="72" t="s">
        <v>943</v>
      </c>
      <c r="D128" s="72" t="s">
        <v>148</v>
      </c>
      <c r="E128" s="122" t="s">
        <v>3795</v>
      </c>
      <c r="F128" s="72" t="s">
        <v>248</v>
      </c>
      <c r="G128" s="72" t="s">
        <v>167</v>
      </c>
      <c r="H128" s="72" t="s">
        <v>168</v>
      </c>
      <c r="I128" s="4">
        <v>100000</v>
      </c>
      <c r="J128" s="72" t="s">
        <v>166</v>
      </c>
      <c r="K128" s="72" t="s">
        <v>3794</v>
      </c>
      <c r="L128" s="72" t="s">
        <v>3793</v>
      </c>
      <c r="M128" s="72"/>
    </row>
    <row r="129" spans="1:13" s="204" customFormat="1" ht="90" customHeight="1" outlineLevel="2">
      <c r="A129" s="73" t="s">
        <v>619</v>
      </c>
      <c r="B129" s="72" t="s">
        <v>3775</v>
      </c>
      <c r="C129" s="72" t="s">
        <v>943</v>
      </c>
      <c r="D129" s="72" t="s">
        <v>96</v>
      </c>
      <c r="E129" s="122" t="s">
        <v>3792</v>
      </c>
      <c r="F129" s="72" t="s">
        <v>248</v>
      </c>
      <c r="G129" s="72" t="s">
        <v>167</v>
      </c>
      <c r="H129" s="72" t="s">
        <v>168</v>
      </c>
      <c r="I129" s="4">
        <v>200000</v>
      </c>
      <c r="J129" s="72" t="s">
        <v>166</v>
      </c>
      <c r="K129" s="72" t="s">
        <v>3791</v>
      </c>
      <c r="L129" s="72" t="s">
        <v>3790</v>
      </c>
      <c r="M129" s="72"/>
    </row>
    <row r="130" spans="1:13" s="204" customFormat="1" ht="76.5" customHeight="1" outlineLevel="2">
      <c r="A130" s="73" t="s">
        <v>619</v>
      </c>
      <c r="B130" s="72" t="s">
        <v>3775</v>
      </c>
      <c r="C130" s="72" t="s">
        <v>943</v>
      </c>
      <c r="D130" s="72" t="s">
        <v>56</v>
      </c>
      <c r="E130" s="122" t="s">
        <v>3789</v>
      </c>
      <c r="F130" s="72" t="s">
        <v>248</v>
      </c>
      <c r="G130" s="72" t="s">
        <v>167</v>
      </c>
      <c r="H130" s="72" t="s">
        <v>168</v>
      </c>
      <c r="I130" s="4">
        <v>50400</v>
      </c>
      <c r="J130" s="72" t="s">
        <v>166</v>
      </c>
      <c r="K130" s="72" t="s">
        <v>3788</v>
      </c>
      <c r="L130" s="72" t="s">
        <v>3787</v>
      </c>
      <c r="M130" s="72"/>
    </row>
    <row r="131" spans="1:13" s="204" customFormat="1" ht="99" outlineLevel="2">
      <c r="A131" s="73" t="s">
        <v>619</v>
      </c>
      <c r="B131" s="72" t="s">
        <v>3775</v>
      </c>
      <c r="C131" s="72" t="s">
        <v>943</v>
      </c>
      <c r="D131" s="194" t="s">
        <v>2349</v>
      </c>
      <c r="E131" s="122" t="s">
        <v>3786</v>
      </c>
      <c r="F131" s="72" t="s">
        <v>248</v>
      </c>
      <c r="G131" s="72" t="s">
        <v>167</v>
      </c>
      <c r="H131" s="72" t="s">
        <v>168</v>
      </c>
      <c r="I131" s="4">
        <v>150000</v>
      </c>
      <c r="J131" s="72" t="s">
        <v>166</v>
      </c>
      <c r="K131" s="72" t="s">
        <v>3785</v>
      </c>
      <c r="L131" s="72" t="s">
        <v>3784</v>
      </c>
      <c r="M131" s="72"/>
    </row>
    <row r="132" spans="1:13" s="204" customFormat="1" ht="96.75" customHeight="1" outlineLevel="2">
      <c r="A132" s="73" t="s">
        <v>619</v>
      </c>
      <c r="B132" s="72" t="s">
        <v>3775</v>
      </c>
      <c r="C132" s="72" t="s">
        <v>943</v>
      </c>
      <c r="D132" s="72" t="s">
        <v>48</v>
      </c>
      <c r="E132" s="122" t="s">
        <v>3783</v>
      </c>
      <c r="F132" s="72" t="s">
        <v>248</v>
      </c>
      <c r="G132" s="72" t="s">
        <v>167</v>
      </c>
      <c r="H132" s="72" t="s">
        <v>168</v>
      </c>
      <c r="I132" s="4">
        <v>168000</v>
      </c>
      <c r="J132" s="72" t="s">
        <v>166</v>
      </c>
      <c r="K132" s="72" t="s">
        <v>3782</v>
      </c>
      <c r="L132" s="72" t="s">
        <v>3781</v>
      </c>
      <c r="M132" s="72"/>
    </row>
    <row r="133" spans="1:13" s="204" customFormat="1" ht="162" customHeight="1" outlineLevel="2">
      <c r="A133" s="73" t="s">
        <v>619</v>
      </c>
      <c r="B133" s="72" t="s">
        <v>3775</v>
      </c>
      <c r="C133" s="72" t="s">
        <v>943</v>
      </c>
      <c r="D133" s="72" t="s">
        <v>48</v>
      </c>
      <c r="E133" s="122" t="s">
        <v>3780</v>
      </c>
      <c r="F133" s="72" t="s">
        <v>248</v>
      </c>
      <c r="G133" s="72" t="s">
        <v>167</v>
      </c>
      <c r="H133" s="72" t="s">
        <v>168</v>
      </c>
      <c r="I133" s="4">
        <v>195000</v>
      </c>
      <c r="J133" s="72" t="s">
        <v>166</v>
      </c>
      <c r="K133" s="72" t="s">
        <v>3779</v>
      </c>
      <c r="L133" s="72" t="s">
        <v>3778</v>
      </c>
      <c r="M133" s="72" t="s">
        <v>110</v>
      </c>
    </row>
    <row r="134" spans="1:13" s="204" customFormat="1" ht="94.5" customHeight="1" outlineLevel="2">
      <c r="A134" s="73" t="s">
        <v>619</v>
      </c>
      <c r="B134" s="72" t="s">
        <v>3775</v>
      </c>
      <c r="C134" s="72" t="s">
        <v>943</v>
      </c>
      <c r="D134" s="72" t="s">
        <v>48</v>
      </c>
      <c r="E134" s="122" t="s">
        <v>3777</v>
      </c>
      <c r="F134" s="72" t="s">
        <v>248</v>
      </c>
      <c r="G134" s="72" t="s">
        <v>167</v>
      </c>
      <c r="H134" s="72" t="s">
        <v>168</v>
      </c>
      <c r="I134" s="4">
        <v>28000</v>
      </c>
      <c r="J134" s="72" t="s">
        <v>166</v>
      </c>
      <c r="K134" s="72" t="s">
        <v>3776</v>
      </c>
      <c r="L134" s="72" t="s">
        <v>3758</v>
      </c>
      <c r="M134" s="72" t="s">
        <v>110</v>
      </c>
    </row>
    <row r="135" spans="1:13" s="204" customFormat="1" ht="92.25" customHeight="1" outlineLevel="2">
      <c r="A135" s="73" t="s">
        <v>619</v>
      </c>
      <c r="B135" s="72" t="s">
        <v>3775</v>
      </c>
      <c r="C135" s="72" t="s">
        <v>943</v>
      </c>
      <c r="D135" s="72" t="s">
        <v>48</v>
      </c>
      <c r="E135" s="122" t="s">
        <v>1169</v>
      </c>
      <c r="F135" s="72" t="s">
        <v>248</v>
      </c>
      <c r="G135" s="72" t="s">
        <v>167</v>
      </c>
      <c r="H135" s="72" t="s">
        <v>168</v>
      </c>
      <c r="I135" s="4">
        <v>110000</v>
      </c>
      <c r="J135" s="72" t="s">
        <v>166</v>
      </c>
      <c r="K135" s="72" t="s">
        <v>3774</v>
      </c>
      <c r="L135" s="72" t="s">
        <v>3773</v>
      </c>
      <c r="M135" s="72" t="s">
        <v>110</v>
      </c>
    </row>
    <row r="136" spans="1:13" s="204" customFormat="1" ht="192.75" customHeight="1" outlineLevel="2">
      <c r="A136" s="73" t="s">
        <v>619</v>
      </c>
      <c r="B136" s="72" t="s">
        <v>944</v>
      </c>
      <c r="C136" s="72" t="s">
        <v>943</v>
      </c>
      <c r="D136" s="72" t="s">
        <v>48</v>
      </c>
      <c r="E136" s="122" t="s">
        <v>3772</v>
      </c>
      <c r="F136" s="72" t="s">
        <v>248</v>
      </c>
      <c r="G136" s="72" t="s">
        <v>167</v>
      </c>
      <c r="H136" s="72" t="s">
        <v>168</v>
      </c>
      <c r="I136" s="4">
        <v>4775000</v>
      </c>
      <c r="J136" s="72" t="s">
        <v>166</v>
      </c>
      <c r="K136" s="72" t="s">
        <v>3771</v>
      </c>
      <c r="L136" s="11" t="s">
        <v>945</v>
      </c>
      <c r="M136" s="72"/>
    </row>
    <row r="137" spans="1:13" s="204" customFormat="1" ht="109.5" customHeight="1" outlineLevel="2">
      <c r="A137" s="73" t="s">
        <v>619</v>
      </c>
      <c r="B137" s="72" t="s">
        <v>3761</v>
      </c>
      <c r="C137" s="72" t="s">
        <v>943</v>
      </c>
      <c r="D137" s="194" t="s">
        <v>2349</v>
      </c>
      <c r="E137" s="122" t="s">
        <v>3770</v>
      </c>
      <c r="F137" s="72" t="s">
        <v>248</v>
      </c>
      <c r="G137" s="72" t="s">
        <v>167</v>
      </c>
      <c r="H137" s="72" t="s">
        <v>168</v>
      </c>
      <c r="I137" s="4">
        <v>110000</v>
      </c>
      <c r="J137" s="72" t="s">
        <v>166</v>
      </c>
      <c r="K137" s="72" t="s">
        <v>3769</v>
      </c>
      <c r="L137" s="72" t="s">
        <v>3768</v>
      </c>
      <c r="M137" s="72"/>
    </row>
    <row r="138" spans="1:13" s="204" customFormat="1" ht="80.25" customHeight="1" outlineLevel="2">
      <c r="A138" s="73" t="s">
        <v>619</v>
      </c>
      <c r="B138" s="72" t="s">
        <v>3761</v>
      </c>
      <c r="C138" s="72" t="s">
        <v>943</v>
      </c>
      <c r="D138" s="194" t="s">
        <v>2349</v>
      </c>
      <c r="E138" s="122" t="s">
        <v>3767</v>
      </c>
      <c r="F138" s="72" t="s">
        <v>248</v>
      </c>
      <c r="G138" s="72" t="s">
        <v>167</v>
      </c>
      <c r="H138" s="72" t="s">
        <v>168</v>
      </c>
      <c r="I138" s="4">
        <v>152250</v>
      </c>
      <c r="J138" s="72" t="s">
        <v>166</v>
      </c>
      <c r="K138" s="72" t="s">
        <v>3766</v>
      </c>
      <c r="L138" s="72" t="s">
        <v>3765</v>
      </c>
      <c r="M138" s="72"/>
    </row>
    <row r="139" spans="1:13" s="204" customFormat="1" ht="150" customHeight="1" outlineLevel="2">
      <c r="A139" s="73" t="s">
        <v>619</v>
      </c>
      <c r="B139" s="72" t="s">
        <v>3761</v>
      </c>
      <c r="C139" s="72" t="s">
        <v>943</v>
      </c>
      <c r="D139" s="194" t="s">
        <v>2349</v>
      </c>
      <c r="E139" s="122" t="s">
        <v>3764</v>
      </c>
      <c r="F139" s="72" t="s">
        <v>248</v>
      </c>
      <c r="G139" s="72" t="s">
        <v>167</v>
      </c>
      <c r="H139" s="72" t="s">
        <v>168</v>
      </c>
      <c r="I139" s="4">
        <v>181650</v>
      </c>
      <c r="J139" s="72" t="s">
        <v>166</v>
      </c>
      <c r="K139" s="72" t="s">
        <v>3763</v>
      </c>
      <c r="L139" s="72" t="s">
        <v>3762</v>
      </c>
      <c r="M139" s="72"/>
    </row>
    <row r="140" spans="1:13" s="204" customFormat="1" ht="75" customHeight="1" outlineLevel="2">
      <c r="A140" s="73" t="s">
        <v>619</v>
      </c>
      <c r="B140" s="72" t="s">
        <v>3761</v>
      </c>
      <c r="C140" s="72" t="s">
        <v>943</v>
      </c>
      <c r="D140" s="72" t="s">
        <v>48</v>
      </c>
      <c r="E140" s="122" t="s">
        <v>3760</v>
      </c>
      <c r="F140" s="72" t="s">
        <v>248</v>
      </c>
      <c r="G140" s="72" t="s">
        <v>167</v>
      </c>
      <c r="H140" s="72" t="s">
        <v>168</v>
      </c>
      <c r="I140" s="4">
        <v>47000</v>
      </c>
      <c r="J140" s="72" t="s">
        <v>166</v>
      </c>
      <c r="K140" s="72" t="s">
        <v>3759</v>
      </c>
      <c r="L140" s="72" t="s">
        <v>3758</v>
      </c>
      <c r="M140" s="72"/>
    </row>
    <row r="141" spans="1:13" s="204" customFormat="1" ht="126" customHeight="1" outlineLevel="2">
      <c r="A141" s="73" t="s">
        <v>619</v>
      </c>
      <c r="B141" s="72" t="s">
        <v>3751</v>
      </c>
      <c r="C141" s="72" t="s">
        <v>943</v>
      </c>
      <c r="D141" s="194" t="s">
        <v>2349</v>
      </c>
      <c r="E141" s="122" t="s">
        <v>3757</v>
      </c>
      <c r="F141" s="72" t="s">
        <v>248</v>
      </c>
      <c r="G141" s="72" t="s">
        <v>167</v>
      </c>
      <c r="H141" s="72" t="s">
        <v>168</v>
      </c>
      <c r="I141" s="4">
        <v>173250</v>
      </c>
      <c r="J141" s="72" t="s">
        <v>166</v>
      </c>
      <c r="K141" s="72" t="s">
        <v>3756</v>
      </c>
      <c r="L141" s="72" t="s">
        <v>3755</v>
      </c>
      <c r="M141" s="72"/>
    </row>
    <row r="142" spans="1:13" s="204" customFormat="1" ht="162.75" customHeight="1" outlineLevel="2">
      <c r="A142" s="73" t="s">
        <v>619</v>
      </c>
      <c r="B142" s="72" t="s">
        <v>3751</v>
      </c>
      <c r="C142" s="72" t="s">
        <v>943</v>
      </c>
      <c r="D142" s="194" t="s">
        <v>2349</v>
      </c>
      <c r="E142" s="122" t="s">
        <v>3754</v>
      </c>
      <c r="F142" s="72" t="s">
        <v>248</v>
      </c>
      <c r="G142" s="72" t="s">
        <v>167</v>
      </c>
      <c r="H142" s="72" t="s">
        <v>168</v>
      </c>
      <c r="I142" s="4">
        <v>250000</v>
      </c>
      <c r="J142" s="72" t="s">
        <v>166</v>
      </c>
      <c r="K142" s="72" t="s">
        <v>3753</v>
      </c>
      <c r="L142" s="72" t="s">
        <v>3752</v>
      </c>
      <c r="M142" s="72"/>
    </row>
    <row r="143" spans="1:13" s="204" customFormat="1" ht="150.6" customHeight="1" outlineLevel="2">
      <c r="A143" s="73" t="s">
        <v>619</v>
      </c>
      <c r="B143" s="72" t="s">
        <v>3751</v>
      </c>
      <c r="C143" s="72" t="s">
        <v>943</v>
      </c>
      <c r="D143" s="194" t="s">
        <v>2349</v>
      </c>
      <c r="E143" s="122" t="s">
        <v>3750</v>
      </c>
      <c r="F143" s="72" t="s">
        <v>248</v>
      </c>
      <c r="G143" s="72" t="s">
        <v>167</v>
      </c>
      <c r="H143" s="72" t="s">
        <v>168</v>
      </c>
      <c r="I143" s="4">
        <v>530412</v>
      </c>
      <c r="J143" s="72" t="s">
        <v>166</v>
      </c>
      <c r="K143" s="72" t="s">
        <v>3749</v>
      </c>
      <c r="L143" s="11" t="s">
        <v>3748</v>
      </c>
      <c r="M143" s="72"/>
    </row>
    <row r="144" spans="1:13" s="204" customFormat="1" ht="108" customHeight="1" outlineLevel="2">
      <c r="A144" s="73" t="s">
        <v>619</v>
      </c>
      <c r="B144" s="72" t="s">
        <v>3747</v>
      </c>
      <c r="C144" s="72" t="s">
        <v>943</v>
      </c>
      <c r="D144" s="72" t="s">
        <v>48</v>
      </c>
      <c r="E144" s="122" t="s">
        <v>3746</v>
      </c>
      <c r="F144" s="72" t="s">
        <v>248</v>
      </c>
      <c r="G144" s="72" t="s">
        <v>167</v>
      </c>
      <c r="H144" s="72" t="s">
        <v>168</v>
      </c>
      <c r="I144" s="4">
        <v>330000</v>
      </c>
      <c r="J144" s="72" t="s">
        <v>166</v>
      </c>
      <c r="K144" s="72" t="s">
        <v>3745</v>
      </c>
      <c r="L144" s="72" t="s">
        <v>3744</v>
      </c>
      <c r="M144" s="72"/>
    </row>
    <row r="145" spans="1:13" s="204" customFormat="1" ht="72" customHeight="1" outlineLevel="2">
      <c r="A145" s="73" t="s">
        <v>619</v>
      </c>
      <c r="B145" s="72" t="s">
        <v>3743</v>
      </c>
      <c r="C145" s="72" t="s">
        <v>943</v>
      </c>
      <c r="D145" s="72" t="s">
        <v>48</v>
      </c>
      <c r="E145" s="122" t="s">
        <v>3742</v>
      </c>
      <c r="F145" s="72" t="s">
        <v>248</v>
      </c>
      <c r="G145" s="72" t="s">
        <v>167</v>
      </c>
      <c r="H145" s="72" t="s">
        <v>168</v>
      </c>
      <c r="I145" s="4">
        <v>99157</v>
      </c>
      <c r="J145" s="72" t="s">
        <v>166</v>
      </c>
      <c r="K145" s="72" t="s">
        <v>3741</v>
      </c>
      <c r="L145" s="72" t="s">
        <v>3740</v>
      </c>
      <c r="M145" s="72"/>
    </row>
    <row r="146" spans="1:13" s="204" customFormat="1" ht="74.25" customHeight="1" outlineLevel="2">
      <c r="A146" s="73" t="s">
        <v>619</v>
      </c>
      <c r="B146" s="72" t="s">
        <v>3739</v>
      </c>
      <c r="C146" s="72" t="s">
        <v>943</v>
      </c>
      <c r="D146" s="72" t="s">
        <v>48</v>
      </c>
      <c r="E146" s="122" t="s">
        <v>3738</v>
      </c>
      <c r="F146" s="72" t="s">
        <v>248</v>
      </c>
      <c r="G146" s="72" t="s">
        <v>167</v>
      </c>
      <c r="H146" s="72" t="s">
        <v>168</v>
      </c>
      <c r="I146" s="4">
        <v>80000</v>
      </c>
      <c r="J146" s="72" t="s">
        <v>166</v>
      </c>
      <c r="K146" s="72" t="s">
        <v>3737</v>
      </c>
      <c r="L146" s="72" t="s">
        <v>3736</v>
      </c>
      <c r="M146" s="72"/>
    </row>
    <row r="147" spans="1:13" s="204" customFormat="1" ht="147" customHeight="1" outlineLevel="2">
      <c r="A147" s="73" t="s">
        <v>619</v>
      </c>
      <c r="B147" s="72" t="s">
        <v>3735</v>
      </c>
      <c r="C147" s="72" t="s">
        <v>943</v>
      </c>
      <c r="D147" s="72" t="s">
        <v>48</v>
      </c>
      <c r="E147" s="122" t="s">
        <v>3734</v>
      </c>
      <c r="F147" s="72" t="s">
        <v>248</v>
      </c>
      <c r="G147" s="72" t="s">
        <v>167</v>
      </c>
      <c r="H147" s="72" t="s">
        <v>168</v>
      </c>
      <c r="I147" s="4">
        <v>200000</v>
      </c>
      <c r="J147" s="72" t="s">
        <v>166</v>
      </c>
      <c r="K147" s="72" t="s">
        <v>3733</v>
      </c>
      <c r="L147" s="72" t="s">
        <v>3732</v>
      </c>
      <c r="M147" s="72"/>
    </row>
    <row r="148" spans="1:13" s="204" customFormat="1" ht="76.5" customHeight="1" outlineLevel="2">
      <c r="A148" s="73" t="s">
        <v>619</v>
      </c>
      <c r="B148" s="72" t="s">
        <v>3731</v>
      </c>
      <c r="C148" s="72" t="s">
        <v>624</v>
      </c>
      <c r="D148" s="72" t="s">
        <v>48</v>
      </c>
      <c r="E148" s="122" t="s">
        <v>3730</v>
      </c>
      <c r="F148" s="72" t="s">
        <v>248</v>
      </c>
      <c r="G148" s="72" t="s">
        <v>167</v>
      </c>
      <c r="H148" s="72" t="s">
        <v>168</v>
      </c>
      <c r="I148" s="4">
        <v>41041</v>
      </c>
      <c r="J148" s="72" t="s">
        <v>166</v>
      </c>
      <c r="K148" s="72" t="s">
        <v>3729</v>
      </c>
      <c r="L148" s="72" t="s">
        <v>3728</v>
      </c>
      <c r="M148" s="72" t="s">
        <v>110</v>
      </c>
    </row>
    <row r="149" spans="1:13" s="204" customFormat="1" ht="176.25" customHeight="1" outlineLevel="2">
      <c r="A149" s="73" t="s">
        <v>619</v>
      </c>
      <c r="B149" s="72" t="s">
        <v>3727</v>
      </c>
      <c r="C149" s="72" t="s">
        <v>624</v>
      </c>
      <c r="D149" s="194" t="s">
        <v>2349</v>
      </c>
      <c r="E149" s="122" t="s">
        <v>3726</v>
      </c>
      <c r="F149" s="72" t="s">
        <v>248</v>
      </c>
      <c r="G149" s="72" t="s">
        <v>167</v>
      </c>
      <c r="H149" s="72" t="s">
        <v>168</v>
      </c>
      <c r="I149" s="4">
        <v>708904</v>
      </c>
      <c r="J149" s="72" t="s">
        <v>166</v>
      </c>
      <c r="K149" s="72" t="s">
        <v>3725</v>
      </c>
      <c r="L149" s="72" t="s">
        <v>3724</v>
      </c>
      <c r="M149" s="72" t="s">
        <v>110</v>
      </c>
    </row>
    <row r="150" spans="1:13" s="204" customFormat="1" ht="93.75" customHeight="1" outlineLevel="2">
      <c r="A150" s="73" t="s">
        <v>619</v>
      </c>
      <c r="B150" s="72" t="s">
        <v>3723</v>
      </c>
      <c r="C150" s="72" t="s">
        <v>624</v>
      </c>
      <c r="D150" s="72" t="s">
        <v>56</v>
      </c>
      <c r="E150" s="122" t="s">
        <v>3722</v>
      </c>
      <c r="F150" s="72" t="s">
        <v>248</v>
      </c>
      <c r="G150" s="72" t="s">
        <v>167</v>
      </c>
      <c r="H150" s="72" t="s">
        <v>168</v>
      </c>
      <c r="I150" s="4">
        <v>100061</v>
      </c>
      <c r="J150" s="72" t="s">
        <v>166</v>
      </c>
      <c r="K150" s="72" t="s">
        <v>3721</v>
      </c>
      <c r="L150" s="72" t="s">
        <v>3720</v>
      </c>
      <c r="M150" s="72" t="s">
        <v>110</v>
      </c>
    </row>
    <row r="151" spans="1:13" s="204" customFormat="1" ht="174" customHeight="1" outlineLevel="2">
      <c r="A151" s="73" t="s">
        <v>619</v>
      </c>
      <c r="B151" s="72" t="s">
        <v>3719</v>
      </c>
      <c r="C151" s="72" t="s">
        <v>624</v>
      </c>
      <c r="D151" s="194" t="s">
        <v>2349</v>
      </c>
      <c r="E151" s="122" t="s">
        <v>3718</v>
      </c>
      <c r="F151" s="72" t="s">
        <v>248</v>
      </c>
      <c r="G151" s="72" t="s">
        <v>167</v>
      </c>
      <c r="H151" s="72" t="s">
        <v>168</v>
      </c>
      <c r="I151" s="4">
        <v>108431</v>
      </c>
      <c r="J151" s="72" t="s">
        <v>166</v>
      </c>
      <c r="K151" s="72" t="s">
        <v>3717</v>
      </c>
      <c r="L151" s="72" t="s">
        <v>3716</v>
      </c>
      <c r="M151" s="72" t="s">
        <v>110</v>
      </c>
    </row>
    <row r="152" spans="1:13" s="204" customFormat="1" ht="204.75" customHeight="1" outlineLevel="2">
      <c r="A152" s="73" t="s">
        <v>619</v>
      </c>
      <c r="B152" s="72" t="s">
        <v>3715</v>
      </c>
      <c r="C152" s="72" t="s">
        <v>624</v>
      </c>
      <c r="D152" s="194" t="s">
        <v>2349</v>
      </c>
      <c r="E152" s="122" t="s">
        <v>3714</v>
      </c>
      <c r="F152" s="72" t="s">
        <v>248</v>
      </c>
      <c r="G152" s="72" t="s">
        <v>167</v>
      </c>
      <c r="H152" s="72" t="s">
        <v>168</v>
      </c>
      <c r="I152" s="4">
        <v>134960</v>
      </c>
      <c r="J152" s="72" t="s">
        <v>166</v>
      </c>
      <c r="K152" s="72" t="s">
        <v>3713</v>
      </c>
      <c r="L152" s="72" t="s">
        <v>3712</v>
      </c>
      <c r="M152" s="72" t="s">
        <v>110</v>
      </c>
    </row>
    <row r="153" spans="1:13" s="204" customFormat="1" ht="104.25" customHeight="1" outlineLevel="2">
      <c r="A153" s="73" t="s">
        <v>619</v>
      </c>
      <c r="B153" s="72" t="s">
        <v>3711</v>
      </c>
      <c r="C153" s="72" t="s">
        <v>624</v>
      </c>
      <c r="D153" s="72" t="s">
        <v>48</v>
      </c>
      <c r="E153" s="122" t="s">
        <v>3695</v>
      </c>
      <c r="F153" s="72" t="s">
        <v>248</v>
      </c>
      <c r="G153" s="72" t="s">
        <v>167</v>
      </c>
      <c r="H153" s="72" t="s">
        <v>168</v>
      </c>
      <c r="I153" s="4">
        <v>62445</v>
      </c>
      <c r="J153" s="72" t="s">
        <v>166</v>
      </c>
      <c r="K153" s="72" t="s">
        <v>3710</v>
      </c>
      <c r="L153" s="72" t="s">
        <v>3709</v>
      </c>
      <c r="M153" s="72" t="s">
        <v>110</v>
      </c>
    </row>
    <row r="154" spans="1:13" s="204" customFormat="1" ht="408" customHeight="1" outlineLevel="2">
      <c r="A154" s="73" t="s">
        <v>619</v>
      </c>
      <c r="B154" s="72" t="s">
        <v>3708</v>
      </c>
      <c r="C154" s="72" t="s">
        <v>624</v>
      </c>
      <c r="D154" s="194" t="s">
        <v>2349</v>
      </c>
      <c r="E154" s="122" t="s">
        <v>3707</v>
      </c>
      <c r="F154" s="72" t="s">
        <v>248</v>
      </c>
      <c r="G154" s="72" t="s">
        <v>167</v>
      </c>
      <c r="H154" s="72" t="s">
        <v>168</v>
      </c>
      <c r="I154" s="4">
        <v>445174</v>
      </c>
      <c r="J154" s="72" t="s">
        <v>166</v>
      </c>
      <c r="K154" s="72" t="s">
        <v>3706</v>
      </c>
      <c r="L154" s="72" t="s">
        <v>3705</v>
      </c>
      <c r="M154" s="72" t="s">
        <v>110</v>
      </c>
    </row>
    <row r="155" spans="1:13" s="204" customFormat="1" ht="184.15" customHeight="1" outlineLevel="2">
      <c r="A155" s="73" t="s">
        <v>619</v>
      </c>
      <c r="B155" s="72" t="s">
        <v>3704</v>
      </c>
      <c r="C155" s="72" t="s">
        <v>624</v>
      </c>
      <c r="D155" s="72" t="s">
        <v>48</v>
      </c>
      <c r="E155" s="122" t="s">
        <v>3703</v>
      </c>
      <c r="F155" s="72" t="s">
        <v>248</v>
      </c>
      <c r="G155" s="72" t="s">
        <v>167</v>
      </c>
      <c r="H155" s="72" t="s">
        <v>168</v>
      </c>
      <c r="I155" s="4">
        <v>108761</v>
      </c>
      <c r="J155" s="72" t="s">
        <v>166</v>
      </c>
      <c r="K155" s="72" t="s">
        <v>3702</v>
      </c>
      <c r="L155" s="72" t="s">
        <v>3701</v>
      </c>
      <c r="M155" s="72" t="s">
        <v>110</v>
      </c>
    </row>
    <row r="156" spans="1:13" s="204" customFormat="1" ht="163.5" customHeight="1" outlineLevel="2">
      <c r="A156" s="73" t="s">
        <v>619</v>
      </c>
      <c r="B156" s="72" t="s">
        <v>3700</v>
      </c>
      <c r="C156" s="72" t="s">
        <v>624</v>
      </c>
      <c r="D156" s="72" t="s">
        <v>48</v>
      </c>
      <c r="E156" s="122" t="s">
        <v>3699</v>
      </c>
      <c r="F156" s="72" t="s">
        <v>248</v>
      </c>
      <c r="G156" s="72" t="s">
        <v>167</v>
      </c>
      <c r="H156" s="72" t="s">
        <v>168</v>
      </c>
      <c r="I156" s="4">
        <v>266154</v>
      </c>
      <c r="J156" s="72" t="s">
        <v>166</v>
      </c>
      <c r="K156" s="72" t="s">
        <v>3698</v>
      </c>
      <c r="L156" s="72" t="s">
        <v>3697</v>
      </c>
      <c r="M156" s="72"/>
    </row>
    <row r="157" spans="1:13" s="204" customFormat="1" ht="76.5" customHeight="1" outlineLevel="2">
      <c r="A157" s="73" t="s">
        <v>619</v>
      </c>
      <c r="B157" s="72" t="s">
        <v>3696</v>
      </c>
      <c r="C157" s="72" t="s">
        <v>624</v>
      </c>
      <c r="D157" s="72" t="s">
        <v>56</v>
      </c>
      <c r="E157" s="122" t="s">
        <v>3695</v>
      </c>
      <c r="F157" s="72" t="s">
        <v>248</v>
      </c>
      <c r="G157" s="72" t="s">
        <v>167</v>
      </c>
      <c r="H157" s="72" t="s">
        <v>168</v>
      </c>
      <c r="I157" s="4">
        <v>88704</v>
      </c>
      <c r="J157" s="72" t="s">
        <v>166</v>
      </c>
      <c r="K157" s="72" t="s">
        <v>3694</v>
      </c>
      <c r="L157" s="72" t="s">
        <v>3693</v>
      </c>
      <c r="M157" s="72" t="s">
        <v>110</v>
      </c>
    </row>
    <row r="158" spans="1:13" s="204" customFormat="1" ht="156.75" customHeight="1" outlineLevel="2">
      <c r="A158" s="73" t="s">
        <v>619</v>
      </c>
      <c r="B158" s="72" t="s">
        <v>3692</v>
      </c>
      <c r="C158" s="72" t="s">
        <v>624</v>
      </c>
      <c r="D158" s="194" t="s">
        <v>2349</v>
      </c>
      <c r="E158" s="122" t="s">
        <v>3691</v>
      </c>
      <c r="F158" s="72" t="s">
        <v>248</v>
      </c>
      <c r="G158" s="72" t="s">
        <v>167</v>
      </c>
      <c r="H158" s="72" t="s">
        <v>168</v>
      </c>
      <c r="I158" s="4">
        <v>85431</v>
      </c>
      <c r="J158" s="72" t="s">
        <v>166</v>
      </c>
      <c r="K158" s="72" t="s">
        <v>3690</v>
      </c>
      <c r="L158" s="72" t="s">
        <v>3689</v>
      </c>
      <c r="M158" s="72"/>
    </row>
    <row r="159" spans="1:13" s="204" customFormat="1" ht="159" customHeight="1" outlineLevel="2">
      <c r="A159" s="73" t="s">
        <v>619</v>
      </c>
      <c r="B159" s="72" t="s">
        <v>3688</v>
      </c>
      <c r="C159" s="72" t="s">
        <v>624</v>
      </c>
      <c r="D159" s="72" t="s">
        <v>48</v>
      </c>
      <c r="E159" s="122" t="s">
        <v>3687</v>
      </c>
      <c r="F159" s="72" t="s">
        <v>248</v>
      </c>
      <c r="G159" s="72" t="s">
        <v>167</v>
      </c>
      <c r="H159" s="72" t="s">
        <v>168</v>
      </c>
      <c r="I159" s="4">
        <v>25260</v>
      </c>
      <c r="J159" s="72" t="s">
        <v>166</v>
      </c>
      <c r="K159" s="72" t="s">
        <v>3686</v>
      </c>
      <c r="L159" s="72" t="s">
        <v>3685</v>
      </c>
      <c r="M159" s="72"/>
    </row>
    <row r="160" spans="1:13" s="204" customFormat="1" ht="143.25" customHeight="1" outlineLevel="2">
      <c r="A160" s="73" t="s">
        <v>619</v>
      </c>
      <c r="B160" s="72" t="s">
        <v>3684</v>
      </c>
      <c r="C160" s="72" t="s">
        <v>624</v>
      </c>
      <c r="D160" s="72" t="s">
        <v>48</v>
      </c>
      <c r="E160" s="122" t="s">
        <v>3683</v>
      </c>
      <c r="F160" s="72" t="s">
        <v>248</v>
      </c>
      <c r="G160" s="72" t="s">
        <v>167</v>
      </c>
      <c r="H160" s="72" t="s">
        <v>168</v>
      </c>
      <c r="I160" s="4">
        <v>257963</v>
      </c>
      <c r="J160" s="72" t="s">
        <v>166</v>
      </c>
      <c r="K160" s="72" t="s">
        <v>3682</v>
      </c>
      <c r="L160" s="72" t="s">
        <v>3681</v>
      </c>
      <c r="M160" s="72"/>
    </row>
    <row r="161" spans="1:13" s="204" customFormat="1" ht="175.5" customHeight="1" outlineLevel="2">
      <c r="A161" s="73" t="s">
        <v>619</v>
      </c>
      <c r="B161" s="72" t="s">
        <v>3680</v>
      </c>
      <c r="C161" s="72" t="s">
        <v>624</v>
      </c>
      <c r="D161" s="194" t="s">
        <v>2349</v>
      </c>
      <c r="E161" s="122" t="s">
        <v>3679</v>
      </c>
      <c r="F161" s="72" t="s">
        <v>248</v>
      </c>
      <c r="G161" s="72" t="s">
        <v>167</v>
      </c>
      <c r="H161" s="72" t="s">
        <v>168</v>
      </c>
      <c r="I161" s="4">
        <v>199706</v>
      </c>
      <c r="J161" s="72" t="s">
        <v>166</v>
      </c>
      <c r="K161" s="72" t="s">
        <v>3678</v>
      </c>
      <c r="L161" s="72" t="s">
        <v>3677</v>
      </c>
      <c r="M161" s="72" t="s">
        <v>110</v>
      </c>
    </row>
    <row r="162" spans="1:13" s="204" customFormat="1" ht="90" customHeight="1" outlineLevel="2">
      <c r="A162" s="73" t="s">
        <v>619</v>
      </c>
      <c r="B162" s="72" t="s">
        <v>3676</v>
      </c>
      <c r="C162" s="72" t="s">
        <v>624</v>
      </c>
      <c r="D162" s="72" t="s">
        <v>56</v>
      </c>
      <c r="E162" s="122" t="s">
        <v>3675</v>
      </c>
      <c r="F162" s="72" t="s">
        <v>248</v>
      </c>
      <c r="G162" s="72" t="s">
        <v>167</v>
      </c>
      <c r="H162" s="72" t="s">
        <v>168</v>
      </c>
      <c r="I162" s="4">
        <v>74590</v>
      </c>
      <c r="J162" s="72" t="s">
        <v>166</v>
      </c>
      <c r="K162" s="72" t="s">
        <v>3674</v>
      </c>
      <c r="L162" s="72" t="s">
        <v>3673</v>
      </c>
      <c r="M162" s="72" t="s">
        <v>110</v>
      </c>
    </row>
    <row r="163" spans="1:13" s="204" customFormat="1" ht="90" customHeight="1" outlineLevel="2">
      <c r="A163" s="73" t="s">
        <v>619</v>
      </c>
      <c r="B163" s="72" t="s">
        <v>3672</v>
      </c>
      <c r="C163" s="72" t="s">
        <v>624</v>
      </c>
      <c r="D163" s="72" t="s">
        <v>48</v>
      </c>
      <c r="E163" s="122" t="s">
        <v>3671</v>
      </c>
      <c r="F163" s="72" t="s">
        <v>248</v>
      </c>
      <c r="G163" s="72" t="s">
        <v>167</v>
      </c>
      <c r="H163" s="72" t="s">
        <v>168</v>
      </c>
      <c r="I163" s="4">
        <v>153403</v>
      </c>
      <c r="J163" s="72" t="s">
        <v>166</v>
      </c>
      <c r="K163" s="72" t="s">
        <v>3670</v>
      </c>
      <c r="L163" s="72" t="s">
        <v>3669</v>
      </c>
      <c r="M163" s="72" t="s">
        <v>110</v>
      </c>
    </row>
    <row r="164" spans="1:13" s="204" customFormat="1" ht="180" customHeight="1" outlineLevel="2">
      <c r="A164" s="73" t="s">
        <v>619</v>
      </c>
      <c r="B164" s="72" t="s">
        <v>3668</v>
      </c>
      <c r="C164" s="72" t="s">
        <v>624</v>
      </c>
      <c r="D164" s="72" t="s">
        <v>48</v>
      </c>
      <c r="E164" s="122" t="s">
        <v>3667</v>
      </c>
      <c r="F164" s="72" t="s">
        <v>248</v>
      </c>
      <c r="G164" s="72" t="s">
        <v>167</v>
      </c>
      <c r="H164" s="72" t="s">
        <v>168</v>
      </c>
      <c r="I164" s="4">
        <v>154822</v>
      </c>
      <c r="J164" s="72" t="s">
        <v>166</v>
      </c>
      <c r="K164" s="72" t="s">
        <v>3666</v>
      </c>
      <c r="L164" s="72" t="s">
        <v>3665</v>
      </c>
      <c r="M164" s="72" t="s">
        <v>110</v>
      </c>
    </row>
    <row r="165" spans="1:13" s="204" customFormat="1" ht="225.75" customHeight="1" outlineLevel="2">
      <c r="A165" s="73" t="s">
        <v>619</v>
      </c>
      <c r="B165" s="72" t="s">
        <v>3664</v>
      </c>
      <c r="C165" s="72" t="s">
        <v>624</v>
      </c>
      <c r="D165" s="72" t="s">
        <v>56</v>
      </c>
      <c r="E165" s="122" t="s">
        <v>3663</v>
      </c>
      <c r="F165" s="72" t="s">
        <v>248</v>
      </c>
      <c r="G165" s="72" t="s">
        <v>167</v>
      </c>
      <c r="H165" s="72" t="s">
        <v>168</v>
      </c>
      <c r="I165" s="4">
        <v>28071</v>
      </c>
      <c r="J165" s="72" t="s">
        <v>166</v>
      </c>
      <c r="K165" s="72" t="s">
        <v>3662</v>
      </c>
      <c r="L165" s="11" t="s">
        <v>3661</v>
      </c>
      <c r="M165" s="72"/>
    </row>
    <row r="166" spans="1:13" s="204" customFormat="1" ht="74.25" customHeight="1" outlineLevel="2">
      <c r="A166" s="73" t="s">
        <v>619</v>
      </c>
      <c r="B166" s="72" t="s">
        <v>625</v>
      </c>
      <c r="C166" s="72" t="s">
        <v>624</v>
      </c>
      <c r="D166" s="72" t="s">
        <v>48</v>
      </c>
      <c r="E166" s="122" t="s">
        <v>3660</v>
      </c>
      <c r="F166" s="72" t="s">
        <v>248</v>
      </c>
      <c r="G166" s="72" t="s">
        <v>167</v>
      </c>
      <c r="H166" s="72" t="s">
        <v>168</v>
      </c>
      <c r="I166" s="4">
        <v>82731</v>
      </c>
      <c r="J166" s="72" t="s">
        <v>166</v>
      </c>
      <c r="K166" s="72" t="s">
        <v>3659</v>
      </c>
      <c r="L166" s="72" t="s">
        <v>3658</v>
      </c>
      <c r="M166" s="72"/>
    </row>
    <row r="167" spans="1:13" s="204" customFormat="1" ht="206.25" customHeight="1" outlineLevel="2">
      <c r="A167" s="73" t="s">
        <v>619</v>
      </c>
      <c r="B167" s="72" t="s">
        <v>625</v>
      </c>
      <c r="C167" s="72" t="s">
        <v>624</v>
      </c>
      <c r="D167" s="194" t="s">
        <v>2349</v>
      </c>
      <c r="E167" s="122" t="s">
        <v>3657</v>
      </c>
      <c r="F167" s="72" t="s">
        <v>248</v>
      </c>
      <c r="G167" s="72" t="s">
        <v>167</v>
      </c>
      <c r="H167" s="72" t="s">
        <v>168</v>
      </c>
      <c r="I167" s="4">
        <v>1985025</v>
      </c>
      <c r="J167" s="72" t="s">
        <v>166</v>
      </c>
      <c r="K167" s="72" t="s">
        <v>3656</v>
      </c>
      <c r="L167" s="72" t="s">
        <v>3655</v>
      </c>
      <c r="M167" s="72"/>
    </row>
    <row r="168" spans="1:13" s="204" customFormat="1" ht="363" outlineLevel="2">
      <c r="A168" s="73" t="s">
        <v>619</v>
      </c>
      <c r="B168" s="72" t="s">
        <v>3654</v>
      </c>
      <c r="C168" s="72" t="s">
        <v>624</v>
      </c>
      <c r="D168" s="72" t="s">
        <v>48</v>
      </c>
      <c r="E168" s="122" t="s">
        <v>3653</v>
      </c>
      <c r="F168" s="72" t="s">
        <v>248</v>
      </c>
      <c r="G168" s="72" t="s">
        <v>167</v>
      </c>
      <c r="H168" s="72" t="s">
        <v>168</v>
      </c>
      <c r="I168" s="4">
        <v>328033</v>
      </c>
      <c r="J168" s="72" t="s">
        <v>166</v>
      </c>
      <c r="K168" s="72" t="s">
        <v>3652</v>
      </c>
      <c r="L168" s="72" t="s">
        <v>3651</v>
      </c>
      <c r="M168" s="72"/>
    </row>
    <row r="169" spans="1:13" s="204" customFormat="1" ht="232.5" customHeight="1" outlineLevel="2">
      <c r="A169" s="73" t="s">
        <v>619</v>
      </c>
      <c r="B169" s="72" t="s">
        <v>3650</v>
      </c>
      <c r="C169" s="72" t="s">
        <v>624</v>
      </c>
      <c r="D169" s="72" t="s">
        <v>48</v>
      </c>
      <c r="E169" s="122" t="s">
        <v>3649</v>
      </c>
      <c r="F169" s="72" t="s">
        <v>248</v>
      </c>
      <c r="G169" s="72" t="s">
        <v>167</v>
      </c>
      <c r="H169" s="72" t="s">
        <v>168</v>
      </c>
      <c r="I169" s="4">
        <v>217350</v>
      </c>
      <c r="J169" s="72" t="s">
        <v>166</v>
      </c>
      <c r="K169" s="72" t="s">
        <v>3648</v>
      </c>
      <c r="L169" s="72" t="s">
        <v>3647</v>
      </c>
      <c r="M169" s="72"/>
    </row>
    <row r="170" spans="1:13" s="204" customFormat="1" ht="143.25" customHeight="1" outlineLevel="2">
      <c r="A170" s="73" t="s">
        <v>619</v>
      </c>
      <c r="B170" s="72" t="s">
        <v>3646</v>
      </c>
      <c r="C170" s="72" t="s">
        <v>624</v>
      </c>
      <c r="D170" s="72" t="s">
        <v>48</v>
      </c>
      <c r="E170" s="122" t="s">
        <v>3645</v>
      </c>
      <c r="F170" s="72" t="s">
        <v>248</v>
      </c>
      <c r="G170" s="72" t="s">
        <v>167</v>
      </c>
      <c r="H170" s="72" t="s">
        <v>168</v>
      </c>
      <c r="I170" s="4">
        <v>38752</v>
      </c>
      <c r="J170" s="72" t="s">
        <v>166</v>
      </c>
      <c r="K170" s="72" t="s">
        <v>3644</v>
      </c>
      <c r="L170" s="72" t="s">
        <v>3643</v>
      </c>
      <c r="M170" s="72"/>
    </row>
    <row r="171" spans="1:13" s="204" customFormat="1" ht="309.75" customHeight="1" outlineLevel="2">
      <c r="A171" s="73" t="s">
        <v>619</v>
      </c>
      <c r="B171" s="72" t="s">
        <v>3642</v>
      </c>
      <c r="C171" s="72" t="s">
        <v>624</v>
      </c>
      <c r="D171" s="194" t="s">
        <v>2349</v>
      </c>
      <c r="E171" s="122" t="s">
        <v>3641</v>
      </c>
      <c r="F171" s="72" t="s">
        <v>248</v>
      </c>
      <c r="G171" s="72" t="s">
        <v>167</v>
      </c>
      <c r="H171" s="72" t="s">
        <v>168</v>
      </c>
      <c r="I171" s="4">
        <v>150610</v>
      </c>
      <c r="J171" s="72" t="s">
        <v>166</v>
      </c>
      <c r="K171" s="72" t="s">
        <v>3640</v>
      </c>
      <c r="L171" s="72" t="s">
        <v>3639</v>
      </c>
      <c r="M171" s="72"/>
    </row>
    <row r="172" spans="1:13" s="204" customFormat="1" ht="175.5" customHeight="1" outlineLevel="2">
      <c r="A172" s="73" t="s">
        <v>619</v>
      </c>
      <c r="B172" s="72" t="s">
        <v>3638</v>
      </c>
      <c r="C172" s="72" t="s">
        <v>624</v>
      </c>
      <c r="D172" s="194" t="s">
        <v>2349</v>
      </c>
      <c r="E172" s="122" t="s">
        <v>3637</v>
      </c>
      <c r="F172" s="72" t="s">
        <v>248</v>
      </c>
      <c r="G172" s="72" t="s">
        <v>167</v>
      </c>
      <c r="H172" s="72" t="s">
        <v>168</v>
      </c>
      <c r="I172" s="4">
        <v>84703</v>
      </c>
      <c r="J172" s="72" t="s">
        <v>166</v>
      </c>
      <c r="K172" s="72" t="s">
        <v>3636</v>
      </c>
      <c r="L172" s="72" t="s">
        <v>3635</v>
      </c>
      <c r="M172" s="72"/>
    </row>
    <row r="173" spans="1:13" s="204" customFormat="1" ht="99.6" customHeight="1" outlineLevel="2">
      <c r="A173" s="73" t="s">
        <v>619</v>
      </c>
      <c r="B173" s="72" t="s">
        <v>3634</v>
      </c>
      <c r="C173" s="72" t="s">
        <v>624</v>
      </c>
      <c r="D173" s="194" t="s">
        <v>2349</v>
      </c>
      <c r="E173" s="122" t="s">
        <v>3633</v>
      </c>
      <c r="F173" s="72" t="s">
        <v>248</v>
      </c>
      <c r="G173" s="72" t="s">
        <v>167</v>
      </c>
      <c r="H173" s="72" t="s">
        <v>168</v>
      </c>
      <c r="I173" s="4">
        <v>34313</v>
      </c>
      <c r="J173" s="72" t="s">
        <v>166</v>
      </c>
      <c r="K173" s="72" t="s">
        <v>3632</v>
      </c>
      <c r="L173" s="72" t="s">
        <v>3631</v>
      </c>
      <c r="M173" s="72"/>
    </row>
    <row r="174" spans="1:13" s="204" customFormat="1" ht="163.5" customHeight="1" outlineLevel="2">
      <c r="A174" s="73" t="s">
        <v>619</v>
      </c>
      <c r="B174" s="72" t="s">
        <v>3630</v>
      </c>
      <c r="C174" s="72" t="s">
        <v>624</v>
      </c>
      <c r="D174" s="194" t="s">
        <v>2349</v>
      </c>
      <c r="E174" s="122" t="s">
        <v>1022</v>
      </c>
      <c r="F174" s="72" t="s">
        <v>248</v>
      </c>
      <c r="G174" s="72" t="s">
        <v>167</v>
      </c>
      <c r="H174" s="72" t="s">
        <v>168</v>
      </c>
      <c r="I174" s="4">
        <v>162910</v>
      </c>
      <c r="J174" s="72" t="s">
        <v>166</v>
      </c>
      <c r="K174" s="72" t="s">
        <v>3629</v>
      </c>
      <c r="L174" s="72" t="s">
        <v>3628</v>
      </c>
      <c r="M174" s="72" t="s">
        <v>110</v>
      </c>
    </row>
    <row r="175" spans="1:13" s="204" customFormat="1" ht="158.25" customHeight="1" outlineLevel="2">
      <c r="A175" s="73" t="s">
        <v>619</v>
      </c>
      <c r="B175" s="72" t="s">
        <v>3625</v>
      </c>
      <c r="C175" s="72" t="s">
        <v>624</v>
      </c>
      <c r="D175" s="194" t="s">
        <v>2349</v>
      </c>
      <c r="E175" s="122" t="s">
        <v>1191</v>
      </c>
      <c r="F175" s="72" t="s">
        <v>248</v>
      </c>
      <c r="G175" s="72" t="s">
        <v>167</v>
      </c>
      <c r="H175" s="72" t="s">
        <v>168</v>
      </c>
      <c r="I175" s="4">
        <v>74711</v>
      </c>
      <c r="J175" s="72" t="s">
        <v>166</v>
      </c>
      <c r="K175" s="72" t="s">
        <v>3627</v>
      </c>
      <c r="L175" s="72" t="s">
        <v>3626</v>
      </c>
      <c r="M175" s="72"/>
    </row>
    <row r="176" spans="1:13" s="204" customFormat="1" ht="176.25" customHeight="1" outlineLevel="2">
      <c r="A176" s="73" t="s">
        <v>619</v>
      </c>
      <c r="B176" s="72" t="s">
        <v>3625</v>
      </c>
      <c r="C176" s="72" t="s">
        <v>624</v>
      </c>
      <c r="D176" s="194" t="s">
        <v>2349</v>
      </c>
      <c r="E176" s="122" t="s">
        <v>3624</v>
      </c>
      <c r="F176" s="72" t="s">
        <v>248</v>
      </c>
      <c r="G176" s="72" t="s">
        <v>167</v>
      </c>
      <c r="H176" s="72" t="s">
        <v>168</v>
      </c>
      <c r="I176" s="4">
        <v>86612</v>
      </c>
      <c r="J176" s="72" t="s">
        <v>166</v>
      </c>
      <c r="K176" s="72" t="s">
        <v>3623</v>
      </c>
      <c r="L176" s="72" t="s">
        <v>3622</v>
      </c>
      <c r="M176" s="72"/>
    </row>
    <row r="177" spans="1:13" s="204" customFormat="1" ht="277.5" customHeight="1" outlineLevel="2">
      <c r="A177" s="73" t="s">
        <v>619</v>
      </c>
      <c r="B177" s="72" t="s">
        <v>3621</v>
      </c>
      <c r="C177" s="72" t="s">
        <v>624</v>
      </c>
      <c r="D177" s="72" t="s">
        <v>48</v>
      </c>
      <c r="E177" s="122" t="s">
        <v>3620</v>
      </c>
      <c r="F177" s="72" t="s">
        <v>248</v>
      </c>
      <c r="G177" s="72" t="s">
        <v>167</v>
      </c>
      <c r="H177" s="72" t="s">
        <v>168</v>
      </c>
      <c r="I177" s="4">
        <v>63419</v>
      </c>
      <c r="J177" s="72" t="s">
        <v>166</v>
      </c>
      <c r="K177" s="72" t="s">
        <v>3619</v>
      </c>
      <c r="L177" s="72" t="s">
        <v>3618</v>
      </c>
      <c r="M177" s="72"/>
    </row>
    <row r="178" spans="1:13" s="204" customFormat="1" ht="117" customHeight="1" outlineLevel="2">
      <c r="A178" s="73" t="s">
        <v>619</v>
      </c>
      <c r="B178" s="72" t="s">
        <v>3617</v>
      </c>
      <c r="C178" s="72" t="s">
        <v>624</v>
      </c>
      <c r="D178" s="72" t="s">
        <v>48</v>
      </c>
      <c r="E178" s="122" t="s">
        <v>3616</v>
      </c>
      <c r="F178" s="72" t="s">
        <v>248</v>
      </c>
      <c r="G178" s="72" t="s">
        <v>167</v>
      </c>
      <c r="H178" s="72" t="s">
        <v>168</v>
      </c>
      <c r="I178" s="4">
        <v>723333</v>
      </c>
      <c r="J178" s="72" t="s">
        <v>166</v>
      </c>
      <c r="K178" s="72" t="s">
        <v>3615</v>
      </c>
      <c r="L178" s="72" t="s">
        <v>3614</v>
      </c>
      <c r="M178" s="72"/>
    </row>
    <row r="179" spans="1:13" s="204" customFormat="1" ht="163.5" customHeight="1" outlineLevel="2">
      <c r="A179" s="73" t="s">
        <v>619</v>
      </c>
      <c r="B179" s="72" t="s">
        <v>3613</v>
      </c>
      <c r="C179" s="72" t="s">
        <v>624</v>
      </c>
      <c r="D179" s="194" t="s">
        <v>2349</v>
      </c>
      <c r="E179" s="122" t="s">
        <v>3612</v>
      </c>
      <c r="F179" s="72" t="s">
        <v>248</v>
      </c>
      <c r="G179" s="72" t="s">
        <v>167</v>
      </c>
      <c r="H179" s="72" t="s">
        <v>168</v>
      </c>
      <c r="I179" s="4">
        <v>669698</v>
      </c>
      <c r="J179" s="72" t="s">
        <v>166</v>
      </c>
      <c r="K179" s="72" t="s">
        <v>3611</v>
      </c>
      <c r="L179" s="72" t="s">
        <v>3610</v>
      </c>
      <c r="M179" s="72"/>
    </row>
    <row r="180" spans="1:13" s="204" customFormat="1" ht="230.45" customHeight="1" outlineLevel="2">
      <c r="A180" s="73" t="s">
        <v>619</v>
      </c>
      <c r="B180" s="72" t="s">
        <v>3609</v>
      </c>
      <c r="C180" s="72" t="s">
        <v>624</v>
      </c>
      <c r="D180" s="194" t="s">
        <v>2349</v>
      </c>
      <c r="E180" s="122" t="s">
        <v>3608</v>
      </c>
      <c r="F180" s="72" t="s">
        <v>248</v>
      </c>
      <c r="G180" s="72" t="s">
        <v>167</v>
      </c>
      <c r="H180" s="72" t="s">
        <v>168</v>
      </c>
      <c r="I180" s="4">
        <v>443715</v>
      </c>
      <c r="J180" s="72" t="s">
        <v>166</v>
      </c>
      <c r="K180" s="72" t="s">
        <v>3607</v>
      </c>
      <c r="L180" s="72" t="s">
        <v>3606</v>
      </c>
      <c r="M180" s="72"/>
    </row>
    <row r="181" spans="1:13" s="204" customFormat="1" ht="74.25" customHeight="1" outlineLevel="2">
      <c r="A181" s="73" t="s">
        <v>619</v>
      </c>
      <c r="B181" s="72" t="s">
        <v>436</v>
      </c>
      <c r="C181" s="72" t="s">
        <v>624</v>
      </c>
      <c r="D181" s="72" t="s">
        <v>56</v>
      </c>
      <c r="E181" s="122" t="s">
        <v>1476</v>
      </c>
      <c r="F181" s="72" t="s">
        <v>248</v>
      </c>
      <c r="G181" s="72" t="s">
        <v>167</v>
      </c>
      <c r="H181" s="72" t="s">
        <v>168</v>
      </c>
      <c r="I181" s="4">
        <v>94500</v>
      </c>
      <c r="J181" s="72" t="s">
        <v>166</v>
      </c>
      <c r="K181" s="72" t="s">
        <v>3605</v>
      </c>
      <c r="L181" s="72" t="s">
        <v>3604</v>
      </c>
      <c r="M181" s="72"/>
    </row>
    <row r="182" spans="1:13" s="204" customFormat="1" ht="75.75" customHeight="1" outlineLevel="2">
      <c r="A182" s="73" t="s">
        <v>619</v>
      </c>
      <c r="B182" s="72" t="s">
        <v>436</v>
      </c>
      <c r="C182" s="72" t="s">
        <v>624</v>
      </c>
      <c r="D182" s="72" t="s">
        <v>48</v>
      </c>
      <c r="E182" s="122" t="s">
        <v>962</v>
      </c>
      <c r="F182" s="72" t="s">
        <v>248</v>
      </c>
      <c r="G182" s="72" t="s">
        <v>167</v>
      </c>
      <c r="H182" s="72" t="s">
        <v>168</v>
      </c>
      <c r="I182" s="4">
        <v>120000</v>
      </c>
      <c r="J182" s="72" t="s">
        <v>166</v>
      </c>
      <c r="K182" s="72" t="s">
        <v>3603</v>
      </c>
      <c r="L182" s="72" t="s">
        <v>3602</v>
      </c>
      <c r="M182" s="72" t="s">
        <v>110</v>
      </c>
    </row>
    <row r="183" spans="1:13" s="204" customFormat="1" ht="108" customHeight="1" outlineLevel="2">
      <c r="A183" s="73" t="s">
        <v>619</v>
      </c>
      <c r="B183" s="72" t="s">
        <v>436</v>
      </c>
      <c r="C183" s="72" t="s">
        <v>624</v>
      </c>
      <c r="D183" s="72" t="s">
        <v>48</v>
      </c>
      <c r="E183" s="122" t="s">
        <v>3601</v>
      </c>
      <c r="F183" s="72" t="s">
        <v>248</v>
      </c>
      <c r="G183" s="72" t="s">
        <v>167</v>
      </c>
      <c r="H183" s="72" t="s">
        <v>168</v>
      </c>
      <c r="I183" s="4">
        <v>750000</v>
      </c>
      <c r="J183" s="72" t="s">
        <v>166</v>
      </c>
      <c r="K183" s="72" t="s">
        <v>3600</v>
      </c>
      <c r="L183" s="72" t="s">
        <v>3599</v>
      </c>
      <c r="M183" s="72"/>
    </row>
    <row r="184" spans="1:13" s="204" customFormat="1" ht="91.5" customHeight="1" outlineLevel="2">
      <c r="A184" s="73" t="s">
        <v>619</v>
      </c>
      <c r="B184" s="72" t="s">
        <v>436</v>
      </c>
      <c r="C184" s="72" t="s">
        <v>624</v>
      </c>
      <c r="D184" s="72" t="s">
        <v>56</v>
      </c>
      <c r="E184" s="122" t="s">
        <v>1191</v>
      </c>
      <c r="F184" s="72" t="s">
        <v>248</v>
      </c>
      <c r="G184" s="72" t="s">
        <v>167</v>
      </c>
      <c r="H184" s="72" t="s">
        <v>168</v>
      </c>
      <c r="I184" s="4">
        <v>70000</v>
      </c>
      <c r="J184" s="72" t="s">
        <v>166</v>
      </c>
      <c r="K184" s="72" t="s">
        <v>3598</v>
      </c>
      <c r="L184" s="72" t="s">
        <v>3597</v>
      </c>
      <c r="M184" s="72"/>
    </row>
    <row r="185" spans="1:13" s="204" customFormat="1" ht="106.5" customHeight="1" outlineLevel="2">
      <c r="A185" s="73" t="s">
        <v>619</v>
      </c>
      <c r="B185" s="72" t="s">
        <v>436</v>
      </c>
      <c r="C185" s="72" t="s">
        <v>624</v>
      </c>
      <c r="D185" s="194" t="s">
        <v>2349</v>
      </c>
      <c r="E185" s="122" t="s">
        <v>3596</v>
      </c>
      <c r="F185" s="72" t="s">
        <v>248</v>
      </c>
      <c r="G185" s="72" t="s">
        <v>167</v>
      </c>
      <c r="H185" s="72" t="s">
        <v>168</v>
      </c>
      <c r="I185" s="4">
        <v>900000</v>
      </c>
      <c r="J185" s="72" t="s">
        <v>166</v>
      </c>
      <c r="K185" s="72" t="s">
        <v>3595</v>
      </c>
      <c r="L185" s="72" t="s">
        <v>952</v>
      </c>
      <c r="M185" s="72"/>
    </row>
    <row r="186" spans="1:13" s="204" customFormat="1" ht="74.25" customHeight="1" outlineLevel="2">
      <c r="A186" s="73" t="s">
        <v>619</v>
      </c>
      <c r="B186" s="72" t="s">
        <v>436</v>
      </c>
      <c r="C186" s="72" t="s">
        <v>624</v>
      </c>
      <c r="D186" s="72" t="s">
        <v>48</v>
      </c>
      <c r="E186" s="122" t="s">
        <v>3594</v>
      </c>
      <c r="F186" s="72" t="s">
        <v>248</v>
      </c>
      <c r="G186" s="72" t="s">
        <v>167</v>
      </c>
      <c r="H186" s="72" t="s">
        <v>168</v>
      </c>
      <c r="I186" s="4">
        <v>580000</v>
      </c>
      <c r="J186" s="72" t="s">
        <v>166</v>
      </c>
      <c r="K186" s="72" t="s">
        <v>3593</v>
      </c>
      <c r="L186" s="72" t="s">
        <v>3592</v>
      </c>
      <c r="M186" s="72"/>
    </row>
    <row r="187" spans="1:13" s="204" customFormat="1" ht="83.45" customHeight="1" outlineLevel="2">
      <c r="A187" s="73" t="s">
        <v>619</v>
      </c>
      <c r="B187" s="72" t="s">
        <v>3591</v>
      </c>
      <c r="C187" s="72" t="s">
        <v>624</v>
      </c>
      <c r="D187" s="72" t="s">
        <v>56</v>
      </c>
      <c r="E187" s="122" t="s">
        <v>3590</v>
      </c>
      <c r="F187" s="72" t="s">
        <v>248</v>
      </c>
      <c r="G187" s="72" t="s">
        <v>167</v>
      </c>
      <c r="H187" s="72" t="s">
        <v>168</v>
      </c>
      <c r="I187" s="4">
        <v>126000</v>
      </c>
      <c r="J187" s="72" t="s">
        <v>166</v>
      </c>
      <c r="K187" s="72" t="s">
        <v>3589</v>
      </c>
      <c r="L187" s="72" t="s">
        <v>3588</v>
      </c>
      <c r="M187" s="72"/>
    </row>
    <row r="188" spans="1:13" s="204" customFormat="1" ht="104.25" customHeight="1" outlineLevel="2">
      <c r="A188" s="73" t="s">
        <v>619</v>
      </c>
      <c r="B188" s="72" t="s">
        <v>436</v>
      </c>
      <c r="C188" s="72" t="s">
        <v>624</v>
      </c>
      <c r="D188" s="72" t="s">
        <v>56</v>
      </c>
      <c r="E188" s="122" t="s">
        <v>3587</v>
      </c>
      <c r="F188" s="72" t="s">
        <v>248</v>
      </c>
      <c r="G188" s="72" t="s">
        <v>167</v>
      </c>
      <c r="H188" s="72" t="s">
        <v>168</v>
      </c>
      <c r="I188" s="4">
        <v>150000</v>
      </c>
      <c r="J188" s="72" t="s">
        <v>166</v>
      </c>
      <c r="K188" s="72" t="s">
        <v>626</v>
      </c>
      <c r="L188" s="72" t="s">
        <v>628</v>
      </c>
      <c r="M188" s="72"/>
    </row>
    <row r="189" spans="1:13" s="204" customFormat="1" ht="91.5" customHeight="1" outlineLevel="2">
      <c r="A189" s="73" t="s">
        <v>619</v>
      </c>
      <c r="B189" s="72" t="s">
        <v>436</v>
      </c>
      <c r="C189" s="72" t="s">
        <v>624</v>
      </c>
      <c r="D189" s="72" t="s">
        <v>56</v>
      </c>
      <c r="E189" s="122" t="s">
        <v>1916</v>
      </c>
      <c r="F189" s="72" t="s">
        <v>248</v>
      </c>
      <c r="G189" s="72" t="s">
        <v>167</v>
      </c>
      <c r="H189" s="72" t="s">
        <v>168</v>
      </c>
      <c r="I189" s="4">
        <v>150000</v>
      </c>
      <c r="J189" s="72" t="s">
        <v>166</v>
      </c>
      <c r="K189" s="72" t="s">
        <v>3586</v>
      </c>
      <c r="L189" s="72" t="s">
        <v>3585</v>
      </c>
      <c r="M189" s="72"/>
    </row>
    <row r="190" spans="1:13" s="204" customFormat="1" ht="90.75" customHeight="1" outlineLevel="2">
      <c r="A190" s="73" t="s">
        <v>619</v>
      </c>
      <c r="B190" s="72" t="s">
        <v>436</v>
      </c>
      <c r="C190" s="72" t="s">
        <v>624</v>
      </c>
      <c r="D190" s="72" t="s">
        <v>56</v>
      </c>
      <c r="E190" s="122" t="s">
        <v>1916</v>
      </c>
      <c r="F190" s="72" t="s">
        <v>248</v>
      </c>
      <c r="G190" s="72" t="s">
        <v>167</v>
      </c>
      <c r="H190" s="72" t="s">
        <v>168</v>
      </c>
      <c r="I190" s="4">
        <v>60000</v>
      </c>
      <c r="J190" s="72" t="s">
        <v>166</v>
      </c>
      <c r="K190" s="72" t="s">
        <v>3584</v>
      </c>
      <c r="L190" s="72" t="s">
        <v>432</v>
      </c>
      <c r="M190" s="72"/>
    </row>
    <row r="191" spans="1:13" s="204" customFormat="1" ht="90" customHeight="1" outlineLevel="2">
      <c r="A191" s="73" t="s">
        <v>619</v>
      </c>
      <c r="B191" s="72" t="s">
        <v>436</v>
      </c>
      <c r="C191" s="72" t="s">
        <v>624</v>
      </c>
      <c r="D191" s="72" t="s">
        <v>56</v>
      </c>
      <c r="E191" s="122" t="s">
        <v>1916</v>
      </c>
      <c r="F191" s="72" t="s">
        <v>248</v>
      </c>
      <c r="G191" s="72" t="s">
        <v>167</v>
      </c>
      <c r="H191" s="72" t="s">
        <v>168</v>
      </c>
      <c r="I191" s="4">
        <v>173250</v>
      </c>
      <c r="J191" s="72" t="s">
        <v>166</v>
      </c>
      <c r="K191" s="72" t="s">
        <v>3583</v>
      </c>
      <c r="L191" s="72" t="s">
        <v>3582</v>
      </c>
      <c r="M191" s="72"/>
    </row>
    <row r="192" spans="1:13" s="204" customFormat="1" ht="75" customHeight="1" outlineLevel="2">
      <c r="A192" s="73" t="s">
        <v>619</v>
      </c>
      <c r="B192" s="72" t="s">
        <v>436</v>
      </c>
      <c r="C192" s="72" t="s">
        <v>624</v>
      </c>
      <c r="D192" s="72" t="s">
        <v>56</v>
      </c>
      <c r="E192" s="122" t="s">
        <v>1916</v>
      </c>
      <c r="F192" s="72" t="s">
        <v>248</v>
      </c>
      <c r="G192" s="72" t="s">
        <v>167</v>
      </c>
      <c r="H192" s="72" t="s">
        <v>168</v>
      </c>
      <c r="I192" s="4">
        <v>94500</v>
      </c>
      <c r="J192" s="72" t="s">
        <v>166</v>
      </c>
      <c r="K192" s="72" t="s">
        <v>3581</v>
      </c>
      <c r="L192" s="72" t="s">
        <v>3580</v>
      </c>
      <c r="M192" s="72"/>
    </row>
    <row r="193" spans="1:16" s="204" customFormat="1" ht="82.9" customHeight="1" outlineLevel="2">
      <c r="A193" s="73" t="s">
        <v>619</v>
      </c>
      <c r="B193" s="72" t="s">
        <v>436</v>
      </c>
      <c r="C193" s="72" t="s">
        <v>624</v>
      </c>
      <c r="D193" s="72" t="s">
        <v>56</v>
      </c>
      <c r="E193" s="122" t="s">
        <v>3579</v>
      </c>
      <c r="F193" s="72" t="s">
        <v>248</v>
      </c>
      <c r="G193" s="72" t="s">
        <v>167</v>
      </c>
      <c r="H193" s="72" t="s">
        <v>168</v>
      </c>
      <c r="I193" s="4">
        <v>180000</v>
      </c>
      <c r="J193" s="72" t="s">
        <v>166</v>
      </c>
      <c r="K193" s="72" t="s">
        <v>3578</v>
      </c>
      <c r="L193" s="72" t="s">
        <v>3577</v>
      </c>
      <c r="M193" s="72"/>
    </row>
    <row r="194" spans="1:16" s="204" customFormat="1" ht="84.6" customHeight="1" outlineLevel="2">
      <c r="A194" s="73" t="s">
        <v>619</v>
      </c>
      <c r="B194" s="72" t="s">
        <v>436</v>
      </c>
      <c r="C194" s="72" t="s">
        <v>624</v>
      </c>
      <c r="D194" s="72" t="s">
        <v>56</v>
      </c>
      <c r="E194" s="122" t="s">
        <v>3576</v>
      </c>
      <c r="F194" s="72" t="s">
        <v>248</v>
      </c>
      <c r="G194" s="72" t="s">
        <v>167</v>
      </c>
      <c r="H194" s="72" t="s">
        <v>168</v>
      </c>
      <c r="I194" s="4">
        <v>168000</v>
      </c>
      <c r="J194" s="72" t="s">
        <v>166</v>
      </c>
      <c r="K194" s="72" t="s">
        <v>3575</v>
      </c>
      <c r="L194" s="72" t="s">
        <v>953</v>
      </c>
      <c r="M194" s="72"/>
    </row>
    <row r="195" spans="1:16" s="204" customFormat="1" ht="90" customHeight="1" outlineLevel="2">
      <c r="A195" s="73" t="s">
        <v>619</v>
      </c>
      <c r="B195" s="72" t="s">
        <v>436</v>
      </c>
      <c r="C195" s="72" t="s">
        <v>624</v>
      </c>
      <c r="D195" s="72" t="s">
        <v>56</v>
      </c>
      <c r="E195" s="122" t="s">
        <v>1191</v>
      </c>
      <c r="F195" s="72" t="s">
        <v>248</v>
      </c>
      <c r="G195" s="72" t="s">
        <v>167</v>
      </c>
      <c r="H195" s="72" t="s">
        <v>168</v>
      </c>
      <c r="I195" s="4">
        <v>31500</v>
      </c>
      <c r="J195" s="72" t="s">
        <v>166</v>
      </c>
      <c r="K195" s="72" t="s">
        <v>3574</v>
      </c>
      <c r="L195" s="72" t="s">
        <v>951</v>
      </c>
      <c r="M195" s="72"/>
    </row>
    <row r="196" spans="1:16" s="204" customFormat="1" ht="72.75" customHeight="1" outlineLevel="2">
      <c r="A196" s="73" t="s">
        <v>619</v>
      </c>
      <c r="B196" s="72" t="s">
        <v>436</v>
      </c>
      <c r="C196" s="72" t="s">
        <v>624</v>
      </c>
      <c r="D196" s="194" t="s">
        <v>2349</v>
      </c>
      <c r="E196" s="122" t="s">
        <v>1186</v>
      </c>
      <c r="F196" s="72" t="s">
        <v>248</v>
      </c>
      <c r="G196" s="72" t="s">
        <v>167</v>
      </c>
      <c r="H196" s="72" t="s">
        <v>168</v>
      </c>
      <c r="I196" s="4">
        <v>150000</v>
      </c>
      <c r="J196" s="72" t="s">
        <v>166</v>
      </c>
      <c r="K196" s="72" t="s">
        <v>3573</v>
      </c>
      <c r="L196" s="72" t="s">
        <v>3572</v>
      </c>
      <c r="M196" s="72"/>
    </row>
    <row r="197" spans="1:16" s="204" customFormat="1" ht="126" customHeight="1" outlineLevel="2">
      <c r="A197" s="73" t="s">
        <v>619</v>
      </c>
      <c r="B197" s="72" t="s">
        <v>436</v>
      </c>
      <c r="C197" s="72" t="s">
        <v>624</v>
      </c>
      <c r="D197" s="72" t="s">
        <v>48</v>
      </c>
      <c r="E197" s="122" t="s">
        <v>3571</v>
      </c>
      <c r="F197" s="72" t="s">
        <v>248</v>
      </c>
      <c r="G197" s="72" t="s">
        <v>167</v>
      </c>
      <c r="H197" s="72" t="s">
        <v>168</v>
      </c>
      <c r="I197" s="4">
        <v>142003</v>
      </c>
      <c r="J197" s="72" t="s">
        <v>166</v>
      </c>
      <c r="K197" s="72" t="s">
        <v>3570</v>
      </c>
      <c r="L197" s="72" t="s">
        <v>3569</v>
      </c>
      <c r="M197" s="72"/>
    </row>
    <row r="198" spans="1:16" s="204" customFormat="1" ht="67.150000000000006" customHeight="1" outlineLevel="2">
      <c r="A198" s="73" t="s">
        <v>619</v>
      </c>
      <c r="B198" s="72" t="s">
        <v>3568</v>
      </c>
      <c r="C198" s="72" t="s">
        <v>624</v>
      </c>
      <c r="D198" s="72" t="s">
        <v>48</v>
      </c>
      <c r="E198" s="122" t="s">
        <v>3567</v>
      </c>
      <c r="F198" s="72" t="s">
        <v>248</v>
      </c>
      <c r="G198" s="72" t="s">
        <v>167</v>
      </c>
      <c r="H198" s="72" t="s">
        <v>168</v>
      </c>
      <c r="I198" s="4">
        <v>27000</v>
      </c>
      <c r="J198" s="72" t="s">
        <v>166</v>
      </c>
      <c r="K198" s="72" t="s">
        <v>3566</v>
      </c>
      <c r="L198" s="72" t="s">
        <v>3530</v>
      </c>
      <c r="M198" s="72" t="s">
        <v>110</v>
      </c>
    </row>
    <row r="199" spans="1:16" s="204" customFormat="1" ht="181.15" customHeight="1" outlineLevel="2">
      <c r="A199" s="73" t="s">
        <v>619</v>
      </c>
      <c r="B199" s="72" t="s">
        <v>3565</v>
      </c>
      <c r="C199" s="72" t="s">
        <v>624</v>
      </c>
      <c r="D199" s="72" t="s">
        <v>48</v>
      </c>
      <c r="E199" s="122" t="s">
        <v>3564</v>
      </c>
      <c r="F199" s="72" t="s">
        <v>248</v>
      </c>
      <c r="G199" s="72" t="s">
        <v>167</v>
      </c>
      <c r="H199" s="72" t="s">
        <v>168</v>
      </c>
      <c r="I199" s="4">
        <v>281400</v>
      </c>
      <c r="J199" s="72" t="s">
        <v>166</v>
      </c>
      <c r="K199" s="72" t="s">
        <v>3563</v>
      </c>
      <c r="L199" s="72" t="s">
        <v>3562</v>
      </c>
      <c r="M199" s="72" t="s">
        <v>110</v>
      </c>
    </row>
    <row r="200" spans="1:16" s="204" customFormat="1" ht="67.900000000000006" customHeight="1" outlineLevel="2">
      <c r="A200" s="73" t="s">
        <v>619</v>
      </c>
      <c r="B200" s="72" t="s">
        <v>3558</v>
      </c>
      <c r="C200" s="72" t="s">
        <v>624</v>
      </c>
      <c r="D200" s="72" t="s">
        <v>48</v>
      </c>
      <c r="E200" s="122" t="s">
        <v>3561</v>
      </c>
      <c r="F200" s="72" t="s">
        <v>248</v>
      </c>
      <c r="G200" s="72" t="s">
        <v>167</v>
      </c>
      <c r="H200" s="72" t="s">
        <v>168</v>
      </c>
      <c r="I200" s="4">
        <v>20000</v>
      </c>
      <c r="J200" s="72" t="s">
        <v>166</v>
      </c>
      <c r="K200" s="72" t="s">
        <v>3560</v>
      </c>
      <c r="L200" s="72" t="s">
        <v>435</v>
      </c>
      <c r="M200" s="72" t="s">
        <v>110</v>
      </c>
      <c r="P200" s="204" t="s">
        <v>3559</v>
      </c>
    </row>
    <row r="201" spans="1:16" s="204" customFormat="1" ht="144" customHeight="1" outlineLevel="2">
      <c r="A201" s="73" t="s">
        <v>619</v>
      </c>
      <c r="B201" s="72" t="s">
        <v>3558</v>
      </c>
      <c r="C201" s="72" t="s">
        <v>624</v>
      </c>
      <c r="D201" s="72" t="s">
        <v>48</v>
      </c>
      <c r="E201" s="122" t="s">
        <v>3557</v>
      </c>
      <c r="F201" s="72" t="s">
        <v>248</v>
      </c>
      <c r="G201" s="72" t="s">
        <v>167</v>
      </c>
      <c r="H201" s="72" t="s">
        <v>168</v>
      </c>
      <c r="I201" s="4">
        <v>269350</v>
      </c>
      <c r="J201" s="72" t="s">
        <v>166</v>
      </c>
      <c r="K201" s="72" t="s">
        <v>3556</v>
      </c>
      <c r="L201" s="72" t="s">
        <v>3555</v>
      </c>
      <c r="M201" s="72" t="s">
        <v>110</v>
      </c>
    </row>
    <row r="202" spans="1:16" s="204" customFormat="1" ht="72.75" customHeight="1" outlineLevel="2">
      <c r="A202" s="73" t="s">
        <v>619</v>
      </c>
      <c r="B202" s="72" t="s">
        <v>3554</v>
      </c>
      <c r="C202" s="72" t="s">
        <v>624</v>
      </c>
      <c r="D202" s="72" t="s">
        <v>48</v>
      </c>
      <c r="E202" s="122" t="s">
        <v>3163</v>
      </c>
      <c r="F202" s="72" t="s">
        <v>248</v>
      </c>
      <c r="G202" s="72" t="s">
        <v>167</v>
      </c>
      <c r="H202" s="72" t="s">
        <v>168</v>
      </c>
      <c r="I202" s="4">
        <v>148728</v>
      </c>
      <c r="J202" s="72" t="s">
        <v>166</v>
      </c>
      <c r="K202" s="72" t="s">
        <v>3553</v>
      </c>
      <c r="L202" s="72" t="s">
        <v>3552</v>
      </c>
      <c r="M202" s="72"/>
    </row>
    <row r="203" spans="1:16" s="204" customFormat="1" ht="72" customHeight="1" outlineLevel="2">
      <c r="A203" s="73" t="s">
        <v>619</v>
      </c>
      <c r="B203" s="72" t="s">
        <v>3551</v>
      </c>
      <c r="C203" s="72" t="s">
        <v>624</v>
      </c>
      <c r="D203" s="72" t="s">
        <v>48</v>
      </c>
      <c r="E203" s="122" t="s">
        <v>3550</v>
      </c>
      <c r="F203" s="72" t="s">
        <v>248</v>
      </c>
      <c r="G203" s="72" t="s">
        <v>167</v>
      </c>
      <c r="H203" s="72" t="s">
        <v>168</v>
      </c>
      <c r="I203" s="4">
        <v>28110</v>
      </c>
      <c r="J203" s="72" t="s">
        <v>166</v>
      </c>
      <c r="K203" s="72" t="s">
        <v>3549</v>
      </c>
      <c r="L203" s="72" t="s">
        <v>3548</v>
      </c>
      <c r="M203" s="72"/>
    </row>
    <row r="204" spans="1:16" s="204" customFormat="1" ht="76.5" customHeight="1" outlineLevel="2">
      <c r="A204" s="73" t="s">
        <v>619</v>
      </c>
      <c r="B204" s="72" t="s">
        <v>3547</v>
      </c>
      <c r="C204" s="72" t="s">
        <v>624</v>
      </c>
      <c r="D204" s="72" t="s">
        <v>48</v>
      </c>
      <c r="E204" s="122" t="s">
        <v>3546</v>
      </c>
      <c r="F204" s="72" t="s">
        <v>248</v>
      </c>
      <c r="G204" s="72" t="s">
        <v>167</v>
      </c>
      <c r="H204" s="72" t="s">
        <v>168</v>
      </c>
      <c r="I204" s="4">
        <v>4206299</v>
      </c>
      <c r="J204" s="72" t="s">
        <v>166</v>
      </c>
      <c r="K204" s="72" t="s">
        <v>3545</v>
      </c>
      <c r="L204" s="72" t="s">
        <v>3523</v>
      </c>
      <c r="M204" s="72"/>
    </row>
    <row r="205" spans="1:16" s="204" customFormat="1" ht="91.5" customHeight="1" outlineLevel="2">
      <c r="A205" s="73" t="s">
        <v>619</v>
      </c>
      <c r="B205" s="72" t="s">
        <v>3544</v>
      </c>
      <c r="C205" s="72" t="s">
        <v>624</v>
      </c>
      <c r="D205" s="72" t="s">
        <v>48</v>
      </c>
      <c r="E205" s="122" t="s">
        <v>3543</v>
      </c>
      <c r="F205" s="72" t="s">
        <v>248</v>
      </c>
      <c r="G205" s="72" t="s">
        <v>167</v>
      </c>
      <c r="H205" s="72" t="s">
        <v>168</v>
      </c>
      <c r="I205" s="4">
        <v>788000</v>
      </c>
      <c r="J205" s="72" t="s">
        <v>166</v>
      </c>
      <c r="K205" s="72" t="s">
        <v>3542</v>
      </c>
      <c r="L205" s="72" t="s">
        <v>3530</v>
      </c>
      <c r="M205" s="72" t="s">
        <v>110</v>
      </c>
    </row>
    <row r="206" spans="1:16" s="204" customFormat="1" ht="76.5" customHeight="1" outlineLevel="2">
      <c r="A206" s="73" t="s">
        <v>619</v>
      </c>
      <c r="B206" s="72" t="s">
        <v>3541</v>
      </c>
      <c r="C206" s="72" t="s">
        <v>624</v>
      </c>
      <c r="D206" s="72" t="s">
        <v>48</v>
      </c>
      <c r="E206" s="122" t="s">
        <v>3538</v>
      </c>
      <c r="F206" s="72" t="s">
        <v>248</v>
      </c>
      <c r="G206" s="72" t="s">
        <v>167</v>
      </c>
      <c r="H206" s="72" t="s">
        <v>168</v>
      </c>
      <c r="I206" s="4">
        <v>10500</v>
      </c>
      <c r="J206" s="72" t="s">
        <v>166</v>
      </c>
      <c r="K206" s="72" t="s">
        <v>3540</v>
      </c>
      <c r="L206" s="72" t="s">
        <v>170</v>
      </c>
      <c r="M206" s="72" t="s">
        <v>110</v>
      </c>
    </row>
    <row r="207" spans="1:16" s="204" customFormat="1" ht="77.25" customHeight="1" outlineLevel="2">
      <c r="A207" s="73" t="s">
        <v>619</v>
      </c>
      <c r="B207" s="72" t="s">
        <v>3539</v>
      </c>
      <c r="C207" s="72" t="s">
        <v>624</v>
      </c>
      <c r="D207" s="72" t="s">
        <v>48</v>
      </c>
      <c r="E207" s="122" t="s">
        <v>3538</v>
      </c>
      <c r="F207" s="72" t="s">
        <v>248</v>
      </c>
      <c r="G207" s="72" t="s">
        <v>167</v>
      </c>
      <c r="H207" s="72" t="s">
        <v>168</v>
      </c>
      <c r="I207" s="4">
        <v>10500</v>
      </c>
      <c r="J207" s="72" t="s">
        <v>166</v>
      </c>
      <c r="K207" s="72" t="s">
        <v>3537</v>
      </c>
      <c r="L207" s="72" t="s">
        <v>170</v>
      </c>
      <c r="M207" s="72" t="s">
        <v>110</v>
      </c>
    </row>
    <row r="208" spans="1:16" s="204" customFormat="1" ht="72" customHeight="1" outlineLevel="2">
      <c r="A208" s="73" t="s">
        <v>619</v>
      </c>
      <c r="B208" s="72" t="s">
        <v>3536</v>
      </c>
      <c r="C208" s="72" t="s">
        <v>624</v>
      </c>
      <c r="D208" s="72" t="s">
        <v>48</v>
      </c>
      <c r="E208" s="122" t="s">
        <v>3535</v>
      </c>
      <c r="F208" s="72" t="s">
        <v>248</v>
      </c>
      <c r="G208" s="72" t="s">
        <v>167</v>
      </c>
      <c r="H208" s="72" t="s">
        <v>168</v>
      </c>
      <c r="I208" s="4">
        <v>15750</v>
      </c>
      <c r="J208" s="72" t="s">
        <v>166</v>
      </c>
      <c r="K208" s="72" t="s">
        <v>3534</v>
      </c>
      <c r="L208" s="72" t="s">
        <v>3530</v>
      </c>
      <c r="M208" s="72" t="s">
        <v>110</v>
      </c>
    </row>
    <row r="209" spans="1:13" s="204" customFormat="1" ht="73.5" customHeight="1" outlineLevel="2">
      <c r="A209" s="73" t="s">
        <v>619</v>
      </c>
      <c r="B209" s="72" t="s">
        <v>3533</v>
      </c>
      <c r="C209" s="72" t="s">
        <v>624</v>
      </c>
      <c r="D209" s="72" t="s">
        <v>48</v>
      </c>
      <c r="E209" s="122" t="s">
        <v>3532</v>
      </c>
      <c r="F209" s="72" t="s">
        <v>248</v>
      </c>
      <c r="G209" s="72" t="s">
        <v>167</v>
      </c>
      <c r="H209" s="72" t="s">
        <v>168</v>
      </c>
      <c r="I209" s="4">
        <v>49576</v>
      </c>
      <c r="J209" s="72" t="s">
        <v>166</v>
      </c>
      <c r="K209" s="72" t="s">
        <v>3531</v>
      </c>
      <c r="L209" s="72" t="s">
        <v>3530</v>
      </c>
      <c r="M209" s="72"/>
    </row>
    <row r="210" spans="1:13" s="204" customFormat="1" ht="73.5" customHeight="1" outlineLevel="2">
      <c r="A210" s="73" t="s">
        <v>619</v>
      </c>
      <c r="B210" s="72" t="s">
        <v>3529</v>
      </c>
      <c r="C210" s="72" t="s">
        <v>624</v>
      </c>
      <c r="D210" s="72" t="s">
        <v>48</v>
      </c>
      <c r="E210" s="122" t="s">
        <v>3528</v>
      </c>
      <c r="F210" s="72" t="s">
        <v>248</v>
      </c>
      <c r="G210" s="72" t="s">
        <v>167</v>
      </c>
      <c r="H210" s="72" t="s">
        <v>168</v>
      </c>
      <c r="I210" s="4">
        <v>29747</v>
      </c>
      <c r="J210" s="72" t="s">
        <v>166</v>
      </c>
      <c r="K210" s="72" t="s">
        <v>3527</v>
      </c>
      <c r="L210" s="72" t="s">
        <v>3523</v>
      </c>
      <c r="M210" s="72"/>
    </row>
    <row r="211" spans="1:13" s="204" customFormat="1" ht="73.5" customHeight="1" outlineLevel="2">
      <c r="A211" s="73" t="s">
        <v>619</v>
      </c>
      <c r="B211" s="72" t="s">
        <v>3526</v>
      </c>
      <c r="C211" s="72" t="s">
        <v>624</v>
      </c>
      <c r="D211" s="72" t="s">
        <v>48</v>
      </c>
      <c r="E211" s="122" t="s">
        <v>3525</v>
      </c>
      <c r="F211" s="72" t="s">
        <v>248</v>
      </c>
      <c r="G211" s="72" t="s">
        <v>167</v>
      </c>
      <c r="H211" s="72" t="s">
        <v>168</v>
      </c>
      <c r="I211" s="4">
        <v>43440</v>
      </c>
      <c r="J211" s="72" t="s">
        <v>166</v>
      </c>
      <c r="K211" s="72" t="s">
        <v>3524</v>
      </c>
      <c r="L211" s="72" t="s">
        <v>3523</v>
      </c>
      <c r="M211" s="72"/>
    </row>
    <row r="212" spans="1:13" s="204" customFormat="1" ht="73.5" customHeight="1" outlineLevel="2">
      <c r="A212" s="73" t="s">
        <v>619</v>
      </c>
      <c r="B212" s="72" t="s">
        <v>3522</v>
      </c>
      <c r="C212" s="72" t="s">
        <v>624</v>
      </c>
      <c r="D212" s="72" t="s">
        <v>48</v>
      </c>
      <c r="E212" s="122" t="s">
        <v>3521</v>
      </c>
      <c r="F212" s="72" t="s">
        <v>248</v>
      </c>
      <c r="G212" s="72" t="s">
        <v>167</v>
      </c>
      <c r="H212" s="72" t="s">
        <v>168</v>
      </c>
      <c r="I212" s="4">
        <v>15750</v>
      </c>
      <c r="J212" s="72" t="s">
        <v>166</v>
      </c>
      <c r="K212" s="72" t="s">
        <v>3520</v>
      </c>
      <c r="L212" s="72" t="s">
        <v>3507</v>
      </c>
      <c r="M212" s="72"/>
    </row>
    <row r="213" spans="1:13" s="204" customFormat="1" ht="83.45" customHeight="1" outlineLevel="2">
      <c r="A213" s="73" t="s">
        <v>619</v>
      </c>
      <c r="B213" s="72" t="s">
        <v>3519</v>
      </c>
      <c r="C213" s="72" t="s">
        <v>624</v>
      </c>
      <c r="D213" s="72" t="s">
        <v>48</v>
      </c>
      <c r="E213" s="122" t="s">
        <v>3518</v>
      </c>
      <c r="F213" s="72" t="s">
        <v>248</v>
      </c>
      <c r="G213" s="72" t="s">
        <v>167</v>
      </c>
      <c r="H213" s="72" t="s">
        <v>168</v>
      </c>
      <c r="I213" s="4">
        <v>10500</v>
      </c>
      <c r="J213" s="72" t="s">
        <v>166</v>
      </c>
      <c r="K213" s="72" t="s">
        <v>3517</v>
      </c>
      <c r="L213" s="72" t="s">
        <v>3507</v>
      </c>
      <c r="M213" s="72"/>
    </row>
    <row r="214" spans="1:13" s="204" customFormat="1" ht="72" customHeight="1" outlineLevel="2">
      <c r="A214" s="73" t="s">
        <v>619</v>
      </c>
      <c r="B214" s="72" t="s">
        <v>3516</v>
      </c>
      <c r="C214" s="72" t="s">
        <v>624</v>
      </c>
      <c r="D214" s="72" t="s">
        <v>48</v>
      </c>
      <c r="E214" s="122" t="s">
        <v>3515</v>
      </c>
      <c r="F214" s="72" t="s">
        <v>248</v>
      </c>
      <c r="G214" s="72" t="s">
        <v>167</v>
      </c>
      <c r="H214" s="72" t="s">
        <v>168</v>
      </c>
      <c r="I214" s="4">
        <v>15750</v>
      </c>
      <c r="J214" s="72" t="s">
        <v>166</v>
      </c>
      <c r="K214" s="72" t="s">
        <v>3514</v>
      </c>
      <c r="L214" s="72" t="s">
        <v>3507</v>
      </c>
      <c r="M214" s="72"/>
    </row>
    <row r="215" spans="1:13" s="204" customFormat="1" ht="85.15" customHeight="1" outlineLevel="2">
      <c r="A215" s="73" t="s">
        <v>619</v>
      </c>
      <c r="B215" s="72" t="s">
        <v>3513</v>
      </c>
      <c r="C215" s="72" t="s">
        <v>624</v>
      </c>
      <c r="D215" s="72" t="s">
        <v>48</v>
      </c>
      <c r="E215" s="122" t="s">
        <v>3512</v>
      </c>
      <c r="F215" s="72" t="s">
        <v>248</v>
      </c>
      <c r="G215" s="72" t="s">
        <v>167</v>
      </c>
      <c r="H215" s="72" t="s">
        <v>168</v>
      </c>
      <c r="I215" s="4">
        <v>10500</v>
      </c>
      <c r="J215" s="72" t="s">
        <v>166</v>
      </c>
      <c r="K215" s="72" t="s">
        <v>3511</v>
      </c>
      <c r="L215" s="72" t="s">
        <v>3507</v>
      </c>
      <c r="M215" s="72"/>
    </row>
    <row r="216" spans="1:13" s="204" customFormat="1" ht="72" customHeight="1" outlineLevel="2">
      <c r="A216" s="73" t="s">
        <v>619</v>
      </c>
      <c r="B216" s="72" t="s">
        <v>3510</v>
      </c>
      <c r="C216" s="72" t="s">
        <v>624</v>
      </c>
      <c r="D216" s="72" t="s">
        <v>48</v>
      </c>
      <c r="E216" s="122" t="s">
        <v>3509</v>
      </c>
      <c r="F216" s="72" t="s">
        <v>248</v>
      </c>
      <c r="G216" s="72" t="s">
        <v>167</v>
      </c>
      <c r="H216" s="72" t="s">
        <v>168</v>
      </c>
      <c r="I216" s="4">
        <v>120750</v>
      </c>
      <c r="J216" s="72" t="s">
        <v>166</v>
      </c>
      <c r="K216" s="72" t="s">
        <v>3508</v>
      </c>
      <c r="L216" s="72" t="s">
        <v>3507</v>
      </c>
      <c r="M216" s="72"/>
    </row>
    <row r="217" spans="1:13" s="204" customFormat="1" ht="89.25" customHeight="1" outlineLevel="2">
      <c r="A217" s="73" t="s">
        <v>619</v>
      </c>
      <c r="B217" s="72" t="s">
        <v>3506</v>
      </c>
      <c r="C217" s="72" t="s">
        <v>624</v>
      </c>
      <c r="D217" s="72" t="s">
        <v>48</v>
      </c>
      <c r="E217" s="122" t="s">
        <v>1186</v>
      </c>
      <c r="F217" s="72" t="s">
        <v>248</v>
      </c>
      <c r="G217" s="72" t="s">
        <v>167</v>
      </c>
      <c r="H217" s="72" t="s">
        <v>168</v>
      </c>
      <c r="I217" s="4">
        <v>369390</v>
      </c>
      <c r="J217" s="72" t="s">
        <v>166</v>
      </c>
      <c r="K217" s="72" t="s">
        <v>3505</v>
      </c>
      <c r="L217" s="72" t="s">
        <v>3504</v>
      </c>
      <c r="M217" s="72"/>
    </row>
    <row r="218" spans="1:13" s="204" customFormat="1" ht="90" customHeight="1" outlineLevel="2">
      <c r="A218" s="73" t="s">
        <v>619</v>
      </c>
      <c r="B218" s="72" t="s">
        <v>3503</v>
      </c>
      <c r="C218" s="72" t="s">
        <v>624</v>
      </c>
      <c r="D218" s="72" t="s">
        <v>48</v>
      </c>
      <c r="E218" s="122" t="s">
        <v>3502</v>
      </c>
      <c r="F218" s="72" t="s">
        <v>248</v>
      </c>
      <c r="G218" s="72" t="s">
        <v>167</v>
      </c>
      <c r="H218" s="72" t="s">
        <v>168</v>
      </c>
      <c r="I218" s="4">
        <v>191310</v>
      </c>
      <c r="J218" s="72" t="s">
        <v>166</v>
      </c>
      <c r="K218" s="72" t="s">
        <v>3501</v>
      </c>
      <c r="L218" s="72" t="s">
        <v>3500</v>
      </c>
      <c r="M218" s="72"/>
    </row>
    <row r="219" spans="1:13" s="204" customFormat="1" ht="82.15" customHeight="1" outlineLevel="2">
      <c r="A219" s="73" t="s">
        <v>619</v>
      </c>
      <c r="B219" s="72" t="s">
        <v>3499</v>
      </c>
      <c r="C219" s="72" t="s">
        <v>624</v>
      </c>
      <c r="D219" s="72" t="s">
        <v>48</v>
      </c>
      <c r="E219" s="122" t="s">
        <v>3498</v>
      </c>
      <c r="F219" s="72" t="s">
        <v>248</v>
      </c>
      <c r="G219" s="72" t="s">
        <v>167</v>
      </c>
      <c r="H219" s="72" t="s">
        <v>168</v>
      </c>
      <c r="I219" s="4">
        <v>247999</v>
      </c>
      <c r="J219" s="72" t="s">
        <v>166</v>
      </c>
      <c r="K219" s="72" t="s">
        <v>3497</v>
      </c>
      <c r="L219" s="72" t="s">
        <v>3496</v>
      </c>
      <c r="M219" s="72"/>
    </row>
    <row r="220" spans="1:13" s="204" customFormat="1" ht="138" customHeight="1" outlineLevel="2">
      <c r="A220" s="73" t="s">
        <v>619</v>
      </c>
      <c r="B220" s="72" t="s">
        <v>3495</v>
      </c>
      <c r="C220" s="72" t="s">
        <v>624</v>
      </c>
      <c r="D220" s="72" t="s">
        <v>48</v>
      </c>
      <c r="E220" s="122" t="s">
        <v>3483</v>
      </c>
      <c r="F220" s="72" t="s">
        <v>248</v>
      </c>
      <c r="G220" s="72" t="s">
        <v>167</v>
      </c>
      <c r="H220" s="72" t="s">
        <v>168</v>
      </c>
      <c r="I220" s="4">
        <v>455330</v>
      </c>
      <c r="J220" s="72" t="s">
        <v>166</v>
      </c>
      <c r="K220" s="72" t="s">
        <v>3494</v>
      </c>
      <c r="L220" s="72" t="s">
        <v>3488</v>
      </c>
      <c r="M220" s="72"/>
    </row>
    <row r="221" spans="1:13" s="204" customFormat="1" ht="154.5" customHeight="1" outlineLevel="2">
      <c r="A221" s="73" t="s">
        <v>619</v>
      </c>
      <c r="B221" s="72" t="s">
        <v>3493</v>
      </c>
      <c r="C221" s="72" t="s">
        <v>624</v>
      </c>
      <c r="D221" s="72" t="s">
        <v>48</v>
      </c>
      <c r="E221" s="122" t="s">
        <v>1412</v>
      </c>
      <c r="F221" s="72" t="s">
        <v>248</v>
      </c>
      <c r="G221" s="72" t="s">
        <v>167</v>
      </c>
      <c r="H221" s="72" t="s">
        <v>168</v>
      </c>
      <c r="I221" s="4">
        <v>410074</v>
      </c>
      <c r="J221" s="72" t="s">
        <v>166</v>
      </c>
      <c r="K221" s="72" t="s">
        <v>3492</v>
      </c>
      <c r="L221" s="72" t="s">
        <v>3488</v>
      </c>
      <c r="M221" s="72"/>
    </row>
    <row r="222" spans="1:13" s="204" customFormat="1" ht="171" customHeight="1" outlineLevel="2">
      <c r="A222" s="73" t="s">
        <v>619</v>
      </c>
      <c r="B222" s="72" t="s">
        <v>3491</v>
      </c>
      <c r="C222" s="72" t="s">
        <v>624</v>
      </c>
      <c r="D222" s="72" t="s">
        <v>48</v>
      </c>
      <c r="E222" s="122" t="s">
        <v>3490</v>
      </c>
      <c r="F222" s="72" t="s">
        <v>248</v>
      </c>
      <c r="G222" s="72" t="s">
        <v>167</v>
      </c>
      <c r="H222" s="72" t="s">
        <v>168</v>
      </c>
      <c r="I222" s="4">
        <v>462015</v>
      </c>
      <c r="J222" s="72" t="s">
        <v>166</v>
      </c>
      <c r="K222" s="72" t="s">
        <v>3489</v>
      </c>
      <c r="L222" s="72" t="s">
        <v>3488</v>
      </c>
      <c r="M222" s="72"/>
    </row>
    <row r="223" spans="1:13" s="204" customFormat="1" ht="71.25" customHeight="1" outlineLevel="2">
      <c r="A223" s="73" t="s">
        <v>619</v>
      </c>
      <c r="B223" s="72" t="s">
        <v>3487</v>
      </c>
      <c r="C223" s="72" t="s">
        <v>624</v>
      </c>
      <c r="D223" s="72" t="s">
        <v>48</v>
      </c>
      <c r="E223" s="122" t="s">
        <v>3486</v>
      </c>
      <c r="F223" s="72" t="s">
        <v>248</v>
      </c>
      <c r="G223" s="72" t="s">
        <v>167</v>
      </c>
      <c r="H223" s="72" t="s">
        <v>168</v>
      </c>
      <c r="I223" s="4">
        <v>190528</v>
      </c>
      <c r="J223" s="72" t="s">
        <v>166</v>
      </c>
      <c r="K223" s="72" t="s">
        <v>3485</v>
      </c>
      <c r="L223" s="72" t="s">
        <v>3475</v>
      </c>
      <c r="M223" s="72"/>
    </row>
    <row r="224" spans="1:13" s="204" customFormat="1" ht="75.75" customHeight="1" outlineLevel="2">
      <c r="A224" s="73" t="s">
        <v>619</v>
      </c>
      <c r="B224" s="72" t="s">
        <v>3484</v>
      </c>
      <c r="C224" s="72" t="s">
        <v>624</v>
      </c>
      <c r="D224" s="72" t="s">
        <v>48</v>
      </c>
      <c r="E224" s="122" t="s">
        <v>3483</v>
      </c>
      <c r="F224" s="72" t="s">
        <v>248</v>
      </c>
      <c r="G224" s="72" t="s">
        <v>167</v>
      </c>
      <c r="H224" s="72" t="s">
        <v>168</v>
      </c>
      <c r="I224" s="4">
        <v>197597</v>
      </c>
      <c r="J224" s="72" t="s">
        <v>166</v>
      </c>
      <c r="K224" s="72" t="s">
        <v>3482</v>
      </c>
      <c r="L224" s="72" t="s">
        <v>3475</v>
      </c>
      <c r="M224" s="72"/>
    </row>
    <row r="225" spans="1:13" s="204" customFormat="1" ht="90.75" customHeight="1" outlineLevel="2">
      <c r="A225" s="73" t="s">
        <v>619</v>
      </c>
      <c r="B225" s="72" t="s">
        <v>3481</v>
      </c>
      <c r="C225" s="72" t="s">
        <v>624</v>
      </c>
      <c r="D225" s="72" t="s">
        <v>48</v>
      </c>
      <c r="E225" s="122" t="s">
        <v>1243</v>
      </c>
      <c r="F225" s="72" t="s">
        <v>248</v>
      </c>
      <c r="G225" s="72" t="s">
        <v>167</v>
      </c>
      <c r="H225" s="72" t="s">
        <v>168</v>
      </c>
      <c r="I225" s="4">
        <v>204750</v>
      </c>
      <c r="J225" s="72" t="s">
        <v>166</v>
      </c>
      <c r="K225" s="72" t="s">
        <v>3480</v>
      </c>
      <c r="L225" s="72" t="s">
        <v>3475</v>
      </c>
      <c r="M225" s="72"/>
    </row>
    <row r="226" spans="1:13" s="204" customFormat="1" ht="90" customHeight="1" outlineLevel="2">
      <c r="A226" s="73" t="s">
        <v>619</v>
      </c>
      <c r="B226" s="72" t="s">
        <v>3479</v>
      </c>
      <c r="C226" s="72" t="s">
        <v>624</v>
      </c>
      <c r="D226" s="72" t="s">
        <v>48</v>
      </c>
      <c r="E226" s="122" t="s">
        <v>1243</v>
      </c>
      <c r="F226" s="72" t="s">
        <v>248</v>
      </c>
      <c r="G226" s="72" t="s">
        <v>167</v>
      </c>
      <c r="H226" s="72" t="s">
        <v>168</v>
      </c>
      <c r="I226" s="4">
        <v>312681</v>
      </c>
      <c r="J226" s="72" t="s">
        <v>166</v>
      </c>
      <c r="K226" s="72" t="s">
        <v>3478</v>
      </c>
      <c r="L226" s="72" t="s">
        <v>3475</v>
      </c>
      <c r="M226" s="72"/>
    </row>
    <row r="227" spans="1:13" s="204" customFormat="1" ht="90" customHeight="1" outlineLevel="2">
      <c r="A227" s="73" t="s">
        <v>619</v>
      </c>
      <c r="B227" s="72" t="s">
        <v>3477</v>
      </c>
      <c r="C227" s="72" t="s">
        <v>624</v>
      </c>
      <c r="D227" s="72" t="s">
        <v>48</v>
      </c>
      <c r="E227" s="122" t="s">
        <v>1243</v>
      </c>
      <c r="F227" s="72" t="s">
        <v>248</v>
      </c>
      <c r="G227" s="72" t="s">
        <v>167</v>
      </c>
      <c r="H227" s="72" t="s">
        <v>168</v>
      </c>
      <c r="I227" s="4">
        <v>173775</v>
      </c>
      <c r="J227" s="72" t="s">
        <v>166</v>
      </c>
      <c r="K227" s="72" t="s">
        <v>3476</v>
      </c>
      <c r="L227" s="72" t="s">
        <v>3475</v>
      </c>
      <c r="M227" s="72"/>
    </row>
    <row r="228" spans="1:13" s="204" customFormat="1" ht="83.25" customHeight="1" outlineLevel="2">
      <c r="A228" s="73" t="s">
        <v>619</v>
      </c>
      <c r="B228" s="72" t="s">
        <v>3474</v>
      </c>
      <c r="C228" s="72" t="s">
        <v>624</v>
      </c>
      <c r="D228" s="72" t="s">
        <v>48</v>
      </c>
      <c r="E228" s="122" t="s">
        <v>1957</v>
      </c>
      <c r="F228" s="72" t="s">
        <v>248</v>
      </c>
      <c r="G228" s="72" t="s">
        <v>167</v>
      </c>
      <c r="H228" s="72" t="s">
        <v>168</v>
      </c>
      <c r="I228" s="4">
        <v>40000</v>
      </c>
      <c r="J228" s="72" t="s">
        <v>166</v>
      </c>
      <c r="K228" s="72" t="s">
        <v>3473</v>
      </c>
      <c r="L228" s="72" t="s">
        <v>3081</v>
      </c>
      <c r="M228" s="72" t="s">
        <v>110</v>
      </c>
    </row>
    <row r="229" spans="1:13" s="204" customFormat="1" ht="73.5" customHeight="1" outlineLevel="2">
      <c r="A229" s="73" t="s">
        <v>619</v>
      </c>
      <c r="B229" s="72" t="s">
        <v>3472</v>
      </c>
      <c r="C229" s="72" t="s">
        <v>624</v>
      </c>
      <c r="D229" s="72" t="s">
        <v>48</v>
      </c>
      <c r="E229" s="122" t="s">
        <v>3471</v>
      </c>
      <c r="F229" s="72" t="s">
        <v>248</v>
      </c>
      <c r="G229" s="72" t="s">
        <v>167</v>
      </c>
      <c r="H229" s="72" t="s">
        <v>168</v>
      </c>
      <c r="I229" s="4">
        <v>40000</v>
      </c>
      <c r="J229" s="72" t="s">
        <v>166</v>
      </c>
      <c r="K229" s="72" t="s">
        <v>3470</v>
      </c>
      <c r="L229" s="72" t="s">
        <v>3081</v>
      </c>
      <c r="M229" s="72" t="s">
        <v>110</v>
      </c>
    </row>
    <row r="230" spans="1:13" s="204" customFormat="1" ht="89.25" customHeight="1" outlineLevel="2">
      <c r="A230" s="73" t="s">
        <v>619</v>
      </c>
      <c r="B230" s="72" t="s">
        <v>3469</v>
      </c>
      <c r="C230" s="72" t="s">
        <v>624</v>
      </c>
      <c r="D230" s="72" t="s">
        <v>48</v>
      </c>
      <c r="E230" s="122" t="s">
        <v>3468</v>
      </c>
      <c r="F230" s="72" t="s">
        <v>248</v>
      </c>
      <c r="G230" s="72" t="s">
        <v>167</v>
      </c>
      <c r="H230" s="72" t="s">
        <v>168</v>
      </c>
      <c r="I230" s="4">
        <v>100000</v>
      </c>
      <c r="J230" s="72" t="s">
        <v>166</v>
      </c>
      <c r="K230" s="72" t="s">
        <v>3467</v>
      </c>
      <c r="L230" s="72" t="s">
        <v>3466</v>
      </c>
      <c r="M230" s="72" t="s">
        <v>110</v>
      </c>
    </row>
    <row r="231" spans="1:13" s="204" customFormat="1" ht="72.75" customHeight="1" outlineLevel="2">
      <c r="A231" s="73" t="s">
        <v>619</v>
      </c>
      <c r="B231" s="72" t="s">
        <v>3465</v>
      </c>
      <c r="C231" s="72" t="s">
        <v>624</v>
      </c>
      <c r="D231" s="72" t="s">
        <v>48</v>
      </c>
      <c r="E231" s="122" t="s">
        <v>3464</v>
      </c>
      <c r="F231" s="72" t="s">
        <v>248</v>
      </c>
      <c r="G231" s="72" t="s">
        <v>167</v>
      </c>
      <c r="H231" s="72" t="s">
        <v>168</v>
      </c>
      <c r="I231" s="4">
        <v>53000</v>
      </c>
      <c r="J231" s="72" t="s">
        <v>166</v>
      </c>
      <c r="K231" s="72" t="s">
        <v>3463</v>
      </c>
      <c r="L231" s="72" t="s">
        <v>3081</v>
      </c>
      <c r="M231" s="72"/>
    </row>
    <row r="232" spans="1:13" s="204" customFormat="1" ht="76.5" customHeight="1" outlineLevel="2">
      <c r="A232" s="73" t="s">
        <v>619</v>
      </c>
      <c r="B232" s="72" t="s">
        <v>3462</v>
      </c>
      <c r="C232" s="72" t="s">
        <v>624</v>
      </c>
      <c r="D232" s="72" t="s">
        <v>48</v>
      </c>
      <c r="E232" s="122" t="s">
        <v>3461</v>
      </c>
      <c r="F232" s="72" t="s">
        <v>248</v>
      </c>
      <c r="G232" s="72" t="s">
        <v>167</v>
      </c>
      <c r="H232" s="72" t="s">
        <v>168</v>
      </c>
      <c r="I232" s="4">
        <v>60000</v>
      </c>
      <c r="J232" s="72" t="s">
        <v>166</v>
      </c>
      <c r="K232" s="72" t="s">
        <v>3460</v>
      </c>
      <c r="L232" s="72" t="s">
        <v>3459</v>
      </c>
      <c r="M232" s="72"/>
    </row>
    <row r="233" spans="1:13" s="204" customFormat="1" ht="75.75" customHeight="1" outlineLevel="2">
      <c r="A233" s="73" t="s">
        <v>619</v>
      </c>
      <c r="B233" s="72" t="s">
        <v>3458</v>
      </c>
      <c r="C233" s="72" t="s">
        <v>624</v>
      </c>
      <c r="D233" s="72" t="s">
        <v>48</v>
      </c>
      <c r="E233" s="122" t="s">
        <v>3457</v>
      </c>
      <c r="F233" s="72" t="s">
        <v>248</v>
      </c>
      <c r="G233" s="72" t="s">
        <v>167</v>
      </c>
      <c r="H233" s="72" t="s">
        <v>168</v>
      </c>
      <c r="I233" s="4">
        <v>37996</v>
      </c>
      <c r="J233" s="72" t="s">
        <v>166</v>
      </c>
      <c r="K233" s="72" t="s">
        <v>3456</v>
      </c>
      <c r="L233" s="72" t="s">
        <v>3436</v>
      </c>
      <c r="M233" s="72"/>
    </row>
    <row r="234" spans="1:13" s="204" customFormat="1" ht="75.75" customHeight="1" outlineLevel="2">
      <c r="A234" s="73" t="s">
        <v>619</v>
      </c>
      <c r="B234" s="72" t="s">
        <v>3455</v>
      </c>
      <c r="C234" s="72" t="s">
        <v>624</v>
      </c>
      <c r="D234" s="72" t="s">
        <v>48</v>
      </c>
      <c r="E234" s="122" t="s">
        <v>3454</v>
      </c>
      <c r="F234" s="72" t="s">
        <v>248</v>
      </c>
      <c r="G234" s="72" t="s">
        <v>167</v>
      </c>
      <c r="H234" s="72" t="s">
        <v>168</v>
      </c>
      <c r="I234" s="4">
        <v>90000</v>
      </c>
      <c r="J234" s="72" t="s">
        <v>166</v>
      </c>
      <c r="K234" s="72" t="s">
        <v>3453</v>
      </c>
      <c r="L234" s="72" t="s">
        <v>3436</v>
      </c>
      <c r="M234" s="72"/>
    </row>
    <row r="235" spans="1:13" s="204" customFormat="1" ht="75" customHeight="1" outlineLevel="2">
      <c r="A235" s="73" t="s">
        <v>619</v>
      </c>
      <c r="B235" s="72" t="s">
        <v>3452</v>
      </c>
      <c r="C235" s="72" t="s">
        <v>624</v>
      </c>
      <c r="D235" s="72" t="s">
        <v>48</v>
      </c>
      <c r="E235" s="122" t="s">
        <v>3451</v>
      </c>
      <c r="F235" s="72" t="s">
        <v>248</v>
      </c>
      <c r="G235" s="72" t="s">
        <v>167</v>
      </c>
      <c r="H235" s="72" t="s">
        <v>168</v>
      </c>
      <c r="I235" s="4">
        <v>90000</v>
      </c>
      <c r="J235" s="72" t="s">
        <v>166</v>
      </c>
      <c r="K235" s="72" t="s">
        <v>3450</v>
      </c>
      <c r="L235" s="72" t="s">
        <v>3432</v>
      </c>
      <c r="M235" s="72"/>
    </row>
    <row r="236" spans="1:13" s="204" customFormat="1" ht="75" customHeight="1" outlineLevel="2">
      <c r="A236" s="73" t="s">
        <v>619</v>
      </c>
      <c r="B236" s="72" t="s">
        <v>3449</v>
      </c>
      <c r="C236" s="72" t="s">
        <v>624</v>
      </c>
      <c r="D236" s="72" t="s">
        <v>48</v>
      </c>
      <c r="E236" s="122" t="s">
        <v>3422</v>
      </c>
      <c r="F236" s="72" t="s">
        <v>248</v>
      </c>
      <c r="G236" s="72" t="s">
        <v>167</v>
      </c>
      <c r="H236" s="72" t="s">
        <v>168</v>
      </c>
      <c r="I236" s="4">
        <v>108000</v>
      </c>
      <c r="J236" s="72" t="s">
        <v>166</v>
      </c>
      <c r="K236" s="72" t="s">
        <v>3448</v>
      </c>
      <c r="L236" s="72" t="s">
        <v>3424</v>
      </c>
      <c r="M236" s="72"/>
    </row>
    <row r="237" spans="1:13" s="204" customFormat="1" ht="75" customHeight="1" outlineLevel="2">
      <c r="A237" s="73" t="s">
        <v>619</v>
      </c>
      <c r="B237" s="72" t="s">
        <v>3447</v>
      </c>
      <c r="C237" s="72" t="s">
        <v>624</v>
      </c>
      <c r="D237" s="72" t="s">
        <v>48</v>
      </c>
      <c r="E237" s="122" t="s">
        <v>3446</v>
      </c>
      <c r="F237" s="72" t="s">
        <v>248</v>
      </c>
      <c r="G237" s="72" t="s">
        <v>167</v>
      </c>
      <c r="H237" s="72" t="s">
        <v>168</v>
      </c>
      <c r="I237" s="4">
        <v>90000</v>
      </c>
      <c r="J237" s="72" t="s">
        <v>166</v>
      </c>
      <c r="K237" s="72" t="s">
        <v>3445</v>
      </c>
      <c r="L237" s="72" t="s">
        <v>3436</v>
      </c>
      <c r="M237" s="72"/>
    </row>
    <row r="238" spans="1:13" s="204" customFormat="1" ht="75" customHeight="1" outlineLevel="2">
      <c r="A238" s="73" t="s">
        <v>619</v>
      </c>
      <c r="B238" s="72" t="s">
        <v>3444</v>
      </c>
      <c r="C238" s="72" t="s">
        <v>624</v>
      </c>
      <c r="D238" s="72" t="s">
        <v>48</v>
      </c>
      <c r="E238" s="122" t="s">
        <v>3443</v>
      </c>
      <c r="F238" s="72" t="s">
        <v>248</v>
      </c>
      <c r="G238" s="72" t="s">
        <v>167</v>
      </c>
      <c r="H238" s="72" t="s">
        <v>168</v>
      </c>
      <c r="I238" s="4">
        <v>54000</v>
      </c>
      <c r="J238" s="72" t="s">
        <v>166</v>
      </c>
      <c r="K238" s="72" t="s">
        <v>3442</v>
      </c>
      <c r="L238" s="72" t="s">
        <v>3436</v>
      </c>
      <c r="M238" s="72"/>
    </row>
    <row r="239" spans="1:13" s="204" customFormat="1" ht="75" customHeight="1" outlineLevel="2">
      <c r="A239" s="73" t="s">
        <v>619</v>
      </c>
      <c r="B239" s="72" t="s">
        <v>3441</v>
      </c>
      <c r="C239" s="72" t="s">
        <v>624</v>
      </c>
      <c r="D239" s="72" t="s">
        <v>48</v>
      </c>
      <c r="E239" s="122" t="s">
        <v>3434</v>
      </c>
      <c r="F239" s="72" t="s">
        <v>248</v>
      </c>
      <c r="G239" s="72" t="s">
        <v>167</v>
      </c>
      <c r="H239" s="72" t="s">
        <v>168</v>
      </c>
      <c r="I239" s="4">
        <v>60000</v>
      </c>
      <c r="J239" s="72" t="s">
        <v>166</v>
      </c>
      <c r="K239" s="72" t="s">
        <v>3440</v>
      </c>
      <c r="L239" s="72" t="s">
        <v>3436</v>
      </c>
      <c r="M239" s="72"/>
    </row>
    <row r="240" spans="1:13" s="204" customFormat="1" ht="74.25" customHeight="1" outlineLevel="2">
      <c r="A240" s="73" t="s">
        <v>619</v>
      </c>
      <c r="B240" s="72" t="s">
        <v>3439</v>
      </c>
      <c r="C240" s="72" t="s">
        <v>624</v>
      </c>
      <c r="D240" s="72" t="s">
        <v>48</v>
      </c>
      <c r="E240" s="122" t="s">
        <v>3438</v>
      </c>
      <c r="F240" s="72" t="s">
        <v>248</v>
      </c>
      <c r="G240" s="72" t="s">
        <v>167</v>
      </c>
      <c r="H240" s="72" t="s">
        <v>168</v>
      </c>
      <c r="I240" s="4">
        <v>90000</v>
      </c>
      <c r="J240" s="72" t="s">
        <v>166</v>
      </c>
      <c r="K240" s="72" t="s">
        <v>3437</v>
      </c>
      <c r="L240" s="72" t="s">
        <v>3436</v>
      </c>
      <c r="M240" s="72"/>
    </row>
    <row r="241" spans="1:13" s="204" customFormat="1" ht="75" customHeight="1" outlineLevel="2">
      <c r="A241" s="73" t="s">
        <v>619</v>
      </c>
      <c r="B241" s="72" t="s">
        <v>3435</v>
      </c>
      <c r="C241" s="72" t="s">
        <v>624</v>
      </c>
      <c r="D241" s="72" t="s">
        <v>48</v>
      </c>
      <c r="E241" s="122" t="s">
        <v>3434</v>
      </c>
      <c r="F241" s="72" t="s">
        <v>248</v>
      </c>
      <c r="G241" s="72" t="s">
        <v>167</v>
      </c>
      <c r="H241" s="72" t="s">
        <v>168</v>
      </c>
      <c r="I241" s="4">
        <v>90000</v>
      </c>
      <c r="J241" s="72" t="s">
        <v>166</v>
      </c>
      <c r="K241" s="72" t="s">
        <v>3433</v>
      </c>
      <c r="L241" s="72" t="s">
        <v>3432</v>
      </c>
      <c r="M241" s="72"/>
    </row>
    <row r="242" spans="1:13" s="204" customFormat="1" ht="73.5" customHeight="1" outlineLevel="2">
      <c r="A242" s="73" t="s">
        <v>619</v>
      </c>
      <c r="B242" s="72" t="s">
        <v>3431</v>
      </c>
      <c r="C242" s="72" t="s">
        <v>624</v>
      </c>
      <c r="D242" s="72" t="s">
        <v>48</v>
      </c>
      <c r="E242" s="122" t="s">
        <v>3430</v>
      </c>
      <c r="F242" s="72" t="s">
        <v>248</v>
      </c>
      <c r="G242" s="72" t="s">
        <v>167</v>
      </c>
      <c r="H242" s="72" t="s">
        <v>168</v>
      </c>
      <c r="I242" s="4">
        <v>40000</v>
      </c>
      <c r="J242" s="72" t="s">
        <v>166</v>
      </c>
      <c r="K242" s="72" t="s">
        <v>3429</v>
      </c>
      <c r="L242" s="72" t="s">
        <v>3428</v>
      </c>
      <c r="M242" s="72"/>
    </row>
    <row r="243" spans="1:13" s="204" customFormat="1" ht="71.25" customHeight="1" outlineLevel="2">
      <c r="A243" s="73" t="s">
        <v>619</v>
      </c>
      <c r="B243" s="72" t="s">
        <v>3427</v>
      </c>
      <c r="C243" s="72" t="s">
        <v>624</v>
      </c>
      <c r="D243" s="72" t="s">
        <v>48</v>
      </c>
      <c r="E243" s="122" t="s">
        <v>3426</v>
      </c>
      <c r="F243" s="72" t="s">
        <v>248</v>
      </c>
      <c r="G243" s="72" t="s">
        <v>167</v>
      </c>
      <c r="H243" s="72" t="s">
        <v>168</v>
      </c>
      <c r="I243" s="4">
        <v>100000</v>
      </c>
      <c r="J243" s="72" t="s">
        <v>166</v>
      </c>
      <c r="K243" s="72" t="s">
        <v>3425</v>
      </c>
      <c r="L243" s="72" t="s">
        <v>3424</v>
      </c>
      <c r="M243" s="72"/>
    </row>
    <row r="244" spans="1:13" s="204" customFormat="1" ht="74.25" customHeight="1" outlineLevel="2">
      <c r="A244" s="73" t="s">
        <v>619</v>
      </c>
      <c r="B244" s="72" t="s">
        <v>3423</v>
      </c>
      <c r="C244" s="72" t="s">
        <v>624</v>
      </c>
      <c r="D244" s="72" t="s">
        <v>48</v>
      </c>
      <c r="E244" s="122" t="s">
        <v>3422</v>
      </c>
      <c r="F244" s="72" t="s">
        <v>248</v>
      </c>
      <c r="G244" s="72" t="s">
        <v>167</v>
      </c>
      <c r="H244" s="72" t="s">
        <v>168</v>
      </c>
      <c r="I244" s="4">
        <v>100000</v>
      </c>
      <c r="J244" s="72" t="s">
        <v>166</v>
      </c>
      <c r="K244" s="72" t="s">
        <v>3421</v>
      </c>
      <c r="L244" s="72" t="s">
        <v>3420</v>
      </c>
      <c r="M244" s="72"/>
    </row>
    <row r="245" spans="1:13" s="204" customFormat="1" ht="142.5" customHeight="1" outlineLevel="2">
      <c r="A245" s="73" t="s">
        <v>619</v>
      </c>
      <c r="B245" s="72" t="s">
        <v>3419</v>
      </c>
      <c r="C245" s="72" t="s">
        <v>624</v>
      </c>
      <c r="D245" s="72" t="s">
        <v>48</v>
      </c>
      <c r="E245" s="122" t="s">
        <v>1186</v>
      </c>
      <c r="F245" s="72" t="s">
        <v>248</v>
      </c>
      <c r="G245" s="72" t="s">
        <v>167</v>
      </c>
      <c r="H245" s="72" t="s">
        <v>168</v>
      </c>
      <c r="I245" s="4">
        <v>448000</v>
      </c>
      <c r="J245" s="72" t="s">
        <v>166</v>
      </c>
      <c r="K245" s="72" t="s">
        <v>3418</v>
      </c>
      <c r="L245" s="72" t="s">
        <v>3417</v>
      </c>
      <c r="M245" s="72"/>
    </row>
    <row r="246" spans="1:13" s="204" customFormat="1" ht="135" customHeight="1" outlineLevel="2">
      <c r="A246" s="73" t="s">
        <v>619</v>
      </c>
      <c r="B246" s="72" t="s">
        <v>3416</v>
      </c>
      <c r="C246" s="72" t="s">
        <v>627</v>
      </c>
      <c r="D246" s="72" t="s">
        <v>48</v>
      </c>
      <c r="E246" s="122" t="s">
        <v>2106</v>
      </c>
      <c r="F246" s="72" t="s">
        <v>248</v>
      </c>
      <c r="G246" s="72"/>
      <c r="H246" s="72"/>
      <c r="I246" s="4">
        <v>0</v>
      </c>
      <c r="J246" s="72" t="s">
        <v>127</v>
      </c>
      <c r="K246" s="72" t="s">
        <v>3410</v>
      </c>
      <c r="L246" s="72" t="s">
        <v>516</v>
      </c>
      <c r="M246" s="72" t="s">
        <v>44</v>
      </c>
    </row>
    <row r="247" spans="1:13" s="204" customFormat="1" ht="132" customHeight="1" outlineLevel="2">
      <c r="A247" s="73" t="s">
        <v>619</v>
      </c>
      <c r="B247" s="72" t="s">
        <v>3415</v>
      </c>
      <c r="C247" s="72" t="s">
        <v>627</v>
      </c>
      <c r="D247" s="72" t="s">
        <v>48</v>
      </c>
      <c r="E247" s="122" t="s">
        <v>3375</v>
      </c>
      <c r="F247" s="72" t="s">
        <v>248</v>
      </c>
      <c r="G247" s="72"/>
      <c r="H247" s="72"/>
      <c r="I247" s="4">
        <v>0</v>
      </c>
      <c r="J247" s="72" t="s">
        <v>127</v>
      </c>
      <c r="K247" s="72" t="s">
        <v>3410</v>
      </c>
      <c r="L247" s="72" t="s">
        <v>516</v>
      </c>
      <c r="M247" s="72" t="s">
        <v>44</v>
      </c>
    </row>
    <row r="248" spans="1:13" s="204" customFormat="1" ht="132" customHeight="1" outlineLevel="2">
      <c r="A248" s="73" t="s">
        <v>619</v>
      </c>
      <c r="B248" s="72" t="s">
        <v>3414</v>
      </c>
      <c r="C248" s="72" t="s">
        <v>627</v>
      </c>
      <c r="D248" s="72" t="s">
        <v>48</v>
      </c>
      <c r="E248" s="122" t="s">
        <v>3413</v>
      </c>
      <c r="F248" s="72" t="s">
        <v>248</v>
      </c>
      <c r="G248" s="72"/>
      <c r="H248" s="72"/>
      <c r="I248" s="4">
        <v>0</v>
      </c>
      <c r="J248" s="72" t="s">
        <v>127</v>
      </c>
      <c r="K248" s="72" t="s">
        <v>3410</v>
      </c>
      <c r="L248" s="72" t="s">
        <v>516</v>
      </c>
      <c r="M248" s="72" t="s">
        <v>44</v>
      </c>
    </row>
    <row r="249" spans="1:13" s="204" customFormat="1" ht="132" customHeight="1" outlineLevel="2">
      <c r="A249" s="73" t="s">
        <v>619</v>
      </c>
      <c r="B249" s="72" t="s">
        <v>3412</v>
      </c>
      <c r="C249" s="72" t="s">
        <v>627</v>
      </c>
      <c r="D249" s="72" t="s">
        <v>48</v>
      </c>
      <c r="E249" s="122" t="s">
        <v>1860</v>
      </c>
      <c r="F249" s="72" t="s">
        <v>248</v>
      </c>
      <c r="G249" s="72"/>
      <c r="H249" s="72"/>
      <c r="I249" s="4">
        <v>0</v>
      </c>
      <c r="J249" s="72" t="s">
        <v>127</v>
      </c>
      <c r="K249" s="72" t="s">
        <v>3410</v>
      </c>
      <c r="L249" s="72" t="s">
        <v>516</v>
      </c>
      <c r="M249" s="72" t="s">
        <v>44</v>
      </c>
    </row>
    <row r="250" spans="1:13" s="204" customFormat="1" ht="132" customHeight="1" outlineLevel="2">
      <c r="A250" s="73" t="s">
        <v>619</v>
      </c>
      <c r="B250" s="72" t="s">
        <v>3411</v>
      </c>
      <c r="C250" s="72" t="s">
        <v>627</v>
      </c>
      <c r="D250" s="72" t="s">
        <v>48</v>
      </c>
      <c r="E250" s="122" t="s">
        <v>1860</v>
      </c>
      <c r="F250" s="72" t="s">
        <v>248</v>
      </c>
      <c r="G250" s="72"/>
      <c r="H250" s="72"/>
      <c r="I250" s="4">
        <v>0</v>
      </c>
      <c r="J250" s="72" t="s">
        <v>127</v>
      </c>
      <c r="K250" s="72" t="s">
        <v>3410</v>
      </c>
      <c r="L250" s="72" t="s">
        <v>516</v>
      </c>
      <c r="M250" s="72" t="s">
        <v>44</v>
      </c>
    </row>
    <row r="251" spans="1:13" s="204" customFormat="1" ht="120.75" customHeight="1" outlineLevel="2">
      <c r="A251" s="73" t="s">
        <v>619</v>
      </c>
      <c r="B251" s="72" t="s">
        <v>3409</v>
      </c>
      <c r="C251" s="72" t="s">
        <v>627</v>
      </c>
      <c r="D251" s="72" t="s">
        <v>48</v>
      </c>
      <c r="E251" s="122" t="s">
        <v>3402</v>
      </c>
      <c r="F251" s="72" t="s">
        <v>248</v>
      </c>
      <c r="G251" s="72" t="s">
        <v>167</v>
      </c>
      <c r="H251" s="72" t="s">
        <v>168</v>
      </c>
      <c r="I251" s="4">
        <v>71000</v>
      </c>
      <c r="J251" s="72" t="s">
        <v>127</v>
      </c>
      <c r="K251" s="72" t="s">
        <v>3408</v>
      </c>
      <c r="L251" s="11" t="s">
        <v>955</v>
      </c>
      <c r="M251" s="72"/>
    </row>
    <row r="252" spans="1:13" s="204" customFormat="1" ht="123.75" customHeight="1" outlineLevel="2">
      <c r="A252" s="73" t="s">
        <v>619</v>
      </c>
      <c r="B252" s="72" t="s">
        <v>3407</v>
      </c>
      <c r="C252" s="72" t="s">
        <v>627</v>
      </c>
      <c r="D252" s="72" t="s">
        <v>48</v>
      </c>
      <c r="E252" s="122" t="s">
        <v>3402</v>
      </c>
      <c r="F252" s="72" t="s">
        <v>248</v>
      </c>
      <c r="G252" s="72" t="s">
        <v>167</v>
      </c>
      <c r="H252" s="72" t="s">
        <v>168</v>
      </c>
      <c r="I252" s="4">
        <v>57750</v>
      </c>
      <c r="J252" s="72" t="s">
        <v>127</v>
      </c>
      <c r="K252" s="72" t="s">
        <v>3406</v>
      </c>
      <c r="L252" s="11" t="s">
        <v>955</v>
      </c>
      <c r="M252" s="72"/>
    </row>
    <row r="253" spans="1:13" s="204" customFormat="1" ht="124.5" customHeight="1" outlineLevel="2">
      <c r="A253" s="73" t="s">
        <v>619</v>
      </c>
      <c r="B253" s="72" t="s">
        <v>3405</v>
      </c>
      <c r="C253" s="72" t="s">
        <v>627</v>
      </c>
      <c r="D253" s="72" t="s">
        <v>48</v>
      </c>
      <c r="E253" s="122" t="s">
        <v>3402</v>
      </c>
      <c r="F253" s="72" t="s">
        <v>248</v>
      </c>
      <c r="G253" s="72" t="s">
        <v>167</v>
      </c>
      <c r="H253" s="72" t="s">
        <v>168</v>
      </c>
      <c r="I253" s="4">
        <v>57750</v>
      </c>
      <c r="J253" s="72" t="s">
        <v>127</v>
      </c>
      <c r="K253" s="72" t="s">
        <v>3404</v>
      </c>
      <c r="L253" s="11" t="s">
        <v>955</v>
      </c>
      <c r="M253" s="72"/>
    </row>
    <row r="254" spans="1:13" s="204" customFormat="1" ht="123" customHeight="1" outlineLevel="2">
      <c r="A254" s="73" t="s">
        <v>619</v>
      </c>
      <c r="B254" s="72" t="s">
        <v>3403</v>
      </c>
      <c r="C254" s="72" t="s">
        <v>627</v>
      </c>
      <c r="D254" s="72" t="s">
        <v>48</v>
      </c>
      <c r="E254" s="122" t="s">
        <v>3402</v>
      </c>
      <c r="F254" s="72" t="s">
        <v>248</v>
      </c>
      <c r="G254" s="72" t="s">
        <v>167</v>
      </c>
      <c r="H254" s="72" t="s">
        <v>168</v>
      </c>
      <c r="I254" s="4">
        <v>63000</v>
      </c>
      <c r="J254" s="72" t="s">
        <v>127</v>
      </c>
      <c r="K254" s="72" t="s">
        <v>3401</v>
      </c>
      <c r="L254" s="11" t="s">
        <v>955</v>
      </c>
      <c r="M254" s="72"/>
    </row>
    <row r="255" spans="1:13" s="204" customFormat="1" ht="93" customHeight="1" outlineLevel="2">
      <c r="A255" s="73" t="s">
        <v>619</v>
      </c>
      <c r="B255" s="72" t="s">
        <v>3400</v>
      </c>
      <c r="C255" s="72" t="s">
        <v>627</v>
      </c>
      <c r="D255" s="72" t="s">
        <v>48</v>
      </c>
      <c r="E255" s="122" t="s">
        <v>3399</v>
      </c>
      <c r="F255" s="72" t="s">
        <v>248</v>
      </c>
      <c r="G255" s="72" t="s">
        <v>167</v>
      </c>
      <c r="H255" s="72" t="s">
        <v>168</v>
      </c>
      <c r="I255" s="4">
        <v>22000</v>
      </c>
      <c r="J255" s="72" t="s">
        <v>127</v>
      </c>
      <c r="K255" s="72" t="s">
        <v>3398</v>
      </c>
      <c r="L255" s="72" t="s">
        <v>170</v>
      </c>
      <c r="M255" s="72"/>
    </row>
    <row r="256" spans="1:13" s="204" customFormat="1" ht="124.5" customHeight="1" outlineLevel="2">
      <c r="A256" s="73" t="s">
        <v>619</v>
      </c>
      <c r="B256" s="72" t="s">
        <v>956</v>
      </c>
      <c r="C256" s="72" t="s">
        <v>472</v>
      </c>
      <c r="D256" s="72" t="s">
        <v>56</v>
      </c>
      <c r="E256" s="122" t="s">
        <v>3397</v>
      </c>
      <c r="F256" s="72" t="s">
        <v>248</v>
      </c>
      <c r="G256" s="72" t="s">
        <v>167</v>
      </c>
      <c r="H256" s="72" t="s">
        <v>168</v>
      </c>
      <c r="I256" s="4">
        <v>85592</v>
      </c>
      <c r="J256" s="72" t="s">
        <v>250</v>
      </c>
      <c r="K256" s="72" t="s">
        <v>3396</v>
      </c>
      <c r="L256" s="72" t="s">
        <v>958</v>
      </c>
      <c r="M256" s="72"/>
    </row>
    <row r="257" spans="1:13" s="204" customFormat="1" ht="76.5" customHeight="1" outlineLevel="2">
      <c r="A257" s="73" t="s">
        <v>619</v>
      </c>
      <c r="B257" s="72" t="s">
        <v>3395</v>
      </c>
      <c r="C257" s="72" t="s">
        <v>472</v>
      </c>
      <c r="D257" s="72" t="s">
        <v>48</v>
      </c>
      <c r="E257" s="122" t="s">
        <v>3394</v>
      </c>
      <c r="F257" s="72" t="s">
        <v>248</v>
      </c>
      <c r="G257" s="72" t="s">
        <v>167</v>
      </c>
      <c r="H257" s="72" t="s">
        <v>168</v>
      </c>
      <c r="I257" s="4">
        <v>100000</v>
      </c>
      <c r="J257" s="72" t="s">
        <v>250</v>
      </c>
      <c r="K257" s="72" t="s">
        <v>3393</v>
      </c>
      <c r="L257" s="72" t="s">
        <v>3382</v>
      </c>
      <c r="M257" s="72"/>
    </row>
    <row r="258" spans="1:13" s="204" customFormat="1" ht="77.25" customHeight="1" outlineLevel="2">
      <c r="A258" s="73" t="s">
        <v>619</v>
      </c>
      <c r="B258" s="72" t="s">
        <v>956</v>
      </c>
      <c r="C258" s="72" t="s">
        <v>472</v>
      </c>
      <c r="D258" s="72" t="s">
        <v>56</v>
      </c>
      <c r="E258" s="122" t="s">
        <v>1560</v>
      </c>
      <c r="F258" s="72" t="s">
        <v>248</v>
      </c>
      <c r="G258" s="72" t="s">
        <v>167</v>
      </c>
      <c r="H258" s="72" t="s">
        <v>168</v>
      </c>
      <c r="I258" s="4">
        <v>58720</v>
      </c>
      <c r="J258" s="72" t="s">
        <v>250</v>
      </c>
      <c r="K258" s="72" t="s">
        <v>3392</v>
      </c>
      <c r="L258" s="72" t="s">
        <v>959</v>
      </c>
      <c r="M258" s="72"/>
    </row>
    <row r="259" spans="1:13" s="204" customFormat="1" ht="74.25" customHeight="1" outlineLevel="2">
      <c r="A259" s="73" t="s">
        <v>619</v>
      </c>
      <c r="B259" s="72" t="s">
        <v>3391</v>
      </c>
      <c r="C259" s="72" t="s">
        <v>472</v>
      </c>
      <c r="D259" s="72" t="s">
        <v>48</v>
      </c>
      <c r="E259" s="122" t="s">
        <v>3390</v>
      </c>
      <c r="F259" s="72" t="s">
        <v>248</v>
      </c>
      <c r="G259" s="72" t="s">
        <v>167</v>
      </c>
      <c r="H259" s="72" t="s">
        <v>168</v>
      </c>
      <c r="I259" s="4">
        <v>200000</v>
      </c>
      <c r="J259" s="72" t="s">
        <v>250</v>
      </c>
      <c r="K259" s="72" t="s">
        <v>3389</v>
      </c>
      <c r="L259" s="72" t="s">
        <v>170</v>
      </c>
      <c r="M259" s="72"/>
    </row>
    <row r="260" spans="1:13" s="204" customFormat="1" ht="89.25" customHeight="1" outlineLevel="2">
      <c r="A260" s="73" t="s">
        <v>619</v>
      </c>
      <c r="B260" s="72" t="s">
        <v>956</v>
      </c>
      <c r="C260" s="72" t="s">
        <v>472</v>
      </c>
      <c r="D260" s="72" t="s">
        <v>48</v>
      </c>
      <c r="E260" s="122" t="s">
        <v>3388</v>
      </c>
      <c r="F260" s="72" t="s">
        <v>248</v>
      </c>
      <c r="G260" s="72" t="s">
        <v>167</v>
      </c>
      <c r="H260" s="72" t="s">
        <v>168</v>
      </c>
      <c r="I260" s="4">
        <v>135803</v>
      </c>
      <c r="J260" s="72" t="s">
        <v>250</v>
      </c>
      <c r="K260" s="72" t="s">
        <v>3387</v>
      </c>
      <c r="L260" s="72" t="s">
        <v>3386</v>
      </c>
      <c r="M260" s="72"/>
    </row>
    <row r="261" spans="1:13" s="204" customFormat="1" ht="75.75" customHeight="1" outlineLevel="2">
      <c r="A261" s="73" t="s">
        <v>619</v>
      </c>
      <c r="B261" s="72" t="s">
        <v>3385</v>
      </c>
      <c r="C261" s="72" t="s">
        <v>472</v>
      </c>
      <c r="D261" s="72" t="s">
        <v>48</v>
      </c>
      <c r="E261" s="122" t="s">
        <v>3384</v>
      </c>
      <c r="F261" s="72" t="s">
        <v>248</v>
      </c>
      <c r="G261" s="72" t="s">
        <v>167</v>
      </c>
      <c r="H261" s="72" t="s">
        <v>168</v>
      </c>
      <c r="I261" s="4">
        <v>30000</v>
      </c>
      <c r="J261" s="72" t="s">
        <v>250</v>
      </c>
      <c r="K261" s="72" t="s">
        <v>3383</v>
      </c>
      <c r="L261" s="72" t="s">
        <v>3382</v>
      </c>
      <c r="M261" s="72"/>
    </row>
    <row r="262" spans="1:13" s="204" customFormat="1" ht="75.75" customHeight="1" outlineLevel="2">
      <c r="A262" s="73" t="s">
        <v>619</v>
      </c>
      <c r="B262" s="72" t="s">
        <v>956</v>
      </c>
      <c r="C262" s="72" t="s">
        <v>472</v>
      </c>
      <c r="D262" s="72" t="s">
        <v>48</v>
      </c>
      <c r="E262" s="122" t="s">
        <v>1849</v>
      </c>
      <c r="F262" s="72" t="s">
        <v>248</v>
      </c>
      <c r="G262" s="72" t="s">
        <v>167</v>
      </c>
      <c r="H262" s="72" t="s">
        <v>168</v>
      </c>
      <c r="I262" s="4">
        <v>5000</v>
      </c>
      <c r="J262" s="72" t="s">
        <v>250</v>
      </c>
      <c r="K262" s="72" t="s">
        <v>3381</v>
      </c>
      <c r="L262" s="72" t="s">
        <v>150</v>
      </c>
      <c r="M262" s="72"/>
    </row>
    <row r="263" spans="1:13" s="204" customFormat="1" ht="120.75" customHeight="1" outlineLevel="2">
      <c r="A263" s="73" t="s">
        <v>619</v>
      </c>
      <c r="B263" s="72" t="s">
        <v>3379</v>
      </c>
      <c r="C263" s="72" t="s">
        <v>472</v>
      </c>
      <c r="D263" s="72" t="s">
        <v>56</v>
      </c>
      <c r="E263" s="122" t="s">
        <v>3378</v>
      </c>
      <c r="F263" s="72" t="s">
        <v>248</v>
      </c>
      <c r="G263" s="72" t="s">
        <v>167</v>
      </c>
      <c r="H263" s="72" t="s">
        <v>168</v>
      </c>
      <c r="I263" s="4">
        <v>59000</v>
      </c>
      <c r="J263" s="72" t="s">
        <v>250</v>
      </c>
      <c r="K263" s="72" t="s">
        <v>3380</v>
      </c>
      <c r="L263" s="72" t="s">
        <v>949</v>
      </c>
      <c r="M263" s="72"/>
    </row>
    <row r="264" spans="1:13" s="204" customFormat="1" ht="121.5" customHeight="1" outlineLevel="2">
      <c r="A264" s="73" t="s">
        <v>619</v>
      </c>
      <c r="B264" s="72" t="s">
        <v>3379</v>
      </c>
      <c r="C264" s="72" t="s">
        <v>472</v>
      </c>
      <c r="D264" s="72" t="s">
        <v>56</v>
      </c>
      <c r="E264" s="122" t="s">
        <v>3378</v>
      </c>
      <c r="F264" s="72" t="s">
        <v>248</v>
      </c>
      <c r="G264" s="72" t="s">
        <v>167</v>
      </c>
      <c r="H264" s="72" t="s">
        <v>168</v>
      </c>
      <c r="I264" s="4">
        <v>59535</v>
      </c>
      <c r="J264" s="72" t="s">
        <v>250</v>
      </c>
      <c r="K264" s="72" t="s">
        <v>3377</v>
      </c>
      <c r="L264" s="72" t="s">
        <v>950</v>
      </c>
      <c r="M264" s="72"/>
    </row>
    <row r="265" spans="1:13" s="204" customFormat="1" ht="102.75" customHeight="1" outlineLevel="2">
      <c r="A265" s="73" t="s">
        <v>619</v>
      </c>
      <c r="B265" s="72" t="s">
        <v>3376</v>
      </c>
      <c r="C265" s="72" t="s">
        <v>473</v>
      </c>
      <c r="D265" s="72" t="s">
        <v>48</v>
      </c>
      <c r="E265" s="122" t="s">
        <v>3375</v>
      </c>
      <c r="F265" s="72" t="s">
        <v>3116</v>
      </c>
      <c r="G265" s="72" t="s">
        <v>167</v>
      </c>
      <c r="H265" s="72" t="s">
        <v>168</v>
      </c>
      <c r="I265" s="4">
        <v>12000</v>
      </c>
      <c r="J265" s="72" t="s">
        <v>169</v>
      </c>
      <c r="K265" s="72" t="s">
        <v>3374</v>
      </c>
      <c r="L265" s="72" t="s">
        <v>629</v>
      </c>
      <c r="M265" s="72"/>
    </row>
    <row r="266" spans="1:13" s="204" customFormat="1" ht="102.75" customHeight="1" outlineLevel="2">
      <c r="A266" s="73" t="s">
        <v>619</v>
      </c>
      <c r="B266" s="72" t="s">
        <v>3372</v>
      </c>
      <c r="C266" s="72" t="s">
        <v>473</v>
      </c>
      <c r="D266" s="72" t="s">
        <v>56</v>
      </c>
      <c r="E266" s="122" t="s">
        <v>3371</v>
      </c>
      <c r="F266" s="72" t="s">
        <v>3116</v>
      </c>
      <c r="G266" s="72" t="s">
        <v>167</v>
      </c>
      <c r="H266" s="72" t="s">
        <v>168</v>
      </c>
      <c r="I266" s="4">
        <v>20000</v>
      </c>
      <c r="J266" s="72" t="s">
        <v>169</v>
      </c>
      <c r="K266" s="72" t="s">
        <v>3373</v>
      </c>
      <c r="L266" s="72" t="s">
        <v>432</v>
      </c>
      <c r="M266" s="72"/>
    </row>
    <row r="267" spans="1:13" s="204" customFormat="1" ht="103.5" customHeight="1" outlineLevel="2">
      <c r="A267" s="73" t="s">
        <v>619</v>
      </c>
      <c r="B267" s="72" t="s">
        <v>3372</v>
      </c>
      <c r="C267" s="72" t="s">
        <v>473</v>
      </c>
      <c r="D267" s="72" t="s">
        <v>48</v>
      </c>
      <c r="E267" s="122" t="s">
        <v>3371</v>
      </c>
      <c r="F267" s="72" t="s">
        <v>3116</v>
      </c>
      <c r="G267" s="72" t="s">
        <v>167</v>
      </c>
      <c r="H267" s="72" t="s">
        <v>168</v>
      </c>
      <c r="I267" s="4">
        <v>94919</v>
      </c>
      <c r="J267" s="72" t="s">
        <v>169</v>
      </c>
      <c r="K267" s="72" t="s">
        <v>3370</v>
      </c>
      <c r="L267" s="72" t="s">
        <v>170</v>
      </c>
      <c r="M267" s="72"/>
    </row>
    <row r="268" spans="1:13" s="204" customFormat="1" ht="73.5" customHeight="1" outlineLevel="2">
      <c r="A268" s="73" t="s">
        <v>619</v>
      </c>
      <c r="B268" s="72" t="s">
        <v>630</v>
      </c>
      <c r="C268" s="72" t="s">
        <v>471</v>
      </c>
      <c r="D268" s="72" t="s">
        <v>48</v>
      </c>
      <c r="E268" s="122" t="s">
        <v>1916</v>
      </c>
      <c r="F268" s="72" t="s">
        <v>248</v>
      </c>
      <c r="G268" s="72" t="s">
        <v>167</v>
      </c>
      <c r="H268" s="72" t="s">
        <v>168</v>
      </c>
      <c r="I268" s="4">
        <v>51113</v>
      </c>
      <c r="J268" s="72" t="s">
        <v>166</v>
      </c>
      <c r="K268" s="72" t="s">
        <v>3369</v>
      </c>
      <c r="L268" s="72" t="s">
        <v>98</v>
      </c>
      <c r="M268" s="72"/>
    </row>
    <row r="269" spans="1:13" s="204" customFormat="1" ht="73.5" customHeight="1" outlineLevel="2">
      <c r="A269" s="73" t="s">
        <v>619</v>
      </c>
      <c r="B269" s="72" t="s">
        <v>630</v>
      </c>
      <c r="C269" s="72" t="s">
        <v>471</v>
      </c>
      <c r="D269" s="72" t="s">
        <v>48</v>
      </c>
      <c r="E269" s="122" t="s">
        <v>1916</v>
      </c>
      <c r="F269" s="72" t="s">
        <v>248</v>
      </c>
      <c r="G269" s="72" t="s">
        <v>167</v>
      </c>
      <c r="H269" s="72" t="s">
        <v>168</v>
      </c>
      <c r="I269" s="4">
        <v>8726</v>
      </c>
      <c r="J269" s="72" t="s">
        <v>166</v>
      </c>
      <c r="K269" s="72" t="s">
        <v>3368</v>
      </c>
      <c r="L269" s="72" t="s">
        <v>433</v>
      </c>
      <c r="M269" s="72"/>
    </row>
    <row r="270" spans="1:13" s="204" customFormat="1" ht="72" customHeight="1" outlineLevel="2">
      <c r="A270" s="73" t="s">
        <v>619</v>
      </c>
      <c r="B270" s="72" t="s">
        <v>630</v>
      </c>
      <c r="C270" s="72" t="s">
        <v>471</v>
      </c>
      <c r="D270" s="72" t="s">
        <v>48</v>
      </c>
      <c r="E270" s="122" t="s">
        <v>1916</v>
      </c>
      <c r="F270" s="72" t="s">
        <v>248</v>
      </c>
      <c r="G270" s="72" t="s">
        <v>167</v>
      </c>
      <c r="H270" s="72" t="s">
        <v>168</v>
      </c>
      <c r="I270" s="4">
        <v>14958</v>
      </c>
      <c r="J270" s="72" t="s">
        <v>166</v>
      </c>
      <c r="K270" s="72" t="s">
        <v>3367</v>
      </c>
      <c r="L270" s="72" t="s">
        <v>3365</v>
      </c>
      <c r="M270" s="72"/>
    </row>
    <row r="271" spans="1:13" s="204" customFormat="1" ht="61.5" customHeight="1" outlineLevel="2">
      <c r="A271" s="73" t="s">
        <v>619</v>
      </c>
      <c r="B271" s="72" t="s">
        <v>631</v>
      </c>
      <c r="C271" s="72" t="s">
        <v>471</v>
      </c>
      <c r="D271" s="72" t="s">
        <v>48</v>
      </c>
      <c r="E271" s="122" t="s">
        <v>1916</v>
      </c>
      <c r="F271" s="72" t="s">
        <v>248</v>
      </c>
      <c r="G271" s="72" t="s">
        <v>167</v>
      </c>
      <c r="H271" s="72" t="s">
        <v>168</v>
      </c>
      <c r="I271" s="4">
        <v>497500</v>
      </c>
      <c r="J271" s="72" t="s">
        <v>166</v>
      </c>
      <c r="K271" s="72" t="s">
        <v>3366</v>
      </c>
      <c r="L271" s="72" t="s">
        <v>3365</v>
      </c>
      <c r="M271" s="72"/>
    </row>
    <row r="272" spans="1:13" s="204" customFormat="1" ht="61.5" customHeight="1" outlineLevel="2">
      <c r="A272" s="73" t="s">
        <v>619</v>
      </c>
      <c r="B272" s="72" t="s">
        <v>3364</v>
      </c>
      <c r="C272" s="72" t="s">
        <v>471</v>
      </c>
      <c r="D272" s="72" t="s">
        <v>48</v>
      </c>
      <c r="E272" s="122" t="s">
        <v>1193</v>
      </c>
      <c r="F272" s="72" t="s">
        <v>248</v>
      </c>
      <c r="G272" s="72" t="s">
        <v>167</v>
      </c>
      <c r="H272" s="72" t="s">
        <v>168</v>
      </c>
      <c r="I272" s="4">
        <v>21000</v>
      </c>
      <c r="J272" s="72" t="s">
        <v>166</v>
      </c>
      <c r="K272" s="72" t="s">
        <v>3363</v>
      </c>
      <c r="L272" s="72" t="s">
        <v>98</v>
      </c>
      <c r="M272" s="72"/>
    </row>
    <row r="273" spans="1:13" s="204" customFormat="1" ht="67.150000000000006" customHeight="1" outlineLevel="2">
      <c r="A273" s="73" t="s">
        <v>619</v>
      </c>
      <c r="B273" s="72" t="s">
        <v>3327</v>
      </c>
      <c r="C273" s="72" t="s">
        <v>471</v>
      </c>
      <c r="D273" s="72" t="s">
        <v>56</v>
      </c>
      <c r="E273" s="122" t="s">
        <v>3362</v>
      </c>
      <c r="F273" s="72" t="s">
        <v>248</v>
      </c>
      <c r="G273" s="72" t="s">
        <v>167</v>
      </c>
      <c r="H273" s="72" t="s">
        <v>168</v>
      </c>
      <c r="I273" s="4">
        <v>100800</v>
      </c>
      <c r="J273" s="72" t="s">
        <v>166</v>
      </c>
      <c r="K273" s="72" t="s">
        <v>3325</v>
      </c>
      <c r="L273" s="11" t="s">
        <v>3324</v>
      </c>
      <c r="M273" s="72"/>
    </row>
    <row r="274" spans="1:13" s="204" customFormat="1" ht="73.5" customHeight="1" outlineLevel="2">
      <c r="A274" s="73" t="s">
        <v>619</v>
      </c>
      <c r="B274" s="72" t="s">
        <v>3361</v>
      </c>
      <c r="C274" s="72" t="s">
        <v>471</v>
      </c>
      <c r="D274" s="72" t="s">
        <v>48</v>
      </c>
      <c r="E274" s="122" t="s">
        <v>3360</v>
      </c>
      <c r="F274" s="72" t="s">
        <v>248</v>
      </c>
      <c r="G274" s="72" t="s">
        <v>167</v>
      </c>
      <c r="H274" s="72" t="s">
        <v>168</v>
      </c>
      <c r="I274" s="4">
        <v>425880</v>
      </c>
      <c r="J274" s="72" t="s">
        <v>166</v>
      </c>
      <c r="K274" s="72" t="s">
        <v>3359</v>
      </c>
      <c r="L274" s="72" t="s">
        <v>3358</v>
      </c>
      <c r="M274" s="72" t="s">
        <v>110</v>
      </c>
    </row>
    <row r="275" spans="1:13" s="204" customFormat="1" ht="90.75" customHeight="1" outlineLevel="2">
      <c r="A275" s="73" t="s">
        <v>619</v>
      </c>
      <c r="B275" s="72" t="s">
        <v>3357</v>
      </c>
      <c r="C275" s="72" t="s">
        <v>471</v>
      </c>
      <c r="D275" s="72" t="s">
        <v>56</v>
      </c>
      <c r="E275" s="122" t="s">
        <v>3326</v>
      </c>
      <c r="F275" s="72" t="s">
        <v>248</v>
      </c>
      <c r="G275" s="72" t="s">
        <v>167</v>
      </c>
      <c r="H275" s="72" t="s">
        <v>168</v>
      </c>
      <c r="I275" s="4">
        <v>100800</v>
      </c>
      <c r="J275" s="72" t="s">
        <v>166</v>
      </c>
      <c r="K275" s="72" t="s">
        <v>3356</v>
      </c>
      <c r="L275" s="11" t="s">
        <v>3324</v>
      </c>
      <c r="M275" s="72"/>
    </row>
    <row r="276" spans="1:13" s="204" customFormat="1" ht="75" customHeight="1" outlineLevel="2">
      <c r="A276" s="73" t="s">
        <v>619</v>
      </c>
      <c r="B276" s="72" t="s">
        <v>3355</v>
      </c>
      <c r="C276" s="72" t="s">
        <v>471</v>
      </c>
      <c r="D276" s="72" t="s">
        <v>56</v>
      </c>
      <c r="E276" s="122" t="s">
        <v>1705</v>
      </c>
      <c r="F276" s="72" t="s">
        <v>248</v>
      </c>
      <c r="G276" s="72" t="s">
        <v>167</v>
      </c>
      <c r="H276" s="72" t="s">
        <v>168</v>
      </c>
      <c r="I276" s="4">
        <v>163171</v>
      </c>
      <c r="J276" s="72" t="s">
        <v>166</v>
      </c>
      <c r="K276" s="72" t="s">
        <v>3354</v>
      </c>
      <c r="L276" s="72" t="s">
        <v>3353</v>
      </c>
      <c r="M276" s="72"/>
    </row>
    <row r="277" spans="1:13" s="204" customFormat="1" ht="93" customHeight="1" outlineLevel="2">
      <c r="A277" s="73" t="s">
        <v>619</v>
      </c>
      <c r="B277" s="72" t="s">
        <v>3348</v>
      </c>
      <c r="C277" s="72" t="s">
        <v>471</v>
      </c>
      <c r="D277" s="72" t="s">
        <v>48</v>
      </c>
      <c r="E277" s="122" t="s">
        <v>1705</v>
      </c>
      <c r="F277" s="72" t="s">
        <v>248</v>
      </c>
      <c r="G277" s="72" t="s">
        <v>167</v>
      </c>
      <c r="H277" s="72" t="s">
        <v>168</v>
      </c>
      <c r="I277" s="4">
        <v>163172</v>
      </c>
      <c r="J277" s="72" t="s">
        <v>166</v>
      </c>
      <c r="K277" s="72" t="s">
        <v>3352</v>
      </c>
      <c r="L277" s="72" t="s">
        <v>3351</v>
      </c>
      <c r="M277" s="72"/>
    </row>
    <row r="278" spans="1:13" s="204" customFormat="1" ht="90.75" customHeight="1" outlineLevel="2">
      <c r="A278" s="73" t="s">
        <v>619</v>
      </c>
      <c r="B278" s="72" t="s">
        <v>3348</v>
      </c>
      <c r="C278" s="72" t="s">
        <v>471</v>
      </c>
      <c r="D278" s="72" t="s">
        <v>48</v>
      </c>
      <c r="E278" s="122" t="s">
        <v>1705</v>
      </c>
      <c r="F278" s="72" t="s">
        <v>248</v>
      </c>
      <c r="G278" s="72" t="s">
        <v>167</v>
      </c>
      <c r="H278" s="72" t="s">
        <v>168</v>
      </c>
      <c r="I278" s="4">
        <v>163172</v>
      </c>
      <c r="J278" s="72" t="s">
        <v>166</v>
      </c>
      <c r="K278" s="72" t="s">
        <v>3350</v>
      </c>
      <c r="L278" s="72" t="s">
        <v>3349</v>
      </c>
      <c r="M278" s="72"/>
    </row>
    <row r="279" spans="1:13" s="204" customFormat="1" ht="89.25" customHeight="1" outlineLevel="2">
      <c r="A279" s="73" t="s">
        <v>619</v>
      </c>
      <c r="B279" s="72" t="s">
        <v>3348</v>
      </c>
      <c r="C279" s="72" t="s">
        <v>471</v>
      </c>
      <c r="D279" s="72" t="s">
        <v>48</v>
      </c>
      <c r="E279" s="122" t="s">
        <v>1186</v>
      </c>
      <c r="F279" s="72" t="s">
        <v>248</v>
      </c>
      <c r="G279" s="72" t="s">
        <v>167</v>
      </c>
      <c r="H279" s="72" t="s">
        <v>168</v>
      </c>
      <c r="I279" s="4">
        <v>163172</v>
      </c>
      <c r="J279" s="72" t="s">
        <v>166</v>
      </c>
      <c r="K279" s="72" t="s">
        <v>3347</v>
      </c>
      <c r="L279" s="72" t="s">
        <v>3346</v>
      </c>
      <c r="M279" s="72"/>
    </row>
    <row r="280" spans="1:13" s="204" customFormat="1" ht="90" customHeight="1" outlineLevel="2">
      <c r="A280" s="73" t="s">
        <v>619</v>
      </c>
      <c r="B280" s="72" t="s">
        <v>3345</v>
      </c>
      <c r="C280" s="72" t="s">
        <v>471</v>
      </c>
      <c r="D280" s="72" t="s">
        <v>48</v>
      </c>
      <c r="E280" s="122" t="s">
        <v>1705</v>
      </c>
      <c r="F280" s="72" t="s">
        <v>248</v>
      </c>
      <c r="G280" s="72" t="s">
        <v>167</v>
      </c>
      <c r="H280" s="72" t="s">
        <v>168</v>
      </c>
      <c r="I280" s="4">
        <v>211319</v>
      </c>
      <c r="J280" s="72" t="s">
        <v>166</v>
      </c>
      <c r="K280" s="72" t="s">
        <v>3344</v>
      </c>
      <c r="L280" s="72" t="s">
        <v>960</v>
      </c>
      <c r="M280" s="72"/>
    </row>
    <row r="281" spans="1:13" s="204" customFormat="1" ht="73.5" customHeight="1" outlineLevel="2">
      <c r="A281" s="73" t="s">
        <v>619</v>
      </c>
      <c r="B281" s="72" t="s">
        <v>3343</v>
      </c>
      <c r="C281" s="72" t="s">
        <v>471</v>
      </c>
      <c r="D281" s="72" t="s">
        <v>48</v>
      </c>
      <c r="E281" s="122" t="s">
        <v>3342</v>
      </c>
      <c r="F281" s="72" t="s">
        <v>248</v>
      </c>
      <c r="G281" s="72" t="s">
        <v>167</v>
      </c>
      <c r="H281" s="72" t="s">
        <v>168</v>
      </c>
      <c r="I281" s="4">
        <v>136370</v>
      </c>
      <c r="J281" s="72" t="s">
        <v>166</v>
      </c>
      <c r="K281" s="72" t="s">
        <v>3341</v>
      </c>
      <c r="L281" s="72" t="s">
        <v>3340</v>
      </c>
      <c r="M281" s="72"/>
    </row>
    <row r="282" spans="1:13" s="204" customFormat="1" ht="75.75" customHeight="1" outlineLevel="2">
      <c r="A282" s="73" t="s">
        <v>619</v>
      </c>
      <c r="B282" s="72" t="s">
        <v>3339</v>
      </c>
      <c r="C282" s="72" t="s">
        <v>471</v>
      </c>
      <c r="D282" s="72" t="s">
        <v>48</v>
      </c>
      <c r="E282" s="122" t="s">
        <v>3338</v>
      </c>
      <c r="F282" s="72" t="s">
        <v>248</v>
      </c>
      <c r="G282" s="72" t="s">
        <v>167</v>
      </c>
      <c r="H282" s="72" t="s">
        <v>168</v>
      </c>
      <c r="I282" s="4">
        <v>524849</v>
      </c>
      <c r="J282" s="72" t="s">
        <v>166</v>
      </c>
      <c r="K282" s="72" t="s">
        <v>3337</v>
      </c>
      <c r="L282" s="72" t="s">
        <v>3336</v>
      </c>
      <c r="M282" s="72"/>
    </row>
    <row r="283" spans="1:13" s="204" customFormat="1" ht="100.5" customHeight="1" outlineLevel="2">
      <c r="A283" s="73" t="s">
        <v>619</v>
      </c>
      <c r="B283" s="11" t="s">
        <v>3335</v>
      </c>
      <c r="C283" s="72" t="s">
        <v>471</v>
      </c>
      <c r="D283" s="72" t="s">
        <v>48</v>
      </c>
      <c r="E283" s="122" t="s">
        <v>3334</v>
      </c>
      <c r="F283" s="72" t="s">
        <v>248</v>
      </c>
      <c r="G283" s="72" t="s">
        <v>167</v>
      </c>
      <c r="H283" s="72" t="s">
        <v>168</v>
      </c>
      <c r="I283" s="4">
        <v>339505</v>
      </c>
      <c r="J283" s="72" t="s">
        <v>166</v>
      </c>
      <c r="K283" s="72" t="s">
        <v>3333</v>
      </c>
      <c r="L283" s="72" t="s">
        <v>3332</v>
      </c>
      <c r="M283" s="72"/>
    </row>
    <row r="284" spans="1:13" s="204" customFormat="1" ht="132" customHeight="1" outlineLevel="2">
      <c r="A284" s="73" t="s">
        <v>619</v>
      </c>
      <c r="B284" s="72" t="s">
        <v>3331</v>
      </c>
      <c r="C284" s="72" t="s">
        <v>471</v>
      </c>
      <c r="D284" s="72" t="s">
        <v>48</v>
      </c>
      <c r="E284" s="122" t="s">
        <v>3330</v>
      </c>
      <c r="F284" s="72" t="s">
        <v>248</v>
      </c>
      <c r="G284" s="72" t="s">
        <v>167</v>
      </c>
      <c r="H284" s="72" t="s">
        <v>168</v>
      </c>
      <c r="I284" s="4">
        <v>39803</v>
      </c>
      <c r="J284" s="72" t="s">
        <v>166</v>
      </c>
      <c r="K284" s="72" t="s">
        <v>3329</v>
      </c>
      <c r="L284" s="72" t="s">
        <v>3328</v>
      </c>
      <c r="M284" s="72" t="s">
        <v>110</v>
      </c>
    </row>
    <row r="285" spans="1:13" s="204" customFormat="1" ht="73.5" customHeight="1" outlineLevel="2">
      <c r="A285" s="73" t="s">
        <v>619</v>
      </c>
      <c r="B285" s="72" t="s">
        <v>3327</v>
      </c>
      <c r="C285" s="72" t="s">
        <v>471</v>
      </c>
      <c r="D285" s="72" t="s">
        <v>56</v>
      </c>
      <c r="E285" s="122" t="s">
        <v>3326</v>
      </c>
      <c r="F285" s="72" t="s">
        <v>248</v>
      </c>
      <c r="G285" s="72" t="s">
        <v>167</v>
      </c>
      <c r="H285" s="72" t="s">
        <v>168</v>
      </c>
      <c r="I285" s="4">
        <v>657245</v>
      </c>
      <c r="J285" s="72" t="s">
        <v>166</v>
      </c>
      <c r="K285" s="72" t="s">
        <v>3325</v>
      </c>
      <c r="L285" s="11" t="s">
        <v>3324</v>
      </c>
      <c r="M285" s="72"/>
    </row>
    <row r="286" spans="1:13" s="204" customFormat="1" ht="138" customHeight="1" outlineLevel="2">
      <c r="A286" s="73" t="s">
        <v>619</v>
      </c>
      <c r="B286" s="72" t="s">
        <v>3323</v>
      </c>
      <c r="C286" s="72" t="s">
        <v>632</v>
      </c>
      <c r="D286" s="194" t="s">
        <v>2349</v>
      </c>
      <c r="E286" s="122" t="s">
        <v>3322</v>
      </c>
      <c r="F286" s="72" t="s">
        <v>248</v>
      </c>
      <c r="G286" s="72" t="s">
        <v>167</v>
      </c>
      <c r="H286" s="72" t="s">
        <v>168</v>
      </c>
      <c r="I286" s="4">
        <v>528287</v>
      </c>
      <c r="J286" s="72" t="s">
        <v>166</v>
      </c>
      <c r="K286" s="72" t="s">
        <v>3321</v>
      </c>
      <c r="L286" s="11" t="s">
        <v>3320</v>
      </c>
      <c r="M286" s="72" t="s">
        <v>110</v>
      </c>
    </row>
    <row r="287" spans="1:13" s="204" customFormat="1" ht="106.5" customHeight="1" outlineLevel="2">
      <c r="A287" s="73" t="s">
        <v>619</v>
      </c>
      <c r="B287" s="72" t="s">
        <v>3319</v>
      </c>
      <c r="C287" s="72" t="s">
        <v>632</v>
      </c>
      <c r="D287" s="194" t="s">
        <v>2349</v>
      </c>
      <c r="E287" s="122" t="s">
        <v>1983</v>
      </c>
      <c r="F287" s="72" t="s">
        <v>248</v>
      </c>
      <c r="G287" s="72" t="s">
        <v>167</v>
      </c>
      <c r="H287" s="72" t="s">
        <v>168</v>
      </c>
      <c r="I287" s="4">
        <v>744450</v>
      </c>
      <c r="J287" s="72" t="s">
        <v>166</v>
      </c>
      <c r="K287" s="72" t="s">
        <v>3318</v>
      </c>
      <c r="L287" s="72" t="s">
        <v>3317</v>
      </c>
      <c r="M287" s="72" t="s">
        <v>110</v>
      </c>
    </row>
    <row r="288" spans="1:13" s="204" customFormat="1" ht="169.5" customHeight="1" outlineLevel="2">
      <c r="A288" s="73" t="s">
        <v>619</v>
      </c>
      <c r="B288" s="72" t="s">
        <v>3316</v>
      </c>
      <c r="C288" s="72" t="s">
        <v>632</v>
      </c>
      <c r="D288" s="72" t="s">
        <v>48</v>
      </c>
      <c r="E288" s="122" t="s">
        <v>3315</v>
      </c>
      <c r="F288" s="72" t="s">
        <v>248</v>
      </c>
      <c r="G288" s="72" t="s">
        <v>167</v>
      </c>
      <c r="H288" s="72" t="s">
        <v>168</v>
      </c>
      <c r="I288" s="4">
        <v>570651</v>
      </c>
      <c r="J288" s="72" t="s">
        <v>166</v>
      </c>
      <c r="K288" s="72" t="s">
        <v>3314</v>
      </c>
      <c r="L288" s="11" t="s">
        <v>3313</v>
      </c>
      <c r="M288" s="72" t="s">
        <v>110</v>
      </c>
    </row>
    <row r="289" spans="1:13" s="204" customFormat="1" ht="88.5" customHeight="1" outlineLevel="2">
      <c r="A289" s="73" t="s">
        <v>619</v>
      </c>
      <c r="B289" s="72" t="s">
        <v>3164</v>
      </c>
      <c r="C289" s="72" t="s">
        <v>632</v>
      </c>
      <c r="D289" s="194" t="s">
        <v>2349</v>
      </c>
      <c r="E289" s="122" t="s">
        <v>3163</v>
      </c>
      <c r="F289" s="72" t="s">
        <v>248</v>
      </c>
      <c r="G289" s="72" t="s">
        <v>167</v>
      </c>
      <c r="H289" s="72" t="s">
        <v>168</v>
      </c>
      <c r="I289" s="4">
        <v>873873</v>
      </c>
      <c r="J289" s="72" t="s">
        <v>166</v>
      </c>
      <c r="K289" s="72" t="s">
        <v>3312</v>
      </c>
      <c r="L289" s="11" t="s">
        <v>3311</v>
      </c>
      <c r="M289" s="72"/>
    </row>
    <row r="290" spans="1:13" s="204" customFormat="1" ht="75.75" customHeight="1" outlineLevel="2">
      <c r="A290" s="73" t="s">
        <v>619</v>
      </c>
      <c r="B290" s="72" t="s">
        <v>3310</v>
      </c>
      <c r="C290" s="72" t="s">
        <v>632</v>
      </c>
      <c r="D290" s="72" t="s">
        <v>48</v>
      </c>
      <c r="E290" s="122" t="s">
        <v>3269</v>
      </c>
      <c r="F290" s="72" t="s">
        <v>248</v>
      </c>
      <c r="G290" s="72" t="s">
        <v>167</v>
      </c>
      <c r="H290" s="72" t="s">
        <v>168</v>
      </c>
      <c r="I290" s="4">
        <v>262773</v>
      </c>
      <c r="J290" s="72" t="s">
        <v>166</v>
      </c>
      <c r="K290" s="72" t="s">
        <v>3309</v>
      </c>
      <c r="L290" s="72" t="s">
        <v>646</v>
      </c>
      <c r="M290" s="72" t="s">
        <v>110</v>
      </c>
    </row>
    <row r="291" spans="1:13" s="204" customFormat="1" ht="92.25" customHeight="1" outlineLevel="2">
      <c r="A291" s="73" t="s">
        <v>619</v>
      </c>
      <c r="B291" s="72" t="s">
        <v>3308</v>
      </c>
      <c r="C291" s="72" t="s">
        <v>632</v>
      </c>
      <c r="D291" s="72" t="s">
        <v>48</v>
      </c>
      <c r="E291" s="122" t="s">
        <v>3269</v>
      </c>
      <c r="F291" s="72" t="s">
        <v>248</v>
      </c>
      <c r="G291" s="72" t="s">
        <v>167</v>
      </c>
      <c r="H291" s="72" t="s">
        <v>168</v>
      </c>
      <c r="I291" s="4">
        <v>343282</v>
      </c>
      <c r="J291" s="72" t="s">
        <v>166</v>
      </c>
      <c r="K291" s="72" t="s">
        <v>3307</v>
      </c>
      <c r="L291" s="11" t="s">
        <v>3306</v>
      </c>
      <c r="M291" s="72" t="s">
        <v>110</v>
      </c>
    </row>
    <row r="292" spans="1:13" s="204" customFormat="1" ht="124.5" customHeight="1" outlineLevel="2">
      <c r="A292" s="73" t="s">
        <v>619</v>
      </c>
      <c r="B292" s="72" t="s">
        <v>3305</v>
      </c>
      <c r="C292" s="72" t="s">
        <v>632</v>
      </c>
      <c r="D292" s="72" t="s">
        <v>48</v>
      </c>
      <c r="E292" s="122" t="s">
        <v>3216</v>
      </c>
      <c r="F292" s="72" t="s">
        <v>248</v>
      </c>
      <c r="G292" s="72" t="s">
        <v>167</v>
      </c>
      <c r="H292" s="72" t="s">
        <v>168</v>
      </c>
      <c r="I292" s="4">
        <v>313858</v>
      </c>
      <c r="J292" s="72" t="s">
        <v>166</v>
      </c>
      <c r="K292" s="72" t="s">
        <v>3304</v>
      </c>
      <c r="L292" s="11" t="s">
        <v>3303</v>
      </c>
      <c r="M292" s="72"/>
    </row>
    <row r="293" spans="1:13" s="204" customFormat="1" ht="106.5" customHeight="1" outlineLevel="2">
      <c r="A293" s="73" t="s">
        <v>619</v>
      </c>
      <c r="B293" s="72" t="s">
        <v>3302</v>
      </c>
      <c r="C293" s="72" t="s">
        <v>632</v>
      </c>
      <c r="D293" s="72" t="s">
        <v>48</v>
      </c>
      <c r="E293" s="122" t="s">
        <v>1862</v>
      </c>
      <c r="F293" s="72" t="s">
        <v>248</v>
      </c>
      <c r="G293" s="72" t="s">
        <v>167</v>
      </c>
      <c r="H293" s="72" t="s">
        <v>168</v>
      </c>
      <c r="I293" s="4">
        <v>132357</v>
      </c>
      <c r="J293" s="72" t="s">
        <v>166</v>
      </c>
      <c r="K293" s="72" t="s">
        <v>3301</v>
      </c>
      <c r="L293" s="11" t="s">
        <v>3300</v>
      </c>
      <c r="M293" s="72"/>
    </row>
    <row r="294" spans="1:13" s="204" customFormat="1" ht="63.75" customHeight="1" outlineLevel="2">
      <c r="A294" s="73" t="s">
        <v>619</v>
      </c>
      <c r="B294" s="72" t="s">
        <v>3299</v>
      </c>
      <c r="C294" s="72" t="s">
        <v>632</v>
      </c>
      <c r="D294" s="72" t="s">
        <v>48</v>
      </c>
      <c r="E294" s="122" t="s">
        <v>3199</v>
      </c>
      <c r="F294" s="72" t="s">
        <v>248</v>
      </c>
      <c r="G294" s="72" t="s">
        <v>167</v>
      </c>
      <c r="H294" s="72" t="s">
        <v>168</v>
      </c>
      <c r="I294" s="4">
        <v>237379</v>
      </c>
      <c r="J294" s="72" t="s">
        <v>166</v>
      </c>
      <c r="K294" s="72" t="s">
        <v>3298</v>
      </c>
      <c r="L294" s="11" t="s">
        <v>3297</v>
      </c>
      <c r="M294" s="72"/>
    </row>
    <row r="295" spans="1:13" s="204" customFormat="1" ht="114" customHeight="1" outlineLevel="2">
      <c r="A295" s="73" t="s">
        <v>619</v>
      </c>
      <c r="B295" s="72" t="s">
        <v>3296</v>
      </c>
      <c r="C295" s="72" t="s">
        <v>632</v>
      </c>
      <c r="D295" s="72" t="s">
        <v>48</v>
      </c>
      <c r="E295" s="122" t="s">
        <v>3199</v>
      </c>
      <c r="F295" s="72" t="s">
        <v>248</v>
      </c>
      <c r="G295" s="72" t="s">
        <v>167</v>
      </c>
      <c r="H295" s="72" t="s">
        <v>168</v>
      </c>
      <c r="I295" s="4">
        <v>372104</v>
      </c>
      <c r="J295" s="72" t="s">
        <v>166</v>
      </c>
      <c r="K295" s="72" t="s">
        <v>3295</v>
      </c>
      <c r="L295" s="11" t="s">
        <v>3294</v>
      </c>
      <c r="M295" s="72"/>
    </row>
    <row r="296" spans="1:13" s="204" customFormat="1" ht="172.5" customHeight="1" outlineLevel="2">
      <c r="A296" s="73" t="s">
        <v>619</v>
      </c>
      <c r="B296" s="72" t="s">
        <v>3293</v>
      </c>
      <c r="C296" s="72" t="s">
        <v>632</v>
      </c>
      <c r="D296" s="72" t="s">
        <v>48</v>
      </c>
      <c r="E296" s="122" t="s">
        <v>3292</v>
      </c>
      <c r="F296" s="72" t="s">
        <v>248</v>
      </c>
      <c r="G296" s="72" t="s">
        <v>167</v>
      </c>
      <c r="H296" s="72" t="s">
        <v>168</v>
      </c>
      <c r="I296" s="4">
        <v>286382</v>
      </c>
      <c r="J296" s="72" t="s">
        <v>166</v>
      </c>
      <c r="K296" s="72" t="s">
        <v>3291</v>
      </c>
      <c r="L296" s="11" t="s">
        <v>3290</v>
      </c>
      <c r="M296" s="72"/>
    </row>
    <row r="297" spans="1:13" s="204" customFormat="1" ht="148.5" customHeight="1" outlineLevel="2">
      <c r="A297" s="73" t="s">
        <v>619</v>
      </c>
      <c r="B297" s="72" t="s">
        <v>3289</v>
      </c>
      <c r="C297" s="72" t="s">
        <v>632</v>
      </c>
      <c r="D297" s="72" t="s">
        <v>48</v>
      </c>
      <c r="E297" s="122" t="s">
        <v>3288</v>
      </c>
      <c r="F297" s="72" t="s">
        <v>248</v>
      </c>
      <c r="G297" s="72" t="s">
        <v>167</v>
      </c>
      <c r="H297" s="72" t="s">
        <v>168</v>
      </c>
      <c r="I297" s="4">
        <v>325358</v>
      </c>
      <c r="J297" s="72" t="s">
        <v>166</v>
      </c>
      <c r="K297" s="72" t="s">
        <v>3287</v>
      </c>
      <c r="L297" s="11" t="s">
        <v>3286</v>
      </c>
      <c r="M297" s="72"/>
    </row>
    <row r="298" spans="1:13" s="204" customFormat="1" ht="150.75" customHeight="1" outlineLevel="2">
      <c r="A298" s="73" t="s">
        <v>619</v>
      </c>
      <c r="B298" s="72" t="s">
        <v>3285</v>
      </c>
      <c r="C298" s="72" t="s">
        <v>632</v>
      </c>
      <c r="D298" s="72" t="s">
        <v>48</v>
      </c>
      <c r="E298" s="122" t="s">
        <v>3284</v>
      </c>
      <c r="F298" s="72" t="s">
        <v>248</v>
      </c>
      <c r="G298" s="72" t="s">
        <v>167</v>
      </c>
      <c r="H298" s="72" t="s">
        <v>168</v>
      </c>
      <c r="I298" s="4">
        <v>949513</v>
      </c>
      <c r="J298" s="72" t="s">
        <v>166</v>
      </c>
      <c r="K298" s="72" t="s">
        <v>3283</v>
      </c>
      <c r="L298" s="11" t="s">
        <v>3282</v>
      </c>
      <c r="M298" s="72"/>
    </row>
    <row r="299" spans="1:13" s="204" customFormat="1" ht="93" customHeight="1" outlineLevel="2">
      <c r="A299" s="73" t="s">
        <v>619</v>
      </c>
      <c r="B299" s="72" t="s">
        <v>3281</v>
      </c>
      <c r="C299" s="72" t="s">
        <v>632</v>
      </c>
      <c r="D299" s="72" t="s">
        <v>48</v>
      </c>
      <c r="E299" s="122" t="s">
        <v>3269</v>
      </c>
      <c r="F299" s="72" t="s">
        <v>248</v>
      </c>
      <c r="G299" s="72" t="s">
        <v>167</v>
      </c>
      <c r="H299" s="72" t="s">
        <v>168</v>
      </c>
      <c r="I299" s="4">
        <v>203459</v>
      </c>
      <c r="J299" s="72" t="s">
        <v>166</v>
      </c>
      <c r="K299" s="72" t="s">
        <v>3280</v>
      </c>
      <c r="L299" s="72" t="s">
        <v>642</v>
      </c>
      <c r="M299" s="72" t="s">
        <v>110</v>
      </c>
    </row>
    <row r="300" spans="1:13" s="204" customFormat="1" ht="106.5" customHeight="1" outlineLevel="2">
      <c r="A300" s="73" t="s">
        <v>619</v>
      </c>
      <c r="B300" s="72" t="s">
        <v>3279</v>
      </c>
      <c r="C300" s="72" t="s">
        <v>632</v>
      </c>
      <c r="D300" s="72" t="s">
        <v>48</v>
      </c>
      <c r="E300" s="122" t="s">
        <v>3269</v>
      </c>
      <c r="F300" s="72" t="s">
        <v>248</v>
      </c>
      <c r="G300" s="72" t="s">
        <v>167</v>
      </c>
      <c r="H300" s="72" t="s">
        <v>168</v>
      </c>
      <c r="I300" s="4">
        <v>171334</v>
      </c>
      <c r="J300" s="72" t="s">
        <v>166</v>
      </c>
      <c r="K300" s="72" t="s">
        <v>3278</v>
      </c>
      <c r="L300" s="72" t="s">
        <v>3277</v>
      </c>
      <c r="M300" s="72" t="s">
        <v>110</v>
      </c>
    </row>
    <row r="301" spans="1:13" s="204" customFormat="1" ht="86.25" customHeight="1" outlineLevel="2">
      <c r="A301" s="73" t="s">
        <v>619</v>
      </c>
      <c r="B301" s="72" t="s">
        <v>3276</v>
      </c>
      <c r="C301" s="72" t="s">
        <v>632</v>
      </c>
      <c r="D301" s="72" t="s">
        <v>48</v>
      </c>
      <c r="E301" s="122" t="s">
        <v>3269</v>
      </c>
      <c r="F301" s="72" t="s">
        <v>248</v>
      </c>
      <c r="G301" s="72" t="s">
        <v>167</v>
      </c>
      <c r="H301" s="72" t="s">
        <v>168</v>
      </c>
      <c r="I301" s="4">
        <v>3704</v>
      </c>
      <c r="J301" s="72" t="s">
        <v>166</v>
      </c>
      <c r="K301" s="72" t="s">
        <v>3275</v>
      </c>
      <c r="L301" s="72" t="s">
        <v>98</v>
      </c>
      <c r="M301" s="72" t="s">
        <v>110</v>
      </c>
    </row>
    <row r="302" spans="1:13" s="204" customFormat="1" ht="136.5" customHeight="1" outlineLevel="2">
      <c r="A302" s="73" t="s">
        <v>619</v>
      </c>
      <c r="B302" s="72" t="s">
        <v>3274</v>
      </c>
      <c r="C302" s="72" t="s">
        <v>632</v>
      </c>
      <c r="D302" s="72" t="s">
        <v>48</v>
      </c>
      <c r="E302" s="122" t="s">
        <v>3273</v>
      </c>
      <c r="F302" s="72" t="s">
        <v>248</v>
      </c>
      <c r="G302" s="72" t="s">
        <v>167</v>
      </c>
      <c r="H302" s="72" t="s">
        <v>168</v>
      </c>
      <c r="I302" s="4">
        <v>342248</v>
      </c>
      <c r="J302" s="72" t="s">
        <v>166</v>
      </c>
      <c r="K302" s="72" t="s">
        <v>3272</v>
      </c>
      <c r="L302" s="72" t="s">
        <v>3271</v>
      </c>
      <c r="M302" s="72"/>
    </row>
    <row r="303" spans="1:13" s="204" customFormat="1" ht="57.75" customHeight="1" outlineLevel="2">
      <c r="A303" s="73" t="s">
        <v>619</v>
      </c>
      <c r="B303" s="72" t="s">
        <v>3270</v>
      </c>
      <c r="C303" s="72" t="s">
        <v>632</v>
      </c>
      <c r="D303" s="72" t="s">
        <v>48</v>
      </c>
      <c r="E303" s="122" t="s">
        <v>3269</v>
      </c>
      <c r="F303" s="72" t="s">
        <v>248</v>
      </c>
      <c r="G303" s="72" t="s">
        <v>167</v>
      </c>
      <c r="H303" s="72" t="s">
        <v>168</v>
      </c>
      <c r="I303" s="4">
        <v>796950</v>
      </c>
      <c r="J303" s="72" t="s">
        <v>166</v>
      </c>
      <c r="K303" s="72" t="s">
        <v>3268</v>
      </c>
      <c r="L303" s="72" t="s">
        <v>3267</v>
      </c>
      <c r="M303" s="72" t="s">
        <v>110</v>
      </c>
    </row>
    <row r="304" spans="1:13" s="204" customFormat="1" ht="91.5" customHeight="1" outlineLevel="2">
      <c r="A304" s="73" t="s">
        <v>619</v>
      </c>
      <c r="B304" s="72" t="s">
        <v>634</v>
      </c>
      <c r="C304" s="72" t="s">
        <v>632</v>
      </c>
      <c r="D304" s="72" t="s">
        <v>48</v>
      </c>
      <c r="E304" s="122" t="s">
        <v>1916</v>
      </c>
      <c r="F304" s="72" t="s">
        <v>248</v>
      </c>
      <c r="G304" s="72" t="s">
        <v>167</v>
      </c>
      <c r="H304" s="72" t="s">
        <v>168</v>
      </c>
      <c r="I304" s="4">
        <v>315158</v>
      </c>
      <c r="J304" s="72" t="s">
        <v>166</v>
      </c>
      <c r="K304" s="72" t="s">
        <v>3266</v>
      </c>
      <c r="L304" s="72" t="s">
        <v>635</v>
      </c>
      <c r="M304" s="72"/>
    </row>
    <row r="305" spans="1:13" s="204" customFormat="1" ht="108.75" customHeight="1" outlineLevel="2">
      <c r="A305" s="73" t="s">
        <v>619</v>
      </c>
      <c r="B305" s="72" t="s">
        <v>636</v>
      </c>
      <c r="C305" s="72" t="s">
        <v>632</v>
      </c>
      <c r="D305" s="72" t="s">
        <v>48</v>
      </c>
      <c r="E305" s="122" t="s">
        <v>3265</v>
      </c>
      <c r="F305" s="72" t="s">
        <v>248</v>
      </c>
      <c r="G305" s="72" t="s">
        <v>167</v>
      </c>
      <c r="H305" s="72" t="s">
        <v>168</v>
      </c>
      <c r="I305" s="4">
        <v>1680243</v>
      </c>
      <c r="J305" s="72" t="s">
        <v>166</v>
      </c>
      <c r="K305" s="72" t="s">
        <v>3264</v>
      </c>
      <c r="L305" s="72" t="s">
        <v>635</v>
      </c>
      <c r="M305" s="72"/>
    </row>
    <row r="306" spans="1:13" s="204" customFormat="1" ht="70.5" customHeight="1" outlineLevel="2">
      <c r="A306" s="73" t="s">
        <v>619</v>
      </c>
      <c r="B306" s="72" t="s">
        <v>638</v>
      </c>
      <c r="C306" s="72" t="s">
        <v>632</v>
      </c>
      <c r="D306" s="72" t="s">
        <v>48</v>
      </c>
      <c r="E306" s="122" t="s">
        <v>3199</v>
      </c>
      <c r="F306" s="72" t="s">
        <v>248</v>
      </c>
      <c r="G306" s="72" t="s">
        <v>167</v>
      </c>
      <c r="H306" s="72" t="s">
        <v>168</v>
      </c>
      <c r="I306" s="4">
        <v>2793202</v>
      </c>
      <c r="J306" s="72" t="s">
        <v>166</v>
      </c>
      <c r="K306" s="72" t="s">
        <v>3263</v>
      </c>
      <c r="L306" s="72" t="s">
        <v>639</v>
      </c>
      <c r="M306" s="72"/>
    </row>
    <row r="307" spans="1:13" s="204" customFormat="1" ht="77.25" customHeight="1" outlineLevel="2">
      <c r="A307" s="73" t="s">
        <v>619</v>
      </c>
      <c r="B307" s="72" t="s">
        <v>640</v>
      </c>
      <c r="C307" s="72" t="s">
        <v>632</v>
      </c>
      <c r="D307" s="72" t="s">
        <v>48</v>
      </c>
      <c r="E307" s="122" t="s">
        <v>3262</v>
      </c>
      <c r="F307" s="72" t="s">
        <v>248</v>
      </c>
      <c r="G307" s="72" t="s">
        <v>167</v>
      </c>
      <c r="H307" s="72" t="s">
        <v>168</v>
      </c>
      <c r="I307" s="4">
        <v>228948</v>
      </c>
      <c r="J307" s="72" t="s">
        <v>166</v>
      </c>
      <c r="K307" s="72" t="s">
        <v>3261</v>
      </c>
      <c r="L307" s="72" t="s">
        <v>963</v>
      </c>
      <c r="M307" s="72"/>
    </row>
    <row r="308" spans="1:13" s="204" customFormat="1" ht="92.25" customHeight="1" outlineLevel="2">
      <c r="A308" s="73" t="s">
        <v>619</v>
      </c>
      <c r="B308" s="72" t="s">
        <v>641</v>
      </c>
      <c r="C308" s="72" t="s">
        <v>632</v>
      </c>
      <c r="D308" s="72" t="s">
        <v>48</v>
      </c>
      <c r="E308" s="122" t="s">
        <v>1916</v>
      </c>
      <c r="F308" s="72" t="s">
        <v>248</v>
      </c>
      <c r="G308" s="72" t="s">
        <v>167</v>
      </c>
      <c r="H308" s="72" t="s">
        <v>168</v>
      </c>
      <c r="I308" s="4">
        <v>320370</v>
      </c>
      <c r="J308" s="72" t="s">
        <v>166</v>
      </c>
      <c r="K308" s="72" t="s">
        <v>3260</v>
      </c>
      <c r="L308" s="72" t="s">
        <v>3259</v>
      </c>
      <c r="M308" s="72"/>
    </row>
    <row r="309" spans="1:13" s="204" customFormat="1" ht="79.5" customHeight="1" outlineLevel="2">
      <c r="A309" s="73" t="s">
        <v>619</v>
      </c>
      <c r="B309" s="72" t="s">
        <v>643</v>
      </c>
      <c r="C309" s="72" t="s">
        <v>632</v>
      </c>
      <c r="D309" s="72" t="s">
        <v>48</v>
      </c>
      <c r="E309" s="122" t="s">
        <v>1916</v>
      </c>
      <c r="F309" s="72" t="s">
        <v>248</v>
      </c>
      <c r="G309" s="72" t="s">
        <v>167</v>
      </c>
      <c r="H309" s="72" t="s">
        <v>168</v>
      </c>
      <c r="I309" s="4">
        <v>169282</v>
      </c>
      <c r="J309" s="72" t="s">
        <v>166</v>
      </c>
      <c r="K309" s="72" t="s">
        <v>3258</v>
      </c>
      <c r="L309" s="72" t="s">
        <v>635</v>
      </c>
      <c r="M309" s="72"/>
    </row>
    <row r="310" spans="1:13" s="204" customFormat="1" ht="87" customHeight="1" outlineLevel="2">
      <c r="A310" s="73" t="s">
        <v>619</v>
      </c>
      <c r="B310" s="72" t="s">
        <v>645</v>
      </c>
      <c r="C310" s="72" t="s">
        <v>632</v>
      </c>
      <c r="D310" s="72" t="s">
        <v>48</v>
      </c>
      <c r="E310" s="122" t="s">
        <v>1916</v>
      </c>
      <c r="F310" s="72" t="s">
        <v>248</v>
      </c>
      <c r="G310" s="72" t="s">
        <v>167</v>
      </c>
      <c r="H310" s="72" t="s">
        <v>168</v>
      </c>
      <c r="I310" s="4">
        <v>326431</v>
      </c>
      <c r="J310" s="72" t="s">
        <v>166</v>
      </c>
      <c r="K310" s="72" t="s">
        <v>3257</v>
      </c>
      <c r="L310" s="72" t="s">
        <v>642</v>
      </c>
      <c r="M310" s="72"/>
    </row>
    <row r="311" spans="1:13" s="204" customFormat="1" ht="92.25" customHeight="1" outlineLevel="2">
      <c r="A311" s="73" t="s">
        <v>619</v>
      </c>
      <c r="B311" s="72" t="s">
        <v>644</v>
      </c>
      <c r="C311" s="72" t="s">
        <v>632</v>
      </c>
      <c r="D311" s="72" t="s">
        <v>48</v>
      </c>
      <c r="E311" s="122" t="s">
        <v>1916</v>
      </c>
      <c r="F311" s="72" t="s">
        <v>248</v>
      </c>
      <c r="G311" s="72" t="s">
        <v>167</v>
      </c>
      <c r="H311" s="72" t="s">
        <v>168</v>
      </c>
      <c r="I311" s="4">
        <v>662235</v>
      </c>
      <c r="J311" s="72" t="s">
        <v>166</v>
      </c>
      <c r="K311" s="72" t="s">
        <v>3256</v>
      </c>
      <c r="L311" s="72" t="s">
        <v>3255</v>
      </c>
      <c r="M311" s="72"/>
    </row>
    <row r="312" spans="1:13" s="204" customFormat="1" ht="93.75" customHeight="1" outlineLevel="2">
      <c r="A312" s="73" t="s">
        <v>619</v>
      </c>
      <c r="B312" s="72" t="s">
        <v>964</v>
      </c>
      <c r="C312" s="72" t="s">
        <v>632</v>
      </c>
      <c r="D312" s="72" t="s">
        <v>48</v>
      </c>
      <c r="E312" s="122" t="s">
        <v>1916</v>
      </c>
      <c r="F312" s="72" t="s">
        <v>248</v>
      </c>
      <c r="G312" s="72" t="s">
        <v>167</v>
      </c>
      <c r="H312" s="72" t="s">
        <v>168</v>
      </c>
      <c r="I312" s="4">
        <v>158421</v>
      </c>
      <c r="J312" s="72" t="s">
        <v>166</v>
      </c>
      <c r="K312" s="72" t="s">
        <v>3254</v>
      </c>
      <c r="L312" s="72" t="s">
        <v>635</v>
      </c>
      <c r="M312" s="72"/>
    </row>
    <row r="313" spans="1:13" s="204" customFormat="1" ht="73.5" customHeight="1" outlineLevel="2">
      <c r="A313" s="73" t="s">
        <v>619</v>
      </c>
      <c r="B313" s="72" t="s">
        <v>3253</v>
      </c>
      <c r="C313" s="72" t="s">
        <v>632</v>
      </c>
      <c r="D313" s="72" t="s">
        <v>48</v>
      </c>
      <c r="E313" s="122" t="s">
        <v>3252</v>
      </c>
      <c r="F313" s="72" t="s">
        <v>248</v>
      </c>
      <c r="G313" s="72" t="s">
        <v>167</v>
      </c>
      <c r="H313" s="72" t="s">
        <v>168</v>
      </c>
      <c r="I313" s="4">
        <v>703420</v>
      </c>
      <c r="J313" s="72" t="s">
        <v>166</v>
      </c>
      <c r="K313" s="72" t="s">
        <v>3251</v>
      </c>
      <c r="L313" s="72" t="s">
        <v>3250</v>
      </c>
      <c r="M313" s="72"/>
    </row>
    <row r="314" spans="1:13" s="204" customFormat="1" ht="71.25" customHeight="1" outlineLevel="2">
      <c r="A314" s="73" t="s">
        <v>619</v>
      </c>
      <c r="B314" s="72" t="s">
        <v>3249</v>
      </c>
      <c r="C314" s="72" t="s">
        <v>632</v>
      </c>
      <c r="D314" s="72" t="s">
        <v>48</v>
      </c>
      <c r="E314" s="122" t="s">
        <v>1191</v>
      </c>
      <c r="F314" s="72" t="s">
        <v>248</v>
      </c>
      <c r="G314" s="72" t="s">
        <v>167</v>
      </c>
      <c r="H314" s="72" t="s">
        <v>168</v>
      </c>
      <c r="I314" s="4">
        <v>134657</v>
      </c>
      <c r="J314" s="72" t="s">
        <v>166</v>
      </c>
      <c r="K314" s="72" t="s">
        <v>3248</v>
      </c>
      <c r="L314" s="72" t="s">
        <v>646</v>
      </c>
      <c r="M314" s="72"/>
    </row>
    <row r="315" spans="1:13" s="204" customFormat="1" ht="155.25" customHeight="1" outlineLevel="2">
      <c r="A315" s="73" t="s">
        <v>619</v>
      </c>
      <c r="B315" s="72" t="s">
        <v>3247</v>
      </c>
      <c r="C315" s="72" t="s">
        <v>632</v>
      </c>
      <c r="D315" s="72" t="s">
        <v>48</v>
      </c>
      <c r="E315" s="122" t="s">
        <v>3246</v>
      </c>
      <c r="F315" s="72" t="s">
        <v>248</v>
      </c>
      <c r="G315" s="72" t="s">
        <v>167</v>
      </c>
      <c r="H315" s="72" t="s">
        <v>168</v>
      </c>
      <c r="I315" s="4">
        <v>852871</v>
      </c>
      <c r="J315" s="72" t="s">
        <v>166</v>
      </c>
      <c r="K315" s="72" t="s">
        <v>3245</v>
      </c>
      <c r="L315" s="11" t="s">
        <v>3244</v>
      </c>
      <c r="M315" s="72"/>
    </row>
    <row r="316" spans="1:13" s="204" customFormat="1" ht="123" customHeight="1" outlineLevel="2">
      <c r="A316" s="73" t="s">
        <v>619</v>
      </c>
      <c r="B316" s="11" t="s">
        <v>3243</v>
      </c>
      <c r="C316" s="72" t="s">
        <v>632</v>
      </c>
      <c r="D316" s="72" t="s">
        <v>48</v>
      </c>
      <c r="E316" s="122" t="s">
        <v>1916</v>
      </c>
      <c r="F316" s="72" t="s">
        <v>248</v>
      </c>
      <c r="G316" s="72" t="s">
        <v>167</v>
      </c>
      <c r="H316" s="72" t="s">
        <v>168</v>
      </c>
      <c r="I316" s="4">
        <v>323573</v>
      </c>
      <c r="J316" s="72" t="s">
        <v>166</v>
      </c>
      <c r="K316" s="72" t="s">
        <v>3242</v>
      </c>
      <c r="L316" s="72" t="s">
        <v>3241</v>
      </c>
      <c r="M316" s="72"/>
    </row>
    <row r="317" spans="1:13" s="204" customFormat="1" ht="119.25" customHeight="1" outlineLevel="2">
      <c r="A317" s="73" t="s">
        <v>619</v>
      </c>
      <c r="B317" s="72" t="s">
        <v>3240</v>
      </c>
      <c r="C317" s="72" t="s">
        <v>632</v>
      </c>
      <c r="D317" s="72" t="s">
        <v>48</v>
      </c>
      <c r="E317" s="122" t="s">
        <v>3239</v>
      </c>
      <c r="F317" s="72" t="s">
        <v>248</v>
      </c>
      <c r="G317" s="72" t="s">
        <v>167</v>
      </c>
      <c r="H317" s="72" t="s">
        <v>168</v>
      </c>
      <c r="I317" s="4">
        <v>413988</v>
      </c>
      <c r="J317" s="72" t="s">
        <v>166</v>
      </c>
      <c r="K317" s="72" t="s">
        <v>3238</v>
      </c>
      <c r="L317" s="11" t="s">
        <v>3237</v>
      </c>
      <c r="M317" s="72"/>
    </row>
    <row r="318" spans="1:13" s="204" customFormat="1" ht="63.75" customHeight="1" outlineLevel="2">
      <c r="A318" s="73" t="s">
        <v>619</v>
      </c>
      <c r="B318" s="72" t="s">
        <v>3236</v>
      </c>
      <c r="C318" s="72" t="s">
        <v>632</v>
      </c>
      <c r="D318" s="72" t="s">
        <v>48</v>
      </c>
      <c r="E318" s="122" t="s">
        <v>3235</v>
      </c>
      <c r="F318" s="72" t="s">
        <v>248</v>
      </c>
      <c r="G318" s="72" t="s">
        <v>167</v>
      </c>
      <c r="H318" s="72" t="s">
        <v>168</v>
      </c>
      <c r="I318" s="4">
        <v>35918</v>
      </c>
      <c r="J318" s="72" t="s">
        <v>166</v>
      </c>
      <c r="K318" s="72" t="s">
        <v>3234</v>
      </c>
      <c r="L318" s="72" t="s">
        <v>3233</v>
      </c>
      <c r="M318" s="72" t="s">
        <v>110</v>
      </c>
    </row>
    <row r="319" spans="1:13" s="204" customFormat="1" ht="70.5" customHeight="1" outlineLevel="2">
      <c r="A319" s="73" t="s">
        <v>619</v>
      </c>
      <c r="B319" s="72" t="s">
        <v>3232</v>
      </c>
      <c r="C319" s="72" t="s">
        <v>632</v>
      </c>
      <c r="D319" s="72" t="s">
        <v>48</v>
      </c>
      <c r="E319" s="122" t="s">
        <v>3231</v>
      </c>
      <c r="F319" s="72" t="s">
        <v>248</v>
      </c>
      <c r="G319" s="72" t="s">
        <v>167</v>
      </c>
      <c r="H319" s="72" t="s">
        <v>168</v>
      </c>
      <c r="I319" s="4">
        <v>728060</v>
      </c>
      <c r="J319" s="72" t="s">
        <v>166</v>
      </c>
      <c r="K319" s="72" t="s">
        <v>3230</v>
      </c>
      <c r="L319" s="72" t="s">
        <v>3229</v>
      </c>
      <c r="M319" s="72"/>
    </row>
    <row r="320" spans="1:13" s="204" customFormat="1" ht="63.75" customHeight="1" outlineLevel="2">
      <c r="A320" s="73" t="s">
        <v>619</v>
      </c>
      <c r="B320" s="72" t="s">
        <v>3228</v>
      </c>
      <c r="C320" s="72" t="s">
        <v>632</v>
      </c>
      <c r="D320" s="72" t="s">
        <v>48</v>
      </c>
      <c r="E320" s="122" t="s">
        <v>3227</v>
      </c>
      <c r="F320" s="72" t="s">
        <v>248</v>
      </c>
      <c r="G320" s="72" t="s">
        <v>167</v>
      </c>
      <c r="H320" s="72" t="s">
        <v>168</v>
      </c>
      <c r="I320" s="4">
        <v>362458</v>
      </c>
      <c r="J320" s="72" t="s">
        <v>166</v>
      </c>
      <c r="K320" s="72" t="s">
        <v>3226</v>
      </c>
      <c r="L320" s="72" t="s">
        <v>3225</v>
      </c>
      <c r="M320" s="72" t="s">
        <v>110</v>
      </c>
    </row>
    <row r="321" spans="1:13" s="204" customFormat="1" ht="74.25" customHeight="1" outlineLevel="2">
      <c r="A321" s="73" t="s">
        <v>619</v>
      </c>
      <c r="B321" s="72" t="s">
        <v>3224</v>
      </c>
      <c r="C321" s="72" t="s">
        <v>632</v>
      </c>
      <c r="D321" s="72" t="s">
        <v>48</v>
      </c>
      <c r="E321" s="122" t="s">
        <v>3223</v>
      </c>
      <c r="F321" s="72" t="s">
        <v>248</v>
      </c>
      <c r="G321" s="72" t="s">
        <v>167</v>
      </c>
      <c r="H321" s="72" t="s">
        <v>168</v>
      </c>
      <c r="I321" s="4">
        <v>1363200</v>
      </c>
      <c r="J321" s="72" t="s">
        <v>166</v>
      </c>
      <c r="K321" s="72" t="s">
        <v>3222</v>
      </c>
      <c r="L321" s="72" t="s">
        <v>433</v>
      </c>
      <c r="M321" s="72"/>
    </row>
    <row r="322" spans="1:13" s="204" customFormat="1" ht="75" customHeight="1" outlineLevel="2">
      <c r="A322" s="73" t="s">
        <v>619</v>
      </c>
      <c r="B322" s="72" t="s">
        <v>3221</v>
      </c>
      <c r="C322" s="72" t="s">
        <v>632</v>
      </c>
      <c r="D322" s="72" t="s">
        <v>48</v>
      </c>
      <c r="E322" s="122" t="s">
        <v>3220</v>
      </c>
      <c r="F322" s="72" t="s">
        <v>248</v>
      </c>
      <c r="G322" s="72" t="s">
        <v>167</v>
      </c>
      <c r="H322" s="72" t="s">
        <v>168</v>
      </c>
      <c r="I322" s="4">
        <v>1748519</v>
      </c>
      <c r="J322" s="72" t="s">
        <v>166</v>
      </c>
      <c r="K322" s="72" t="s">
        <v>3219</v>
      </c>
      <c r="L322" s="72" t="s">
        <v>3218</v>
      </c>
      <c r="M322" s="72"/>
    </row>
    <row r="323" spans="1:13" s="204" customFormat="1" ht="189.75" customHeight="1" outlineLevel="2">
      <c r="A323" s="73" t="s">
        <v>619</v>
      </c>
      <c r="B323" s="72" t="s">
        <v>3217</v>
      </c>
      <c r="C323" s="72" t="s">
        <v>632</v>
      </c>
      <c r="D323" s="72" t="s">
        <v>2697</v>
      </c>
      <c r="E323" s="122" t="s">
        <v>3216</v>
      </c>
      <c r="F323" s="72" t="s">
        <v>248</v>
      </c>
      <c r="G323" s="72" t="s">
        <v>167</v>
      </c>
      <c r="H323" s="72" t="s">
        <v>168</v>
      </c>
      <c r="I323" s="4">
        <v>1062962</v>
      </c>
      <c r="J323" s="72" t="s">
        <v>166</v>
      </c>
      <c r="K323" s="72" t="s">
        <v>3215</v>
      </c>
      <c r="L323" s="11" t="s">
        <v>3214</v>
      </c>
      <c r="M323" s="72"/>
    </row>
    <row r="324" spans="1:13" s="204" customFormat="1" ht="60.75" customHeight="1" outlineLevel="2">
      <c r="A324" s="73" t="s">
        <v>619</v>
      </c>
      <c r="B324" s="72" t="s">
        <v>3213</v>
      </c>
      <c r="C324" s="72" t="s">
        <v>632</v>
      </c>
      <c r="D324" s="72" t="s">
        <v>48</v>
      </c>
      <c r="E324" s="122" t="s">
        <v>3212</v>
      </c>
      <c r="F324" s="72" t="s">
        <v>248</v>
      </c>
      <c r="G324" s="72" t="s">
        <v>167</v>
      </c>
      <c r="H324" s="72" t="s">
        <v>168</v>
      </c>
      <c r="I324" s="4">
        <v>173996</v>
      </c>
      <c r="J324" s="72" t="s">
        <v>166</v>
      </c>
      <c r="K324" s="72" t="s">
        <v>3211</v>
      </c>
      <c r="L324" s="72" t="s">
        <v>635</v>
      </c>
      <c r="M324" s="72"/>
    </row>
    <row r="325" spans="1:13" s="204" customFormat="1" ht="152.25" customHeight="1" outlineLevel="2">
      <c r="A325" s="73" t="s">
        <v>619</v>
      </c>
      <c r="B325" s="72" t="s">
        <v>3210</v>
      </c>
      <c r="C325" s="72" t="s">
        <v>632</v>
      </c>
      <c r="D325" s="72" t="s">
        <v>48</v>
      </c>
      <c r="E325" s="122" t="s">
        <v>3209</v>
      </c>
      <c r="F325" s="72" t="s">
        <v>248</v>
      </c>
      <c r="G325" s="72" t="s">
        <v>167</v>
      </c>
      <c r="H325" s="72" t="s">
        <v>168</v>
      </c>
      <c r="I325" s="4">
        <v>352280</v>
      </c>
      <c r="J325" s="72" t="s">
        <v>166</v>
      </c>
      <c r="K325" s="72" t="s">
        <v>3208</v>
      </c>
      <c r="L325" s="11" t="s">
        <v>3207</v>
      </c>
      <c r="M325" s="72" t="s">
        <v>110</v>
      </c>
    </row>
    <row r="326" spans="1:13" s="204" customFormat="1" ht="81" customHeight="1" outlineLevel="2">
      <c r="A326" s="73" t="s">
        <v>619</v>
      </c>
      <c r="B326" s="72" t="s">
        <v>3206</v>
      </c>
      <c r="C326" s="72" t="s">
        <v>632</v>
      </c>
      <c r="D326" s="72" t="s">
        <v>48</v>
      </c>
      <c r="E326" s="122" t="s">
        <v>3205</v>
      </c>
      <c r="F326" s="72" t="s">
        <v>248</v>
      </c>
      <c r="G326" s="72" t="s">
        <v>167</v>
      </c>
      <c r="H326" s="72" t="s">
        <v>168</v>
      </c>
      <c r="I326" s="4">
        <v>611919</v>
      </c>
      <c r="J326" s="72" t="s">
        <v>166</v>
      </c>
      <c r="K326" s="72" t="s">
        <v>3204</v>
      </c>
      <c r="L326" s="72" t="s">
        <v>642</v>
      </c>
      <c r="M326" s="72"/>
    </row>
    <row r="327" spans="1:13" s="204" customFormat="1" ht="81.75" customHeight="1" outlineLevel="2">
      <c r="A327" s="73" t="s">
        <v>619</v>
      </c>
      <c r="B327" s="72" t="s">
        <v>3203</v>
      </c>
      <c r="C327" s="72" t="s">
        <v>632</v>
      </c>
      <c r="D327" s="72" t="s">
        <v>48</v>
      </c>
      <c r="E327" s="122" t="s">
        <v>3202</v>
      </c>
      <c r="F327" s="72" t="s">
        <v>248</v>
      </c>
      <c r="G327" s="72" t="s">
        <v>167</v>
      </c>
      <c r="H327" s="72" t="s">
        <v>168</v>
      </c>
      <c r="I327" s="4">
        <v>205002</v>
      </c>
      <c r="J327" s="72" t="s">
        <v>166</v>
      </c>
      <c r="K327" s="72" t="s">
        <v>3201</v>
      </c>
      <c r="L327" s="72" t="s">
        <v>98</v>
      </c>
      <c r="M327" s="72"/>
    </row>
    <row r="328" spans="1:13" s="204" customFormat="1" ht="100.5" customHeight="1" outlineLevel="2">
      <c r="A328" s="73" t="s">
        <v>619</v>
      </c>
      <c r="B328" s="72" t="s">
        <v>3200</v>
      </c>
      <c r="C328" s="72" t="s">
        <v>632</v>
      </c>
      <c r="D328" s="72" t="s">
        <v>48</v>
      </c>
      <c r="E328" s="122" t="s">
        <v>3199</v>
      </c>
      <c r="F328" s="72" t="s">
        <v>248</v>
      </c>
      <c r="G328" s="72" t="s">
        <v>167</v>
      </c>
      <c r="H328" s="72" t="s">
        <v>168</v>
      </c>
      <c r="I328" s="4">
        <v>975113</v>
      </c>
      <c r="J328" s="72" t="s">
        <v>166</v>
      </c>
      <c r="K328" s="72" t="s">
        <v>3198</v>
      </c>
      <c r="L328" s="72" t="s">
        <v>3197</v>
      </c>
      <c r="M328" s="72"/>
    </row>
    <row r="329" spans="1:13" s="204" customFormat="1" ht="65.25" customHeight="1" outlineLevel="2">
      <c r="A329" s="73" t="s">
        <v>619</v>
      </c>
      <c r="B329" s="72" t="s">
        <v>3196</v>
      </c>
      <c r="C329" s="72" t="s">
        <v>632</v>
      </c>
      <c r="D329" s="72" t="s">
        <v>48</v>
      </c>
      <c r="E329" s="122" t="s">
        <v>3195</v>
      </c>
      <c r="F329" s="72" t="s">
        <v>248</v>
      </c>
      <c r="G329" s="72" t="s">
        <v>167</v>
      </c>
      <c r="H329" s="72" t="s">
        <v>168</v>
      </c>
      <c r="I329" s="4">
        <v>512280</v>
      </c>
      <c r="J329" s="72" t="s">
        <v>166</v>
      </c>
      <c r="K329" s="72" t="s">
        <v>3194</v>
      </c>
      <c r="L329" s="72" t="s">
        <v>3193</v>
      </c>
      <c r="M329" s="72"/>
    </row>
    <row r="330" spans="1:13" s="204" customFormat="1" ht="129" customHeight="1" outlineLevel="2">
      <c r="A330" s="73" t="s">
        <v>619</v>
      </c>
      <c r="B330" s="72" t="s">
        <v>3192</v>
      </c>
      <c r="C330" s="72" t="s">
        <v>632</v>
      </c>
      <c r="D330" s="72" t="s">
        <v>48</v>
      </c>
      <c r="E330" s="122" t="s">
        <v>3191</v>
      </c>
      <c r="F330" s="72" t="s">
        <v>248</v>
      </c>
      <c r="G330" s="72" t="s">
        <v>167</v>
      </c>
      <c r="H330" s="72" t="s">
        <v>168</v>
      </c>
      <c r="I330" s="4">
        <v>1957184</v>
      </c>
      <c r="J330" s="72" t="s">
        <v>166</v>
      </c>
      <c r="K330" s="72" t="s">
        <v>3190</v>
      </c>
      <c r="L330" s="72" t="s">
        <v>3189</v>
      </c>
      <c r="M330" s="72"/>
    </row>
    <row r="331" spans="1:13" s="204" customFormat="1" ht="129.75" customHeight="1" outlineLevel="2">
      <c r="A331" s="73" t="s">
        <v>619</v>
      </c>
      <c r="B331" s="72" t="s">
        <v>3188</v>
      </c>
      <c r="C331" s="72" t="s">
        <v>632</v>
      </c>
      <c r="D331" s="72" t="s">
        <v>48</v>
      </c>
      <c r="E331" s="122" t="s">
        <v>3187</v>
      </c>
      <c r="F331" s="72" t="s">
        <v>248</v>
      </c>
      <c r="G331" s="72" t="s">
        <v>167</v>
      </c>
      <c r="H331" s="72" t="s">
        <v>168</v>
      </c>
      <c r="I331" s="4">
        <v>258405</v>
      </c>
      <c r="J331" s="72" t="s">
        <v>166</v>
      </c>
      <c r="K331" s="72" t="s">
        <v>3186</v>
      </c>
      <c r="L331" s="72" t="s">
        <v>3185</v>
      </c>
      <c r="M331" s="72"/>
    </row>
    <row r="332" spans="1:13" s="204" customFormat="1" ht="245.25" customHeight="1" outlineLevel="2">
      <c r="A332" s="73" t="s">
        <v>619</v>
      </c>
      <c r="B332" s="72" t="s">
        <v>3184</v>
      </c>
      <c r="C332" s="72" t="s">
        <v>632</v>
      </c>
      <c r="D332" s="72" t="s">
        <v>48</v>
      </c>
      <c r="E332" s="122" t="s">
        <v>2360</v>
      </c>
      <c r="F332" s="72" t="s">
        <v>248</v>
      </c>
      <c r="G332" s="72" t="s">
        <v>167</v>
      </c>
      <c r="H332" s="72" t="s">
        <v>168</v>
      </c>
      <c r="I332" s="4">
        <v>3277364</v>
      </c>
      <c r="J332" s="72" t="s">
        <v>166</v>
      </c>
      <c r="K332" s="72" t="s">
        <v>3183</v>
      </c>
      <c r="L332" s="72" t="s">
        <v>3182</v>
      </c>
      <c r="M332" s="72"/>
    </row>
    <row r="333" spans="1:13" s="204" customFormat="1" ht="108.75" customHeight="1" outlineLevel="2">
      <c r="A333" s="73" t="s">
        <v>619</v>
      </c>
      <c r="B333" s="72" t="s">
        <v>3181</v>
      </c>
      <c r="C333" s="72" t="s">
        <v>632</v>
      </c>
      <c r="D333" s="72" t="s">
        <v>48</v>
      </c>
      <c r="E333" s="122" t="s">
        <v>1191</v>
      </c>
      <c r="F333" s="72" t="s">
        <v>248</v>
      </c>
      <c r="G333" s="72" t="s">
        <v>167</v>
      </c>
      <c r="H333" s="72" t="s">
        <v>168</v>
      </c>
      <c r="I333" s="4">
        <v>100000</v>
      </c>
      <c r="J333" s="72" t="s">
        <v>166</v>
      </c>
      <c r="K333" s="72" t="s">
        <v>3180</v>
      </c>
      <c r="L333" s="72" t="s">
        <v>961</v>
      </c>
      <c r="M333" s="72"/>
    </row>
    <row r="334" spans="1:13" s="204" customFormat="1" ht="110.25" customHeight="1" outlineLevel="2">
      <c r="A334" s="73" t="s">
        <v>619</v>
      </c>
      <c r="B334" s="72" t="s">
        <v>3179</v>
      </c>
      <c r="C334" s="72" t="s">
        <v>632</v>
      </c>
      <c r="D334" s="72" t="s">
        <v>48</v>
      </c>
      <c r="E334" s="122" t="s">
        <v>3171</v>
      </c>
      <c r="F334" s="72" t="s">
        <v>248</v>
      </c>
      <c r="G334" s="72" t="s">
        <v>167</v>
      </c>
      <c r="H334" s="72" t="s">
        <v>168</v>
      </c>
      <c r="I334" s="4">
        <v>1419110</v>
      </c>
      <c r="J334" s="72" t="s">
        <v>166</v>
      </c>
      <c r="K334" s="72" t="s">
        <v>3178</v>
      </c>
      <c r="L334" s="72" t="s">
        <v>3177</v>
      </c>
      <c r="M334" s="72"/>
    </row>
    <row r="335" spans="1:13" s="204" customFormat="1" ht="165" customHeight="1" outlineLevel="2">
      <c r="A335" s="73" t="s">
        <v>619</v>
      </c>
      <c r="B335" s="72" t="s">
        <v>3176</v>
      </c>
      <c r="C335" s="72" t="s">
        <v>632</v>
      </c>
      <c r="D335" s="72" t="s">
        <v>48</v>
      </c>
      <c r="E335" s="122" t="s">
        <v>3175</v>
      </c>
      <c r="F335" s="72" t="s">
        <v>248</v>
      </c>
      <c r="G335" s="72" t="s">
        <v>167</v>
      </c>
      <c r="H335" s="72" t="s">
        <v>168</v>
      </c>
      <c r="I335" s="4">
        <v>781124</v>
      </c>
      <c r="J335" s="72" t="s">
        <v>166</v>
      </c>
      <c r="K335" s="72" t="s">
        <v>3174</v>
      </c>
      <c r="L335" s="11" t="s">
        <v>3173</v>
      </c>
      <c r="M335" s="72" t="s">
        <v>110</v>
      </c>
    </row>
    <row r="336" spans="1:13" s="204" customFormat="1" ht="113.25" customHeight="1" outlineLevel="2">
      <c r="A336" s="73" t="s">
        <v>619</v>
      </c>
      <c r="B336" s="72" t="s">
        <v>3172</v>
      </c>
      <c r="C336" s="72" t="s">
        <v>632</v>
      </c>
      <c r="D336" s="72" t="s">
        <v>48</v>
      </c>
      <c r="E336" s="122" t="s">
        <v>3171</v>
      </c>
      <c r="F336" s="72" t="s">
        <v>248</v>
      </c>
      <c r="G336" s="72" t="s">
        <v>167</v>
      </c>
      <c r="H336" s="72" t="s">
        <v>168</v>
      </c>
      <c r="I336" s="4">
        <v>2561855</v>
      </c>
      <c r="J336" s="72" t="s">
        <v>166</v>
      </c>
      <c r="K336" s="72" t="s">
        <v>3170</v>
      </c>
      <c r="L336" s="72" t="s">
        <v>3169</v>
      </c>
      <c r="M336" s="72"/>
    </row>
    <row r="337" spans="1:13" s="204" customFormat="1" ht="112.5" customHeight="1" outlineLevel="2">
      <c r="A337" s="73" t="s">
        <v>619</v>
      </c>
      <c r="B337" s="72" t="s">
        <v>3168</v>
      </c>
      <c r="C337" s="72" t="s">
        <v>632</v>
      </c>
      <c r="D337" s="72" t="s">
        <v>48</v>
      </c>
      <c r="E337" s="122" t="s">
        <v>3167</v>
      </c>
      <c r="F337" s="72" t="s">
        <v>248</v>
      </c>
      <c r="G337" s="72" t="s">
        <v>167</v>
      </c>
      <c r="H337" s="72" t="s">
        <v>168</v>
      </c>
      <c r="I337" s="4">
        <v>503114</v>
      </c>
      <c r="J337" s="72" t="s">
        <v>166</v>
      </c>
      <c r="K337" s="72" t="s">
        <v>3166</v>
      </c>
      <c r="L337" s="72" t="s">
        <v>3165</v>
      </c>
      <c r="M337" s="72" t="s">
        <v>110</v>
      </c>
    </row>
    <row r="338" spans="1:13" s="204" customFormat="1" ht="125.25" customHeight="1" outlineLevel="2">
      <c r="A338" s="73" t="s">
        <v>619</v>
      </c>
      <c r="B338" s="72" t="s">
        <v>3164</v>
      </c>
      <c r="C338" s="72" t="s">
        <v>632</v>
      </c>
      <c r="D338" s="72" t="s">
        <v>48</v>
      </c>
      <c r="E338" s="122" t="s">
        <v>3163</v>
      </c>
      <c r="F338" s="72" t="s">
        <v>248</v>
      </c>
      <c r="G338" s="72" t="s">
        <v>167</v>
      </c>
      <c r="H338" s="72" t="s">
        <v>168</v>
      </c>
      <c r="I338" s="4">
        <v>562370</v>
      </c>
      <c r="J338" s="72" t="s">
        <v>166</v>
      </c>
      <c r="K338" s="72" t="s">
        <v>3162</v>
      </c>
      <c r="L338" s="11" t="s">
        <v>3161</v>
      </c>
      <c r="M338" s="72"/>
    </row>
    <row r="339" spans="1:13" s="204" customFormat="1" ht="210.6" customHeight="1" outlineLevel="2">
      <c r="A339" s="73" t="s">
        <v>619</v>
      </c>
      <c r="B339" s="72" t="s">
        <v>965</v>
      </c>
      <c r="C339" s="72" t="s">
        <v>966</v>
      </c>
      <c r="D339" s="72" t="s">
        <v>48</v>
      </c>
      <c r="E339" s="122" t="s">
        <v>967</v>
      </c>
      <c r="F339" s="72" t="s">
        <v>248</v>
      </c>
      <c r="G339" s="72" t="s">
        <v>167</v>
      </c>
      <c r="H339" s="72" t="s">
        <v>168</v>
      </c>
      <c r="I339" s="4">
        <v>-2520</v>
      </c>
      <c r="J339" s="72" t="s">
        <v>249</v>
      </c>
      <c r="K339" s="72" t="s">
        <v>3160</v>
      </c>
      <c r="L339" s="11" t="s">
        <v>3122</v>
      </c>
      <c r="M339" s="72" t="s">
        <v>3159</v>
      </c>
    </row>
    <row r="340" spans="1:13" s="204" customFormat="1" ht="131.44999999999999" customHeight="1" outlineLevel="2">
      <c r="A340" s="73" t="s">
        <v>619</v>
      </c>
      <c r="B340" s="72" t="s">
        <v>3158</v>
      </c>
      <c r="C340" s="72" t="s">
        <v>647</v>
      </c>
      <c r="D340" s="72" t="s">
        <v>48</v>
      </c>
      <c r="E340" s="122" t="s">
        <v>3157</v>
      </c>
      <c r="F340" s="72" t="s">
        <v>248</v>
      </c>
      <c r="G340" s="72" t="s">
        <v>167</v>
      </c>
      <c r="H340" s="72" t="s">
        <v>168</v>
      </c>
      <c r="I340" s="4">
        <v>314255</v>
      </c>
      <c r="J340" s="72" t="s">
        <v>166</v>
      </c>
      <c r="K340" s="72" t="s">
        <v>3156</v>
      </c>
      <c r="L340" s="72" t="s">
        <v>3155</v>
      </c>
      <c r="M340" s="72" t="s">
        <v>110</v>
      </c>
    </row>
    <row r="341" spans="1:13" s="204" customFormat="1" ht="93" customHeight="1" outlineLevel="2">
      <c r="A341" s="73" t="s">
        <v>619</v>
      </c>
      <c r="B341" s="72" t="s">
        <v>968</v>
      </c>
      <c r="C341" s="72" t="s">
        <v>647</v>
      </c>
      <c r="D341" s="72" t="s">
        <v>56</v>
      </c>
      <c r="E341" s="122" t="s">
        <v>3154</v>
      </c>
      <c r="F341" s="72" t="s">
        <v>248</v>
      </c>
      <c r="G341" s="72" t="s">
        <v>167</v>
      </c>
      <c r="H341" s="72" t="s">
        <v>168</v>
      </c>
      <c r="I341" s="4">
        <v>130000</v>
      </c>
      <c r="J341" s="72" t="s">
        <v>166</v>
      </c>
      <c r="K341" s="72" t="s">
        <v>3153</v>
      </c>
      <c r="L341" s="72" t="s">
        <v>949</v>
      </c>
      <c r="M341" s="72"/>
    </row>
    <row r="342" spans="1:13" s="204" customFormat="1" ht="176.25" customHeight="1" outlineLevel="2">
      <c r="A342" s="73" t="s">
        <v>619</v>
      </c>
      <c r="B342" s="72" t="s">
        <v>3152</v>
      </c>
      <c r="C342" s="72" t="s">
        <v>647</v>
      </c>
      <c r="D342" s="72" t="s">
        <v>48</v>
      </c>
      <c r="E342" s="122" t="s">
        <v>3151</v>
      </c>
      <c r="F342" s="72" t="s">
        <v>248</v>
      </c>
      <c r="G342" s="72" t="s">
        <v>167</v>
      </c>
      <c r="H342" s="72" t="s">
        <v>168</v>
      </c>
      <c r="I342" s="4">
        <v>300000</v>
      </c>
      <c r="J342" s="72" t="s">
        <v>648</v>
      </c>
      <c r="K342" s="72" t="s">
        <v>3150</v>
      </c>
      <c r="L342" s="72" t="s">
        <v>3149</v>
      </c>
      <c r="M342" s="72"/>
    </row>
    <row r="343" spans="1:13" s="204" customFormat="1" ht="109.5" customHeight="1" outlineLevel="2">
      <c r="A343" s="73" t="s">
        <v>619</v>
      </c>
      <c r="B343" s="72" t="s">
        <v>3148</v>
      </c>
      <c r="C343" s="72" t="s">
        <v>647</v>
      </c>
      <c r="D343" s="72" t="s">
        <v>48</v>
      </c>
      <c r="E343" s="122" t="s">
        <v>3147</v>
      </c>
      <c r="F343" s="72" t="s">
        <v>248</v>
      </c>
      <c r="G343" s="72" t="s">
        <v>167</v>
      </c>
      <c r="H343" s="72" t="s">
        <v>168</v>
      </c>
      <c r="I343" s="4">
        <v>753900</v>
      </c>
      <c r="J343" s="72" t="s">
        <v>648</v>
      </c>
      <c r="K343" s="72" t="s">
        <v>3146</v>
      </c>
      <c r="L343" s="72" t="s">
        <v>3145</v>
      </c>
      <c r="M343" s="72"/>
    </row>
    <row r="344" spans="1:13" s="204" customFormat="1" ht="120" customHeight="1" outlineLevel="2">
      <c r="A344" s="73" t="s">
        <v>619</v>
      </c>
      <c r="B344" s="72" t="s">
        <v>3144</v>
      </c>
      <c r="C344" s="72" t="s">
        <v>647</v>
      </c>
      <c r="D344" s="72" t="s">
        <v>48</v>
      </c>
      <c r="E344" s="122" t="s">
        <v>3143</v>
      </c>
      <c r="F344" s="72" t="s">
        <v>248</v>
      </c>
      <c r="G344" s="72" t="s">
        <v>167</v>
      </c>
      <c r="H344" s="72" t="s">
        <v>168</v>
      </c>
      <c r="I344" s="4">
        <v>302400</v>
      </c>
      <c r="J344" s="72" t="s">
        <v>3128</v>
      </c>
      <c r="K344" s="72" t="s">
        <v>3142</v>
      </c>
      <c r="L344" s="72" t="s">
        <v>3141</v>
      </c>
      <c r="M344" s="72"/>
    </row>
    <row r="345" spans="1:13" s="204" customFormat="1" ht="95.25" customHeight="1" outlineLevel="2">
      <c r="A345" s="73" t="s">
        <v>619</v>
      </c>
      <c r="B345" s="72" t="s">
        <v>649</v>
      </c>
      <c r="C345" s="72" t="s">
        <v>647</v>
      </c>
      <c r="D345" s="72" t="s">
        <v>48</v>
      </c>
      <c r="E345" s="122" t="s">
        <v>584</v>
      </c>
      <c r="F345" s="72" t="s">
        <v>248</v>
      </c>
      <c r="G345" s="72" t="s">
        <v>167</v>
      </c>
      <c r="H345" s="72" t="s">
        <v>168</v>
      </c>
      <c r="I345" s="4">
        <v>505200</v>
      </c>
      <c r="J345" s="72" t="s">
        <v>3128</v>
      </c>
      <c r="K345" s="72" t="s">
        <v>3140</v>
      </c>
      <c r="L345" s="72" t="s">
        <v>3139</v>
      </c>
      <c r="M345" s="72"/>
    </row>
    <row r="346" spans="1:13" s="204" customFormat="1" ht="90" customHeight="1" outlineLevel="2">
      <c r="A346" s="73" t="s">
        <v>619</v>
      </c>
      <c r="B346" s="72" t="s">
        <v>3138</v>
      </c>
      <c r="C346" s="72" t="s">
        <v>647</v>
      </c>
      <c r="D346" s="194" t="s">
        <v>2349</v>
      </c>
      <c r="E346" s="122" t="s">
        <v>3137</v>
      </c>
      <c r="F346" s="72" t="s">
        <v>248</v>
      </c>
      <c r="G346" s="72" t="s">
        <v>167</v>
      </c>
      <c r="H346" s="72" t="s">
        <v>168</v>
      </c>
      <c r="I346" s="4">
        <v>508200</v>
      </c>
      <c r="J346" s="72" t="s">
        <v>3128</v>
      </c>
      <c r="K346" s="72" t="s">
        <v>3136</v>
      </c>
      <c r="L346" s="72" t="s">
        <v>3135</v>
      </c>
      <c r="M346" s="72"/>
    </row>
    <row r="347" spans="1:13" s="204" customFormat="1" ht="84.6" customHeight="1" outlineLevel="2">
      <c r="A347" s="73" t="s">
        <v>619</v>
      </c>
      <c r="B347" s="72" t="s">
        <v>3130</v>
      </c>
      <c r="C347" s="72" t="s">
        <v>647</v>
      </c>
      <c r="D347" s="194" t="s">
        <v>2349</v>
      </c>
      <c r="E347" s="122" t="s">
        <v>3134</v>
      </c>
      <c r="F347" s="72" t="s">
        <v>248</v>
      </c>
      <c r="G347" s="72" t="s">
        <v>167</v>
      </c>
      <c r="H347" s="72" t="s">
        <v>168</v>
      </c>
      <c r="I347" s="4">
        <v>348441</v>
      </c>
      <c r="J347" s="72" t="s">
        <v>3128</v>
      </c>
      <c r="K347" s="72" t="s">
        <v>3127</v>
      </c>
      <c r="L347" s="72" t="s">
        <v>3133</v>
      </c>
      <c r="M347" s="72"/>
    </row>
    <row r="348" spans="1:13" s="204" customFormat="1" ht="92.25" customHeight="1" outlineLevel="2">
      <c r="A348" s="73" t="s">
        <v>619</v>
      </c>
      <c r="B348" s="72" t="s">
        <v>3130</v>
      </c>
      <c r="C348" s="72" t="s">
        <v>647</v>
      </c>
      <c r="D348" s="194" t="s">
        <v>2349</v>
      </c>
      <c r="E348" s="122" t="s">
        <v>3132</v>
      </c>
      <c r="F348" s="72" t="s">
        <v>248</v>
      </c>
      <c r="G348" s="72" t="s">
        <v>167</v>
      </c>
      <c r="H348" s="72" t="s">
        <v>168</v>
      </c>
      <c r="I348" s="4">
        <v>76118</v>
      </c>
      <c r="J348" s="72" t="s">
        <v>3128</v>
      </c>
      <c r="K348" s="72" t="s">
        <v>3127</v>
      </c>
      <c r="L348" s="72" t="s">
        <v>3131</v>
      </c>
      <c r="M348" s="72"/>
    </row>
    <row r="349" spans="1:13" s="204" customFormat="1" ht="159" customHeight="1" outlineLevel="2">
      <c r="A349" s="73" t="s">
        <v>619</v>
      </c>
      <c r="B349" s="72" t="s">
        <v>3130</v>
      </c>
      <c r="C349" s="72" t="s">
        <v>647</v>
      </c>
      <c r="D349" s="194" t="s">
        <v>2349</v>
      </c>
      <c r="E349" s="122" t="s">
        <v>3129</v>
      </c>
      <c r="F349" s="72" t="s">
        <v>248</v>
      </c>
      <c r="G349" s="72" t="s">
        <v>167</v>
      </c>
      <c r="H349" s="72" t="s">
        <v>168</v>
      </c>
      <c r="I349" s="4">
        <v>17625</v>
      </c>
      <c r="J349" s="72" t="s">
        <v>3128</v>
      </c>
      <c r="K349" s="72" t="s">
        <v>3127</v>
      </c>
      <c r="L349" s="72" t="s">
        <v>3126</v>
      </c>
      <c r="M349" s="72"/>
    </row>
    <row r="350" spans="1:13" s="204" customFormat="1" ht="111" customHeight="1" outlineLevel="2">
      <c r="A350" s="73" t="s">
        <v>619</v>
      </c>
      <c r="B350" s="72" t="s">
        <v>3125</v>
      </c>
      <c r="C350" s="72" t="s">
        <v>3124</v>
      </c>
      <c r="D350" s="72" t="s">
        <v>48</v>
      </c>
      <c r="E350" s="122" t="s">
        <v>854</v>
      </c>
      <c r="F350" s="72" t="s">
        <v>248</v>
      </c>
      <c r="G350" s="72" t="s">
        <v>167</v>
      </c>
      <c r="H350" s="72" t="s">
        <v>168</v>
      </c>
      <c r="I350" s="4">
        <v>132000</v>
      </c>
      <c r="J350" s="72" t="s">
        <v>249</v>
      </c>
      <c r="K350" s="72" t="s">
        <v>3123</v>
      </c>
      <c r="L350" s="72" t="s">
        <v>3122</v>
      </c>
      <c r="M350" s="72"/>
    </row>
    <row r="351" spans="1:13" s="204" customFormat="1" ht="102" customHeight="1" outlineLevel="2">
      <c r="A351" s="73" t="s">
        <v>619</v>
      </c>
      <c r="B351" s="72" t="s">
        <v>3121</v>
      </c>
      <c r="C351" s="72" t="s">
        <v>969</v>
      </c>
      <c r="D351" s="72" t="s">
        <v>48</v>
      </c>
      <c r="E351" s="122" t="s">
        <v>3120</v>
      </c>
      <c r="F351" s="72" t="s">
        <v>248</v>
      </c>
      <c r="G351" s="72" t="s">
        <v>167</v>
      </c>
      <c r="H351" s="72" t="s">
        <v>168</v>
      </c>
      <c r="I351" s="4">
        <v>50000</v>
      </c>
      <c r="J351" s="72" t="s">
        <v>169</v>
      </c>
      <c r="K351" s="72" t="s">
        <v>3119</v>
      </c>
      <c r="L351" s="72" t="s">
        <v>434</v>
      </c>
      <c r="M351" s="72"/>
    </row>
    <row r="352" spans="1:13" s="204" customFormat="1" ht="137.44999999999999" customHeight="1" outlineLevel="2">
      <c r="A352" s="73" t="s">
        <v>619</v>
      </c>
      <c r="B352" s="72" t="s">
        <v>3118</v>
      </c>
      <c r="C352" s="72" t="s">
        <v>969</v>
      </c>
      <c r="D352" s="72" t="s">
        <v>48</v>
      </c>
      <c r="E352" s="122" t="s">
        <v>3117</v>
      </c>
      <c r="F352" s="72" t="s">
        <v>3116</v>
      </c>
      <c r="G352" s="72" t="s">
        <v>167</v>
      </c>
      <c r="H352" s="72" t="s">
        <v>168</v>
      </c>
      <c r="I352" s="4">
        <v>30000</v>
      </c>
      <c r="J352" s="72" t="s">
        <v>169</v>
      </c>
      <c r="K352" s="72" t="s">
        <v>3115</v>
      </c>
      <c r="L352" s="72" t="s">
        <v>434</v>
      </c>
      <c r="M352" s="72"/>
    </row>
    <row r="353" spans="1:13" s="204" customFormat="1" ht="143.25" customHeight="1" outlineLevel="2">
      <c r="A353" s="73" t="s">
        <v>619</v>
      </c>
      <c r="B353" s="72" t="s">
        <v>3114</v>
      </c>
      <c r="C353" s="72" t="s">
        <v>969</v>
      </c>
      <c r="D353" s="72" t="s">
        <v>48</v>
      </c>
      <c r="E353" s="122" t="s">
        <v>3113</v>
      </c>
      <c r="F353" s="72" t="s">
        <v>60</v>
      </c>
      <c r="G353" s="72" t="s">
        <v>167</v>
      </c>
      <c r="H353" s="72" t="s">
        <v>168</v>
      </c>
      <c r="I353" s="4">
        <v>20000</v>
      </c>
      <c r="J353" s="72" t="s">
        <v>169</v>
      </c>
      <c r="K353" s="72" t="s">
        <v>3112</v>
      </c>
      <c r="L353" s="72" t="s">
        <v>3111</v>
      </c>
      <c r="M353" s="72"/>
    </row>
    <row r="354" spans="1:13" s="204" customFormat="1" ht="109.5" customHeight="1" outlineLevel="2">
      <c r="A354" s="73" t="s">
        <v>619</v>
      </c>
      <c r="B354" s="72" t="s">
        <v>3110</v>
      </c>
      <c r="C354" s="72" t="s">
        <v>3109</v>
      </c>
      <c r="D354" s="72" t="s">
        <v>56</v>
      </c>
      <c r="E354" s="122" t="s">
        <v>3108</v>
      </c>
      <c r="F354" s="72" t="s">
        <v>248</v>
      </c>
      <c r="G354" s="72" t="s">
        <v>57</v>
      </c>
      <c r="H354" s="72" t="s">
        <v>651</v>
      </c>
      <c r="I354" s="4">
        <v>220000</v>
      </c>
      <c r="J354" s="72" t="s">
        <v>213</v>
      </c>
      <c r="K354" s="72" t="s">
        <v>3107</v>
      </c>
      <c r="L354" s="72" t="s">
        <v>3106</v>
      </c>
      <c r="M354" s="72"/>
    </row>
    <row r="355" spans="1:13" s="204" customFormat="1" ht="160.5" customHeight="1" outlineLevel="2">
      <c r="A355" s="73" t="s">
        <v>619</v>
      </c>
      <c r="B355" s="72" t="s">
        <v>3105</v>
      </c>
      <c r="C355" s="72" t="s">
        <v>3104</v>
      </c>
      <c r="D355" s="72" t="s">
        <v>48</v>
      </c>
      <c r="E355" s="122" t="s">
        <v>1705</v>
      </c>
      <c r="F355" s="72" t="s">
        <v>248</v>
      </c>
      <c r="G355" s="72" t="s">
        <v>57</v>
      </c>
      <c r="H355" s="72" t="s">
        <v>651</v>
      </c>
      <c r="I355" s="4">
        <v>92000</v>
      </c>
      <c r="J355" s="72" t="s">
        <v>428</v>
      </c>
      <c r="K355" s="72" t="s">
        <v>3103</v>
      </c>
      <c r="L355" s="72" t="s">
        <v>3102</v>
      </c>
      <c r="M355" s="72"/>
    </row>
    <row r="356" spans="1:13" s="204" customFormat="1" ht="95.25" customHeight="1" outlineLevel="2">
      <c r="A356" s="73" t="s">
        <v>619</v>
      </c>
      <c r="B356" s="72" t="s">
        <v>3101</v>
      </c>
      <c r="C356" s="72" t="s">
        <v>650</v>
      </c>
      <c r="D356" s="72" t="s">
        <v>48</v>
      </c>
      <c r="E356" s="122" t="s">
        <v>3100</v>
      </c>
      <c r="F356" s="72" t="s">
        <v>248</v>
      </c>
      <c r="G356" s="72" t="s">
        <v>57</v>
      </c>
      <c r="H356" s="72" t="s">
        <v>651</v>
      </c>
      <c r="I356" s="4">
        <v>40700</v>
      </c>
      <c r="J356" s="72" t="s">
        <v>166</v>
      </c>
      <c r="K356" s="72" t="s">
        <v>3099</v>
      </c>
      <c r="L356" s="72" t="s">
        <v>170</v>
      </c>
      <c r="M356" s="72" t="s">
        <v>110</v>
      </c>
    </row>
    <row r="357" spans="1:13" s="204" customFormat="1" ht="95.25" customHeight="1" outlineLevel="2">
      <c r="A357" s="73" t="s">
        <v>619</v>
      </c>
      <c r="B357" s="72" t="s">
        <v>3098</v>
      </c>
      <c r="C357" s="72" t="s">
        <v>650</v>
      </c>
      <c r="D357" s="72" t="s">
        <v>48</v>
      </c>
      <c r="E357" s="122" t="s">
        <v>3097</v>
      </c>
      <c r="F357" s="72" t="s">
        <v>248</v>
      </c>
      <c r="G357" s="72" t="s">
        <v>57</v>
      </c>
      <c r="H357" s="72" t="s">
        <v>651</v>
      </c>
      <c r="I357" s="4">
        <v>40700</v>
      </c>
      <c r="J357" s="72" t="s">
        <v>166</v>
      </c>
      <c r="K357" s="72" t="s">
        <v>3096</v>
      </c>
      <c r="L357" s="72" t="s">
        <v>170</v>
      </c>
      <c r="M357" s="72" t="s">
        <v>110</v>
      </c>
    </row>
    <row r="358" spans="1:13" s="204" customFormat="1" ht="91.5" customHeight="1" outlineLevel="2">
      <c r="A358" s="73" t="s">
        <v>619</v>
      </c>
      <c r="B358" s="72" t="s">
        <v>3095</v>
      </c>
      <c r="C358" s="72" t="s">
        <v>650</v>
      </c>
      <c r="D358" s="72" t="s">
        <v>48</v>
      </c>
      <c r="E358" s="122" t="s">
        <v>3094</v>
      </c>
      <c r="F358" s="72" t="s">
        <v>248</v>
      </c>
      <c r="G358" s="72" t="s">
        <v>57</v>
      </c>
      <c r="H358" s="72" t="s">
        <v>651</v>
      </c>
      <c r="I358" s="4">
        <v>40700</v>
      </c>
      <c r="J358" s="72" t="s">
        <v>166</v>
      </c>
      <c r="K358" s="72" t="s">
        <v>3093</v>
      </c>
      <c r="L358" s="72" t="s">
        <v>170</v>
      </c>
      <c r="M358" s="72" t="s">
        <v>110</v>
      </c>
    </row>
    <row r="359" spans="1:13" s="204" customFormat="1" ht="94.5" customHeight="1" outlineLevel="2">
      <c r="A359" s="73" t="s">
        <v>619</v>
      </c>
      <c r="B359" s="72" t="s">
        <v>3092</v>
      </c>
      <c r="C359" s="72" t="s">
        <v>650</v>
      </c>
      <c r="D359" s="72" t="s">
        <v>48</v>
      </c>
      <c r="E359" s="122" t="s">
        <v>3091</v>
      </c>
      <c r="F359" s="72" t="s">
        <v>248</v>
      </c>
      <c r="G359" s="72" t="s">
        <v>57</v>
      </c>
      <c r="H359" s="72" t="s">
        <v>651</v>
      </c>
      <c r="I359" s="4">
        <v>40700</v>
      </c>
      <c r="J359" s="72" t="s">
        <v>166</v>
      </c>
      <c r="K359" s="72" t="s">
        <v>3090</v>
      </c>
      <c r="L359" s="72" t="s">
        <v>170</v>
      </c>
      <c r="M359" s="72" t="s">
        <v>110</v>
      </c>
    </row>
    <row r="360" spans="1:13" s="204" customFormat="1" ht="94.5" customHeight="1" outlineLevel="2">
      <c r="A360" s="73" t="s">
        <v>619</v>
      </c>
      <c r="B360" s="72" t="s">
        <v>3089</v>
      </c>
      <c r="C360" s="72" t="s">
        <v>650</v>
      </c>
      <c r="D360" s="72" t="s">
        <v>48</v>
      </c>
      <c r="E360" s="122" t="s">
        <v>3088</v>
      </c>
      <c r="F360" s="72" t="s">
        <v>248</v>
      </c>
      <c r="G360" s="72" t="s">
        <v>57</v>
      </c>
      <c r="H360" s="72" t="s">
        <v>651</v>
      </c>
      <c r="I360" s="4">
        <v>40700</v>
      </c>
      <c r="J360" s="72" t="s">
        <v>166</v>
      </c>
      <c r="K360" s="72" t="s">
        <v>3087</v>
      </c>
      <c r="L360" s="72" t="s">
        <v>170</v>
      </c>
      <c r="M360" s="72"/>
    </row>
    <row r="361" spans="1:13" s="204" customFormat="1" ht="93.75" customHeight="1" outlineLevel="2">
      <c r="A361" s="73" t="s">
        <v>619</v>
      </c>
      <c r="B361" s="72" t="s">
        <v>3086</v>
      </c>
      <c r="C361" s="72" t="s">
        <v>650</v>
      </c>
      <c r="D361" s="72" t="s">
        <v>48</v>
      </c>
      <c r="E361" s="122" t="s">
        <v>3085</v>
      </c>
      <c r="F361" s="72" t="s">
        <v>248</v>
      </c>
      <c r="G361" s="72" t="s">
        <v>57</v>
      </c>
      <c r="H361" s="72" t="s">
        <v>651</v>
      </c>
      <c r="I361" s="4">
        <v>40700</v>
      </c>
      <c r="J361" s="72" t="s">
        <v>166</v>
      </c>
      <c r="K361" s="72" t="s">
        <v>3084</v>
      </c>
      <c r="L361" s="72" t="s">
        <v>170</v>
      </c>
      <c r="M361" s="72"/>
    </row>
    <row r="362" spans="1:13" s="204" customFormat="1" ht="108.75" customHeight="1" outlineLevel="2">
      <c r="A362" s="73" t="s">
        <v>619</v>
      </c>
      <c r="B362" s="72" t="s">
        <v>3080</v>
      </c>
      <c r="C362" s="72" t="s">
        <v>650</v>
      </c>
      <c r="D362" s="72" t="s">
        <v>48</v>
      </c>
      <c r="E362" s="122" t="s">
        <v>3083</v>
      </c>
      <c r="F362" s="72" t="s">
        <v>248</v>
      </c>
      <c r="G362" s="72" t="s">
        <v>57</v>
      </c>
      <c r="H362" s="72" t="s">
        <v>651</v>
      </c>
      <c r="I362" s="4">
        <v>172991</v>
      </c>
      <c r="J362" s="72" t="s">
        <v>166</v>
      </c>
      <c r="K362" s="72" t="s">
        <v>3082</v>
      </c>
      <c r="L362" s="72" t="s">
        <v>3081</v>
      </c>
      <c r="M362" s="72"/>
    </row>
    <row r="363" spans="1:13" s="204" customFormat="1" ht="124.5" customHeight="1" outlineLevel="2">
      <c r="A363" s="73" t="s">
        <v>619</v>
      </c>
      <c r="B363" s="72" t="s">
        <v>3080</v>
      </c>
      <c r="C363" s="72" t="s">
        <v>650</v>
      </c>
      <c r="D363" s="72" t="s">
        <v>48</v>
      </c>
      <c r="E363" s="122" t="s">
        <v>3079</v>
      </c>
      <c r="F363" s="72" t="s">
        <v>248</v>
      </c>
      <c r="G363" s="72" t="s">
        <v>57</v>
      </c>
      <c r="H363" s="72" t="s">
        <v>651</v>
      </c>
      <c r="I363" s="4">
        <v>100000</v>
      </c>
      <c r="J363" s="72" t="s">
        <v>166</v>
      </c>
      <c r="K363" s="72" t="s">
        <v>3078</v>
      </c>
      <c r="L363" s="72" t="s">
        <v>3077</v>
      </c>
      <c r="M363" s="72"/>
    </row>
    <row r="364" spans="1:13" s="204" customFormat="1" ht="111" customHeight="1" outlineLevel="2">
      <c r="A364" s="73" t="s">
        <v>619</v>
      </c>
      <c r="B364" s="72" t="s">
        <v>3076</v>
      </c>
      <c r="C364" s="72" t="s">
        <v>3075</v>
      </c>
      <c r="D364" s="194" t="s">
        <v>2349</v>
      </c>
      <c r="E364" s="122" t="s">
        <v>3074</v>
      </c>
      <c r="F364" s="72" t="s">
        <v>248</v>
      </c>
      <c r="G364" s="72" t="s">
        <v>57</v>
      </c>
      <c r="H364" s="72" t="s">
        <v>651</v>
      </c>
      <c r="I364" s="4">
        <v>315000</v>
      </c>
      <c r="J364" s="72" t="s">
        <v>166</v>
      </c>
      <c r="K364" s="72" t="s">
        <v>3073</v>
      </c>
      <c r="L364" s="72" t="s">
        <v>3072</v>
      </c>
      <c r="M364" s="72"/>
    </row>
    <row r="365" spans="1:13" s="204" customFormat="1" ht="72" customHeight="1" outlineLevel="2">
      <c r="A365" s="73" t="s">
        <v>619</v>
      </c>
      <c r="B365" s="72" t="s">
        <v>3071</v>
      </c>
      <c r="C365" s="72" t="s">
        <v>3070</v>
      </c>
      <c r="D365" s="72" t="s">
        <v>48</v>
      </c>
      <c r="E365" s="122" t="s">
        <v>3069</v>
      </c>
      <c r="F365" s="72" t="s">
        <v>430</v>
      </c>
      <c r="G365" s="72" t="s">
        <v>57</v>
      </c>
      <c r="H365" s="72" t="s">
        <v>3058</v>
      </c>
      <c r="I365" s="4">
        <v>187000</v>
      </c>
      <c r="J365" s="72" t="s">
        <v>3068</v>
      </c>
      <c r="K365" s="72" t="s">
        <v>3067</v>
      </c>
      <c r="L365" s="72" t="s">
        <v>3066</v>
      </c>
      <c r="M365" s="72"/>
    </row>
    <row r="366" spans="1:13" s="204" customFormat="1" ht="93" customHeight="1" outlineLevel="2">
      <c r="A366" s="73" t="s">
        <v>619</v>
      </c>
      <c r="B366" s="72" t="s">
        <v>3065</v>
      </c>
      <c r="C366" s="72" t="s">
        <v>3064</v>
      </c>
      <c r="D366" s="72" t="s">
        <v>56</v>
      </c>
      <c r="E366" s="122" t="s">
        <v>3063</v>
      </c>
      <c r="F366" s="72" t="s">
        <v>248</v>
      </c>
      <c r="G366" s="72" t="s">
        <v>57</v>
      </c>
      <c r="H366" s="72" t="s">
        <v>3058</v>
      </c>
      <c r="I366" s="4">
        <v>1930851</v>
      </c>
      <c r="J366" s="72" t="s">
        <v>166</v>
      </c>
      <c r="K366" s="72" t="s">
        <v>3062</v>
      </c>
      <c r="L366" s="72" t="s">
        <v>3061</v>
      </c>
      <c r="M366" s="72"/>
    </row>
    <row r="367" spans="1:13" s="204" customFormat="1" ht="96" customHeight="1" outlineLevel="2">
      <c r="A367" s="73" t="s">
        <v>619</v>
      </c>
      <c r="B367" s="72" t="s">
        <v>3060</v>
      </c>
      <c r="C367" s="72" t="s">
        <v>3060</v>
      </c>
      <c r="D367" s="72" t="s">
        <v>48</v>
      </c>
      <c r="E367" s="122" t="s">
        <v>3059</v>
      </c>
      <c r="F367" s="72" t="s">
        <v>430</v>
      </c>
      <c r="G367" s="72" t="s">
        <v>57</v>
      </c>
      <c r="H367" s="72" t="s">
        <v>3058</v>
      </c>
      <c r="I367" s="4">
        <v>40000</v>
      </c>
      <c r="J367" s="72" t="s">
        <v>437</v>
      </c>
      <c r="K367" s="72" t="s">
        <v>3057</v>
      </c>
      <c r="L367" s="72" t="s">
        <v>3056</v>
      </c>
      <c r="M367" s="72"/>
    </row>
    <row r="368" spans="1:13" s="3" customFormat="1" ht="25.15" customHeight="1" outlineLevel="1">
      <c r="A368" s="103" t="s">
        <v>229</v>
      </c>
      <c r="B368" s="103"/>
      <c r="C368" s="103"/>
      <c r="D368" s="103"/>
      <c r="E368" s="103"/>
      <c r="F368" s="103"/>
      <c r="G368" s="103"/>
      <c r="H368" s="104"/>
      <c r="I368" s="105">
        <f>SUM(I369:I376)</f>
        <v>277800</v>
      </c>
      <c r="J368" s="103"/>
      <c r="K368" s="103"/>
      <c r="L368" s="103"/>
      <c r="M368" s="103"/>
    </row>
    <row r="369" spans="1:13" s="3" customFormat="1" ht="123.75" customHeight="1" outlineLevel="2">
      <c r="A369" s="205" t="s">
        <v>171</v>
      </c>
      <c r="B369" s="196" t="s">
        <v>3055</v>
      </c>
      <c r="C369" s="196" t="s">
        <v>3054</v>
      </c>
      <c r="D369" s="194" t="s">
        <v>2349</v>
      </c>
      <c r="E369" s="196" t="s">
        <v>3053</v>
      </c>
      <c r="F369" s="196" t="s">
        <v>251</v>
      </c>
      <c r="G369" s="196" t="s">
        <v>73</v>
      </c>
      <c r="H369" s="196" t="s">
        <v>172</v>
      </c>
      <c r="I369" s="35">
        <v>50000</v>
      </c>
      <c r="J369" s="196" t="s">
        <v>427</v>
      </c>
      <c r="K369" s="196" t="s">
        <v>3052</v>
      </c>
      <c r="L369" s="196" t="s">
        <v>3051</v>
      </c>
      <c r="M369" s="72"/>
    </row>
    <row r="370" spans="1:13" s="3" customFormat="1" ht="95.25" customHeight="1" outlineLevel="2">
      <c r="A370" s="205" t="s">
        <v>171</v>
      </c>
      <c r="B370" s="196" t="s">
        <v>3050</v>
      </c>
      <c r="C370" s="196" t="s">
        <v>3049</v>
      </c>
      <c r="D370" s="196" t="s">
        <v>48</v>
      </c>
      <c r="E370" s="72" t="s">
        <v>1568</v>
      </c>
      <c r="F370" s="72" t="s">
        <v>3048</v>
      </c>
      <c r="G370" s="72" t="s">
        <v>57</v>
      </c>
      <c r="H370" s="72" t="s">
        <v>3047</v>
      </c>
      <c r="I370" s="198">
        <v>45000</v>
      </c>
      <c r="J370" s="72" t="s">
        <v>265</v>
      </c>
      <c r="K370" s="196" t="s">
        <v>3046</v>
      </c>
      <c r="L370" s="72" t="s">
        <v>3045</v>
      </c>
      <c r="M370" s="196"/>
    </row>
    <row r="371" spans="1:13" s="3" customFormat="1" ht="147" customHeight="1" outlineLevel="2">
      <c r="A371" s="205" t="s">
        <v>171</v>
      </c>
      <c r="B371" s="196" t="s">
        <v>3044</v>
      </c>
      <c r="C371" s="196" t="s">
        <v>3043</v>
      </c>
      <c r="D371" s="196" t="s">
        <v>43</v>
      </c>
      <c r="E371" s="72" t="s">
        <v>3042</v>
      </c>
      <c r="F371" s="72" t="s">
        <v>3041</v>
      </c>
      <c r="G371" s="72" t="s">
        <v>53</v>
      </c>
      <c r="H371" s="72" t="s">
        <v>3040</v>
      </c>
      <c r="I371" s="198">
        <v>20000</v>
      </c>
      <c r="J371" s="72" t="s">
        <v>55</v>
      </c>
      <c r="K371" s="196" t="s">
        <v>3039</v>
      </c>
      <c r="L371" s="72" t="s">
        <v>83</v>
      </c>
      <c r="M371" s="196"/>
    </row>
    <row r="372" spans="1:13" s="3" customFormat="1" ht="72.75" customHeight="1" outlineLevel="2">
      <c r="A372" s="205" t="s">
        <v>171</v>
      </c>
      <c r="B372" s="196" t="s">
        <v>3038</v>
      </c>
      <c r="C372" s="196" t="s">
        <v>3037</v>
      </c>
      <c r="D372" s="196" t="s">
        <v>75</v>
      </c>
      <c r="E372" s="72" t="s">
        <v>3036</v>
      </c>
      <c r="F372" s="72" t="s">
        <v>3035</v>
      </c>
      <c r="G372" s="72" t="s">
        <v>53</v>
      </c>
      <c r="H372" s="72" t="s">
        <v>478</v>
      </c>
      <c r="I372" s="35">
        <v>55800</v>
      </c>
      <c r="J372" s="72" t="s">
        <v>3034</v>
      </c>
      <c r="K372" s="72" t="s">
        <v>3033</v>
      </c>
      <c r="L372" s="72" t="s">
        <v>3032</v>
      </c>
      <c r="M372" s="72"/>
    </row>
    <row r="373" spans="1:13" s="3" customFormat="1" ht="90.75" customHeight="1" outlineLevel="2">
      <c r="A373" s="205" t="s">
        <v>171</v>
      </c>
      <c r="B373" s="196" t="s">
        <v>3031</v>
      </c>
      <c r="C373" s="196" t="s">
        <v>3030</v>
      </c>
      <c r="D373" s="231" t="s">
        <v>48</v>
      </c>
      <c r="E373" s="72" t="s">
        <v>3029</v>
      </c>
      <c r="F373" s="72" t="s">
        <v>3028</v>
      </c>
      <c r="G373" s="72" t="s">
        <v>73</v>
      </c>
      <c r="H373" s="196" t="s">
        <v>173</v>
      </c>
      <c r="I373" s="198">
        <v>95000</v>
      </c>
      <c r="J373" s="72" t="s">
        <v>3027</v>
      </c>
      <c r="K373" s="72" t="s">
        <v>3026</v>
      </c>
      <c r="L373" s="72" t="s">
        <v>3025</v>
      </c>
      <c r="M373" s="196"/>
    </row>
    <row r="374" spans="1:13" s="3" customFormat="1" ht="59.25" customHeight="1" outlineLevel="2">
      <c r="A374" s="205" t="s">
        <v>171</v>
      </c>
      <c r="B374" s="196" t="s">
        <v>3024</v>
      </c>
      <c r="C374" s="196" t="s">
        <v>3022</v>
      </c>
      <c r="D374" s="196" t="s">
        <v>48</v>
      </c>
      <c r="E374" s="72" t="s">
        <v>2274</v>
      </c>
      <c r="F374" s="72" t="s">
        <v>3021</v>
      </c>
      <c r="G374" s="72" t="s">
        <v>53</v>
      </c>
      <c r="H374" s="72" t="s">
        <v>478</v>
      </c>
      <c r="I374" s="35">
        <v>6000</v>
      </c>
      <c r="J374" s="72" t="s">
        <v>3020</v>
      </c>
      <c r="K374" s="72" t="s">
        <v>66</v>
      </c>
      <c r="L374" s="72" t="s">
        <v>3019</v>
      </c>
      <c r="M374" s="72"/>
    </row>
    <row r="375" spans="1:13" s="3" customFormat="1" ht="70.5" customHeight="1" outlineLevel="2">
      <c r="A375" s="205" t="s">
        <v>171</v>
      </c>
      <c r="B375" s="196" t="s">
        <v>3023</v>
      </c>
      <c r="C375" s="196" t="s">
        <v>3022</v>
      </c>
      <c r="D375" s="196" t="s">
        <v>48</v>
      </c>
      <c r="E375" s="72" t="s">
        <v>2245</v>
      </c>
      <c r="F375" s="72" t="s">
        <v>3021</v>
      </c>
      <c r="G375" s="72" t="s">
        <v>53</v>
      </c>
      <c r="H375" s="72" t="s">
        <v>478</v>
      </c>
      <c r="I375" s="35">
        <v>6000</v>
      </c>
      <c r="J375" s="72" t="s">
        <v>3020</v>
      </c>
      <c r="K375" s="72" t="s">
        <v>66</v>
      </c>
      <c r="L375" s="72" t="s">
        <v>3019</v>
      </c>
      <c r="M375" s="72"/>
    </row>
    <row r="376" spans="1:13" s="3" customFormat="1" ht="113.25" customHeight="1" outlineLevel="2">
      <c r="A376" s="205" t="s">
        <v>171</v>
      </c>
      <c r="B376" s="196" t="s">
        <v>474</v>
      </c>
      <c r="C376" s="196" t="s">
        <v>475</v>
      </c>
      <c r="D376" s="196" t="s">
        <v>48</v>
      </c>
      <c r="E376" s="72" t="s">
        <v>476</v>
      </c>
      <c r="F376" s="72" t="s">
        <v>477</v>
      </c>
      <c r="G376" s="72" t="s">
        <v>53</v>
      </c>
      <c r="H376" s="72" t="s">
        <v>478</v>
      </c>
      <c r="I376" s="35">
        <v>0</v>
      </c>
      <c r="J376" s="72" t="s">
        <v>479</v>
      </c>
      <c r="K376" s="72" t="s">
        <v>480</v>
      </c>
      <c r="L376" s="72" t="s">
        <v>481</v>
      </c>
      <c r="M376" s="72" t="s">
        <v>2867</v>
      </c>
    </row>
    <row r="377" spans="1:13" s="3" customFormat="1" ht="25.15" customHeight="1" outlineLevel="1">
      <c r="A377" s="103" t="s">
        <v>230</v>
      </c>
      <c r="B377" s="103"/>
      <c r="C377" s="103"/>
      <c r="D377" s="103"/>
      <c r="E377" s="103"/>
      <c r="F377" s="103"/>
      <c r="G377" s="103"/>
      <c r="H377" s="104"/>
      <c r="I377" s="105">
        <f>SUM(I378:I383)</f>
        <v>552617</v>
      </c>
      <c r="J377" s="103"/>
      <c r="K377" s="103"/>
      <c r="L377" s="103"/>
      <c r="M377" s="103"/>
    </row>
    <row r="378" spans="1:13" s="3" customFormat="1" ht="109.5" customHeight="1" outlineLevel="2">
      <c r="A378" s="73" t="s">
        <v>174</v>
      </c>
      <c r="B378" s="194" t="s">
        <v>482</v>
      </c>
      <c r="C378" s="194" t="s">
        <v>483</v>
      </c>
      <c r="D378" s="194" t="s">
        <v>48</v>
      </c>
      <c r="E378" s="194" t="s">
        <v>484</v>
      </c>
      <c r="F378" s="194" t="s">
        <v>426</v>
      </c>
      <c r="G378" s="194" t="s">
        <v>57</v>
      </c>
      <c r="H378" s="194" t="s">
        <v>423</v>
      </c>
      <c r="I378" s="35">
        <v>299617</v>
      </c>
      <c r="J378" s="194" t="s">
        <v>425</v>
      </c>
      <c r="K378" s="194" t="s">
        <v>485</v>
      </c>
      <c r="L378" s="194" t="s">
        <v>652</v>
      </c>
      <c r="M378" s="218"/>
    </row>
    <row r="379" spans="1:13" s="3" customFormat="1" ht="81" customHeight="1" outlineLevel="2">
      <c r="A379" s="208" t="s">
        <v>174</v>
      </c>
      <c r="B379" s="72" t="s">
        <v>970</v>
      </c>
      <c r="C379" s="72" t="s">
        <v>654</v>
      </c>
      <c r="D379" s="194" t="s">
        <v>2349</v>
      </c>
      <c r="E379" s="72" t="s">
        <v>971</v>
      </c>
      <c r="F379" s="72" t="s">
        <v>424</v>
      </c>
      <c r="G379" s="72" t="s">
        <v>57</v>
      </c>
      <c r="H379" s="72" t="s">
        <v>972</v>
      </c>
      <c r="I379" s="4">
        <v>181000</v>
      </c>
      <c r="J379" s="72" t="s">
        <v>597</v>
      </c>
      <c r="K379" s="72" t="s">
        <v>973</v>
      </c>
      <c r="L379" s="72" t="s">
        <v>974</v>
      </c>
      <c r="M379" s="72" t="s">
        <v>110</v>
      </c>
    </row>
    <row r="380" spans="1:13" s="3" customFormat="1" ht="143.25" customHeight="1" outlineLevel="2">
      <c r="A380" s="208" t="s">
        <v>174</v>
      </c>
      <c r="B380" s="72" t="s">
        <v>653</v>
      </c>
      <c r="C380" s="72" t="s">
        <v>654</v>
      </c>
      <c r="D380" s="72" t="s">
        <v>3018</v>
      </c>
      <c r="E380" s="72" t="s">
        <v>3017</v>
      </c>
      <c r="F380" s="72" t="s">
        <v>424</v>
      </c>
      <c r="G380" s="72" t="s">
        <v>53</v>
      </c>
      <c r="H380" s="72" t="s">
        <v>3015</v>
      </c>
      <c r="I380" s="4">
        <v>52000</v>
      </c>
      <c r="J380" s="72" t="s">
        <v>312</v>
      </c>
      <c r="K380" s="72" t="s">
        <v>655</v>
      </c>
      <c r="L380" s="72" t="s">
        <v>3016</v>
      </c>
      <c r="M380" s="72" t="s">
        <v>110</v>
      </c>
    </row>
    <row r="381" spans="1:13" s="3" customFormat="1" ht="51" customHeight="1" outlineLevel="2">
      <c r="A381" s="208" t="s">
        <v>174</v>
      </c>
      <c r="B381" s="72" t="s">
        <v>653</v>
      </c>
      <c r="C381" s="72" t="s">
        <v>654</v>
      </c>
      <c r="D381" s="72" t="s">
        <v>235</v>
      </c>
      <c r="E381" s="72" t="s">
        <v>656</v>
      </c>
      <c r="F381" s="72" t="s">
        <v>424</v>
      </c>
      <c r="G381" s="72" t="s">
        <v>53</v>
      </c>
      <c r="H381" s="72" t="s">
        <v>3015</v>
      </c>
      <c r="I381" s="4">
        <v>20000</v>
      </c>
      <c r="J381" s="72" t="s">
        <v>312</v>
      </c>
      <c r="K381" s="72" t="s">
        <v>655</v>
      </c>
      <c r="L381" s="72" t="s">
        <v>3014</v>
      </c>
      <c r="M381" s="72" t="s">
        <v>110</v>
      </c>
    </row>
    <row r="382" spans="1:13" s="3" customFormat="1" ht="164.45" customHeight="1" outlineLevel="2">
      <c r="A382" s="208" t="s">
        <v>174</v>
      </c>
      <c r="B382" s="72" t="s">
        <v>976</v>
      </c>
      <c r="C382" s="72" t="s">
        <v>3013</v>
      </c>
      <c r="D382" s="72" t="s">
        <v>43</v>
      </c>
      <c r="E382" s="72" t="s">
        <v>977</v>
      </c>
      <c r="F382" s="72" t="s">
        <v>978</v>
      </c>
      <c r="G382" s="72"/>
      <c r="H382" s="72"/>
      <c r="I382" s="4">
        <v>0</v>
      </c>
      <c r="J382" s="72" t="s">
        <v>61</v>
      </c>
      <c r="K382" s="72" t="s">
        <v>979</v>
      </c>
      <c r="L382" s="72" t="s">
        <v>3012</v>
      </c>
      <c r="M382" s="72" t="s">
        <v>44</v>
      </c>
    </row>
    <row r="383" spans="1:13" s="3" customFormat="1" ht="67.150000000000006" customHeight="1" outlineLevel="2">
      <c r="A383" s="208" t="s">
        <v>174</v>
      </c>
      <c r="B383" s="72" t="s">
        <v>3011</v>
      </c>
      <c r="C383" s="72" t="s">
        <v>3011</v>
      </c>
      <c r="D383" s="72" t="s">
        <v>43</v>
      </c>
      <c r="E383" s="72" t="s">
        <v>3010</v>
      </c>
      <c r="F383" s="72" t="s">
        <v>978</v>
      </c>
      <c r="G383" s="72"/>
      <c r="H383" s="72"/>
      <c r="I383" s="4">
        <v>0</v>
      </c>
      <c r="J383" s="72" t="s">
        <v>61</v>
      </c>
      <c r="K383" s="72" t="s">
        <v>3009</v>
      </c>
      <c r="L383" s="72" t="s">
        <v>3008</v>
      </c>
      <c r="M383" s="72" t="s">
        <v>44</v>
      </c>
    </row>
    <row r="384" spans="1:13" s="3" customFormat="1" ht="25.15" customHeight="1" outlineLevel="1">
      <c r="A384" s="103" t="s">
        <v>231</v>
      </c>
      <c r="B384" s="103"/>
      <c r="C384" s="103"/>
      <c r="D384" s="103"/>
      <c r="E384" s="103"/>
      <c r="F384" s="103"/>
      <c r="G384" s="103"/>
      <c r="H384" s="104"/>
      <c r="I384" s="105">
        <f>SUM(I385:I546)</f>
        <v>15332929</v>
      </c>
      <c r="J384" s="103"/>
      <c r="K384" s="103"/>
      <c r="L384" s="103"/>
      <c r="M384" s="103"/>
    </row>
    <row r="385" spans="1:13" ht="67.150000000000006" customHeight="1" outlineLevel="2">
      <c r="A385" s="208" t="s">
        <v>489</v>
      </c>
      <c r="B385" s="224" t="s">
        <v>68</v>
      </c>
      <c r="C385" s="72" t="s">
        <v>490</v>
      </c>
      <c r="D385" s="224" t="s">
        <v>69</v>
      </c>
      <c r="E385" s="224" t="s">
        <v>491</v>
      </c>
      <c r="F385" s="224" t="s">
        <v>486</v>
      </c>
      <c r="G385" s="224" t="s">
        <v>53</v>
      </c>
      <c r="H385" s="207" t="s">
        <v>2653</v>
      </c>
      <c r="I385" s="223">
        <v>60500</v>
      </c>
      <c r="J385" s="224" t="s">
        <v>492</v>
      </c>
      <c r="K385" s="224" t="s">
        <v>70</v>
      </c>
      <c r="L385" s="224" t="s">
        <v>71</v>
      </c>
      <c r="M385" s="72"/>
    </row>
    <row r="386" spans="1:13" ht="67.150000000000006" customHeight="1" outlineLevel="2">
      <c r="A386" s="206" t="s">
        <v>175</v>
      </c>
      <c r="B386" s="72" t="s">
        <v>186</v>
      </c>
      <c r="C386" s="72" t="s">
        <v>3007</v>
      </c>
      <c r="D386" s="72" t="s">
        <v>69</v>
      </c>
      <c r="E386" s="72" t="s">
        <v>3006</v>
      </c>
      <c r="F386" s="225" t="s">
        <v>486</v>
      </c>
      <c r="G386" s="225" t="s">
        <v>53</v>
      </c>
      <c r="H386" s="207" t="s">
        <v>2653</v>
      </c>
      <c r="I386" s="35">
        <v>100000</v>
      </c>
      <c r="J386" s="225" t="s">
        <v>187</v>
      </c>
      <c r="K386" s="225" t="s">
        <v>3005</v>
      </c>
      <c r="L386" s="225" t="s">
        <v>3004</v>
      </c>
      <c r="M386" s="72" t="s">
        <v>151</v>
      </c>
    </row>
    <row r="387" spans="1:13" ht="84.6" customHeight="1" outlineLevel="2">
      <c r="A387" s="206" t="s">
        <v>179</v>
      </c>
      <c r="B387" s="72" t="s">
        <v>253</v>
      </c>
      <c r="C387" s="72" t="s">
        <v>3003</v>
      </c>
      <c r="D387" s="72" t="s">
        <v>114</v>
      </c>
      <c r="E387" s="72" t="s">
        <v>1174</v>
      </c>
      <c r="F387" s="72" t="s">
        <v>67</v>
      </c>
      <c r="G387" s="72" t="s">
        <v>57</v>
      </c>
      <c r="H387" s="72" t="s">
        <v>2653</v>
      </c>
      <c r="I387" s="223">
        <v>10000</v>
      </c>
      <c r="J387" s="72" t="s">
        <v>3002</v>
      </c>
      <c r="K387" s="72" t="s">
        <v>3001</v>
      </c>
      <c r="L387" s="72" t="s">
        <v>3000</v>
      </c>
      <c r="M387" s="72" t="s">
        <v>151</v>
      </c>
    </row>
    <row r="388" spans="1:13" ht="85.15" customHeight="1" outlineLevel="2">
      <c r="A388" s="208" t="s">
        <v>179</v>
      </c>
      <c r="B388" s="72" t="s">
        <v>743</v>
      </c>
      <c r="C388" s="72" t="s">
        <v>744</v>
      </c>
      <c r="D388" s="72" t="s">
        <v>412</v>
      </c>
      <c r="E388" s="72" t="s">
        <v>983</v>
      </c>
      <c r="F388" s="224" t="s">
        <v>72</v>
      </c>
      <c r="G388" s="72" t="s">
        <v>53</v>
      </c>
      <c r="H388" s="72" t="s">
        <v>2653</v>
      </c>
      <c r="I388" s="223">
        <v>225000</v>
      </c>
      <c r="J388" s="72" t="s">
        <v>188</v>
      </c>
      <c r="K388" s="194" t="s">
        <v>254</v>
      </c>
      <c r="L388" s="194" t="s">
        <v>255</v>
      </c>
      <c r="M388" s="72"/>
    </row>
    <row r="389" spans="1:13" ht="83.45" customHeight="1" outlineLevel="2">
      <c r="A389" s="206" t="s">
        <v>179</v>
      </c>
      <c r="B389" s="72" t="s">
        <v>253</v>
      </c>
      <c r="C389" s="72" t="s">
        <v>2999</v>
      </c>
      <c r="D389" s="72" t="s">
        <v>56</v>
      </c>
      <c r="E389" s="72" t="s">
        <v>2995</v>
      </c>
      <c r="F389" s="72" t="s">
        <v>67</v>
      </c>
      <c r="G389" s="72" t="s">
        <v>57</v>
      </c>
      <c r="H389" s="72" t="s">
        <v>2653</v>
      </c>
      <c r="I389" s="4">
        <v>45000</v>
      </c>
      <c r="J389" s="72" t="s">
        <v>2998</v>
      </c>
      <c r="K389" s="72" t="s">
        <v>2997</v>
      </c>
      <c r="L389" s="72" t="s">
        <v>858</v>
      </c>
      <c r="M389" s="72"/>
    </row>
    <row r="390" spans="1:13" ht="75" customHeight="1" outlineLevel="2">
      <c r="A390" s="206" t="s">
        <v>179</v>
      </c>
      <c r="B390" s="72" t="s">
        <v>180</v>
      </c>
      <c r="C390" s="72" t="s">
        <v>2996</v>
      </c>
      <c r="D390" s="72" t="s">
        <v>56</v>
      </c>
      <c r="E390" s="72" t="s">
        <v>2995</v>
      </c>
      <c r="F390" s="72" t="s">
        <v>67</v>
      </c>
      <c r="G390" s="72" t="s">
        <v>57</v>
      </c>
      <c r="H390" s="72" t="s">
        <v>2653</v>
      </c>
      <c r="I390" s="4">
        <v>63000</v>
      </c>
      <c r="J390" s="72" t="s">
        <v>2994</v>
      </c>
      <c r="K390" s="72" t="s">
        <v>2993</v>
      </c>
      <c r="L390" s="72" t="s">
        <v>2992</v>
      </c>
      <c r="M390" s="72"/>
    </row>
    <row r="391" spans="1:13" ht="78" customHeight="1" outlineLevel="2">
      <c r="A391" s="206" t="s">
        <v>179</v>
      </c>
      <c r="B391" s="72" t="s">
        <v>253</v>
      </c>
      <c r="C391" s="72" t="s">
        <v>2991</v>
      </c>
      <c r="D391" s="72" t="s">
        <v>56</v>
      </c>
      <c r="E391" s="72" t="s">
        <v>2990</v>
      </c>
      <c r="F391" s="72" t="s">
        <v>67</v>
      </c>
      <c r="G391" s="72" t="s">
        <v>57</v>
      </c>
      <c r="H391" s="72" t="s">
        <v>2653</v>
      </c>
      <c r="I391" s="35">
        <v>30000</v>
      </c>
      <c r="J391" s="72" t="s">
        <v>2989</v>
      </c>
      <c r="K391" s="72" t="s">
        <v>2988</v>
      </c>
      <c r="L391" s="72" t="s">
        <v>2987</v>
      </c>
      <c r="M391" s="72"/>
    </row>
    <row r="392" spans="1:13" ht="72.75" customHeight="1" outlineLevel="2">
      <c r="A392" s="73" t="s">
        <v>175</v>
      </c>
      <c r="B392" s="72" t="s">
        <v>668</v>
      </c>
      <c r="C392" s="72" t="s">
        <v>669</v>
      </c>
      <c r="D392" s="72" t="s">
        <v>75</v>
      </c>
      <c r="E392" s="72" t="s">
        <v>2986</v>
      </c>
      <c r="F392" s="72" t="s">
        <v>670</v>
      </c>
      <c r="G392" s="72" t="s">
        <v>418</v>
      </c>
      <c r="H392" s="225" t="s">
        <v>116</v>
      </c>
      <c r="I392" s="35">
        <v>200000</v>
      </c>
      <c r="J392" s="72" t="s">
        <v>671</v>
      </c>
      <c r="K392" s="72" t="s">
        <v>672</v>
      </c>
      <c r="L392" s="72" t="s">
        <v>2985</v>
      </c>
      <c r="M392" s="72" t="s">
        <v>107</v>
      </c>
    </row>
    <row r="393" spans="1:13" ht="156.75" customHeight="1" outlineLevel="2">
      <c r="A393" s="206" t="s">
        <v>175</v>
      </c>
      <c r="B393" s="72" t="s">
        <v>2984</v>
      </c>
      <c r="C393" s="72" t="s">
        <v>980</v>
      </c>
      <c r="D393" s="72" t="s">
        <v>412</v>
      </c>
      <c r="E393" s="72" t="s">
        <v>2983</v>
      </c>
      <c r="F393" s="225" t="s">
        <v>981</v>
      </c>
      <c r="G393" s="225" t="s">
        <v>53</v>
      </c>
      <c r="H393" s="207" t="s">
        <v>2653</v>
      </c>
      <c r="I393" s="35">
        <v>250000</v>
      </c>
      <c r="J393" s="225" t="s">
        <v>188</v>
      </c>
      <c r="K393" s="225" t="s">
        <v>2982</v>
      </c>
      <c r="L393" s="225" t="s">
        <v>2981</v>
      </c>
      <c r="M393" s="72"/>
    </row>
    <row r="394" spans="1:13" ht="94.5" customHeight="1" outlineLevel="2">
      <c r="A394" s="206" t="s">
        <v>175</v>
      </c>
      <c r="B394" s="72" t="s">
        <v>494</v>
      </c>
      <c r="C394" s="72" t="s">
        <v>495</v>
      </c>
      <c r="D394" s="72" t="s">
        <v>69</v>
      </c>
      <c r="E394" s="72" t="s">
        <v>496</v>
      </c>
      <c r="F394" s="72" t="s">
        <v>497</v>
      </c>
      <c r="G394" s="72" t="s">
        <v>57</v>
      </c>
      <c r="H394" s="72" t="s">
        <v>2653</v>
      </c>
      <c r="I394" s="35">
        <v>700000</v>
      </c>
      <c r="J394" s="72" t="s">
        <v>667</v>
      </c>
      <c r="K394" s="72" t="s">
        <v>498</v>
      </c>
      <c r="L394" s="72" t="s">
        <v>2980</v>
      </c>
      <c r="M394" s="72"/>
    </row>
    <row r="395" spans="1:13" ht="111.75" customHeight="1" outlineLevel="2">
      <c r="A395" s="208" t="s">
        <v>179</v>
      </c>
      <c r="B395" s="72" t="s">
        <v>984</v>
      </c>
      <c r="C395" s="72" t="s">
        <v>985</v>
      </c>
      <c r="D395" s="72" t="s">
        <v>69</v>
      </c>
      <c r="E395" s="72" t="s">
        <v>986</v>
      </c>
      <c r="F395" s="216" t="s">
        <v>987</v>
      </c>
      <c r="G395" s="72" t="s">
        <v>252</v>
      </c>
      <c r="H395" s="72" t="s">
        <v>2747</v>
      </c>
      <c r="I395" s="35">
        <v>150000</v>
      </c>
      <c r="J395" s="72" t="s">
        <v>988</v>
      </c>
      <c r="K395" s="72" t="s">
        <v>989</v>
      </c>
      <c r="L395" s="72" t="s">
        <v>2979</v>
      </c>
      <c r="M395" s="72" t="s">
        <v>151</v>
      </c>
    </row>
    <row r="396" spans="1:13" ht="57" customHeight="1" outlineLevel="2">
      <c r="A396" s="206" t="s">
        <v>489</v>
      </c>
      <c r="B396" s="207" t="s">
        <v>749</v>
      </c>
      <c r="C396" s="207" t="s">
        <v>721</v>
      </c>
      <c r="D396" s="207" t="s">
        <v>43</v>
      </c>
      <c r="E396" s="207" t="s">
        <v>750</v>
      </c>
      <c r="F396" s="207" t="s">
        <v>35</v>
      </c>
      <c r="G396" s="72" t="s">
        <v>57</v>
      </c>
      <c r="H396" s="207" t="s">
        <v>2825</v>
      </c>
      <c r="I396" s="35">
        <v>575400</v>
      </c>
      <c r="J396" s="72" t="s">
        <v>502</v>
      </c>
      <c r="K396" s="72" t="s">
        <v>751</v>
      </c>
      <c r="L396" s="72" t="s">
        <v>752</v>
      </c>
      <c r="M396" s="207" t="s">
        <v>107</v>
      </c>
    </row>
    <row r="397" spans="1:13" ht="73.5" customHeight="1" outlineLevel="2">
      <c r="A397" s="206" t="s">
        <v>489</v>
      </c>
      <c r="B397" s="207" t="s">
        <v>2978</v>
      </c>
      <c r="C397" s="207" t="s">
        <v>501</v>
      </c>
      <c r="D397" s="207" t="s">
        <v>114</v>
      </c>
      <c r="E397" s="207" t="s">
        <v>2977</v>
      </c>
      <c r="F397" s="207" t="s">
        <v>500</v>
      </c>
      <c r="G397" s="207" t="s">
        <v>73</v>
      </c>
      <c r="H397" s="194" t="s">
        <v>2653</v>
      </c>
      <c r="I397" s="35">
        <v>185030</v>
      </c>
      <c r="J397" s="207" t="s">
        <v>502</v>
      </c>
      <c r="K397" s="207" t="s">
        <v>2976</v>
      </c>
      <c r="L397" s="207" t="s">
        <v>2887</v>
      </c>
      <c r="M397" s="207" t="s">
        <v>151</v>
      </c>
    </row>
    <row r="398" spans="1:13" ht="69.75" customHeight="1" outlineLevel="2">
      <c r="A398" s="206" t="s">
        <v>175</v>
      </c>
      <c r="B398" s="72" t="s">
        <v>745</v>
      </c>
      <c r="C398" s="72" t="s">
        <v>746</v>
      </c>
      <c r="D398" s="72" t="s">
        <v>69</v>
      </c>
      <c r="E398" s="72" t="s">
        <v>1003</v>
      </c>
      <c r="F398" s="72" t="s">
        <v>500</v>
      </c>
      <c r="G398" s="72" t="s">
        <v>73</v>
      </c>
      <c r="H398" s="207" t="s">
        <v>2653</v>
      </c>
      <c r="I398" s="35">
        <v>382000</v>
      </c>
      <c r="J398" s="72" t="s">
        <v>747</v>
      </c>
      <c r="K398" s="72" t="s">
        <v>748</v>
      </c>
      <c r="L398" s="11" t="s">
        <v>2975</v>
      </c>
      <c r="M398" s="72"/>
    </row>
    <row r="399" spans="1:13" ht="69.75" customHeight="1" outlineLevel="2">
      <c r="A399" s="206" t="s">
        <v>175</v>
      </c>
      <c r="B399" s="72" t="s">
        <v>745</v>
      </c>
      <c r="C399" s="72" t="s">
        <v>746</v>
      </c>
      <c r="D399" s="72" t="s">
        <v>69</v>
      </c>
      <c r="E399" s="72" t="s">
        <v>1003</v>
      </c>
      <c r="F399" s="72" t="s">
        <v>500</v>
      </c>
      <c r="G399" s="72" t="s">
        <v>73</v>
      </c>
      <c r="H399" s="207" t="s">
        <v>2825</v>
      </c>
      <c r="I399" s="35">
        <v>454000</v>
      </c>
      <c r="J399" s="72" t="s">
        <v>747</v>
      </c>
      <c r="K399" s="72" t="s">
        <v>748</v>
      </c>
      <c r="L399" s="11" t="s">
        <v>2975</v>
      </c>
      <c r="M399" s="72"/>
    </row>
    <row r="400" spans="1:13" ht="69.75" customHeight="1" outlineLevel="2">
      <c r="A400" s="206" t="s">
        <v>175</v>
      </c>
      <c r="B400" s="72" t="s">
        <v>745</v>
      </c>
      <c r="C400" s="72" t="s">
        <v>746</v>
      </c>
      <c r="D400" s="72" t="s">
        <v>69</v>
      </c>
      <c r="E400" s="72" t="s">
        <v>1003</v>
      </c>
      <c r="F400" s="72" t="s">
        <v>500</v>
      </c>
      <c r="G400" s="194" t="s">
        <v>252</v>
      </c>
      <c r="H400" s="194" t="s">
        <v>2638</v>
      </c>
      <c r="I400" s="35">
        <v>20000</v>
      </c>
      <c r="J400" s="72" t="s">
        <v>747</v>
      </c>
      <c r="K400" s="72" t="s">
        <v>748</v>
      </c>
      <c r="L400" s="11" t="s">
        <v>2975</v>
      </c>
      <c r="M400" s="72"/>
    </row>
    <row r="401" spans="1:13" ht="52.9" customHeight="1" outlineLevel="2">
      <c r="A401" s="206" t="s">
        <v>489</v>
      </c>
      <c r="B401" s="207" t="s">
        <v>997</v>
      </c>
      <c r="C401" s="72" t="s">
        <v>722</v>
      </c>
      <c r="D401" s="207" t="s">
        <v>48</v>
      </c>
      <c r="E401" s="72" t="s">
        <v>998</v>
      </c>
      <c r="F401" s="207" t="s">
        <v>49</v>
      </c>
      <c r="G401" s="216" t="s">
        <v>57</v>
      </c>
      <c r="H401" s="72" t="s">
        <v>2653</v>
      </c>
      <c r="I401" s="35">
        <v>109100</v>
      </c>
      <c r="J401" s="72" t="s">
        <v>723</v>
      </c>
      <c r="K401" s="72" t="s">
        <v>999</v>
      </c>
      <c r="L401" s="72" t="s">
        <v>1000</v>
      </c>
      <c r="M401" s="194" t="s">
        <v>107</v>
      </c>
    </row>
    <row r="402" spans="1:13" ht="133.15" customHeight="1" outlineLevel="2">
      <c r="A402" s="206" t="s">
        <v>175</v>
      </c>
      <c r="B402" s="72" t="s">
        <v>729</v>
      </c>
      <c r="C402" s="72" t="s">
        <v>995</v>
      </c>
      <c r="D402" s="72" t="s">
        <v>114</v>
      </c>
      <c r="E402" s="72" t="s">
        <v>1001</v>
      </c>
      <c r="F402" s="225" t="s">
        <v>500</v>
      </c>
      <c r="G402" s="225" t="s">
        <v>73</v>
      </c>
      <c r="H402" s="225" t="s">
        <v>2653</v>
      </c>
      <c r="I402" s="35">
        <v>50000</v>
      </c>
      <c r="J402" s="225" t="s">
        <v>1002</v>
      </c>
      <c r="K402" s="225" t="s">
        <v>996</v>
      </c>
      <c r="L402" s="225" t="s">
        <v>234</v>
      </c>
      <c r="M402" s="72" t="s">
        <v>151</v>
      </c>
    </row>
    <row r="403" spans="1:13" ht="52.15" customHeight="1" outlineLevel="2">
      <c r="A403" s="206" t="s">
        <v>489</v>
      </c>
      <c r="B403" s="194" t="s">
        <v>2952</v>
      </c>
      <c r="C403" s="194" t="s">
        <v>501</v>
      </c>
      <c r="D403" s="194" t="s">
        <v>69</v>
      </c>
      <c r="E403" s="194" t="s">
        <v>2974</v>
      </c>
      <c r="F403" s="194" t="s">
        <v>500</v>
      </c>
      <c r="G403" s="194" t="s">
        <v>57</v>
      </c>
      <c r="H403" s="194" t="s">
        <v>2653</v>
      </c>
      <c r="I403" s="35">
        <v>277800</v>
      </c>
      <c r="J403" s="194" t="s">
        <v>502</v>
      </c>
      <c r="K403" s="194" t="s">
        <v>2950</v>
      </c>
      <c r="L403" s="194" t="s">
        <v>2973</v>
      </c>
      <c r="M403" s="194"/>
    </row>
    <row r="404" spans="1:13" ht="82.5" outlineLevel="2">
      <c r="A404" s="206" t="s">
        <v>175</v>
      </c>
      <c r="B404" s="72" t="s">
        <v>990</v>
      </c>
      <c r="C404" s="72" t="s">
        <v>991</v>
      </c>
      <c r="D404" s="72" t="s">
        <v>75</v>
      </c>
      <c r="E404" s="72" t="s">
        <v>2972</v>
      </c>
      <c r="F404" s="72" t="s">
        <v>500</v>
      </c>
      <c r="G404" s="72" t="s">
        <v>992</v>
      </c>
      <c r="H404" s="72" t="s">
        <v>2747</v>
      </c>
      <c r="I404" s="35">
        <v>60000</v>
      </c>
      <c r="J404" s="72" t="s">
        <v>2971</v>
      </c>
      <c r="K404" s="72" t="s">
        <v>2970</v>
      </c>
      <c r="L404" s="72" t="s">
        <v>2969</v>
      </c>
      <c r="M404" s="72"/>
    </row>
    <row r="405" spans="1:13" ht="69.599999999999994" customHeight="1" outlineLevel="2">
      <c r="A405" s="206" t="s">
        <v>175</v>
      </c>
      <c r="B405" s="72" t="s">
        <v>1054</v>
      </c>
      <c r="C405" s="72" t="s">
        <v>993</v>
      </c>
      <c r="D405" s="72" t="s">
        <v>114</v>
      </c>
      <c r="E405" s="72" t="s">
        <v>2670</v>
      </c>
      <c r="F405" s="72" t="s">
        <v>500</v>
      </c>
      <c r="G405" s="216" t="s">
        <v>57</v>
      </c>
      <c r="H405" s="72" t="s">
        <v>2653</v>
      </c>
      <c r="I405" s="35">
        <v>90000</v>
      </c>
      <c r="J405" s="72" t="s">
        <v>2968</v>
      </c>
      <c r="K405" s="72" t="s">
        <v>2964</v>
      </c>
      <c r="L405" s="72" t="s">
        <v>2967</v>
      </c>
      <c r="M405" s="72"/>
    </row>
    <row r="406" spans="1:13" ht="67.900000000000006" customHeight="1" outlineLevel="2">
      <c r="A406" s="206" t="s">
        <v>175</v>
      </c>
      <c r="B406" s="72" t="s">
        <v>1054</v>
      </c>
      <c r="C406" s="72" t="s">
        <v>993</v>
      </c>
      <c r="D406" s="72" t="s">
        <v>75</v>
      </c>
      <c r="E406" s="72" t="s">
        <v>2966</v>
      </c>
      <c r="F406" s="72" t="s">
        <v>500</v>
      </c>
      <c r="G406" s="216" t="s">
        <v>57</v>
      </c>
      <c r="H406" s="72" t="s">
        <v>2653</v>
      </c>
      <c r="I406" s="35">
        <v>90000</v>
      </c>
      <c r="J406" s="72" t="s">
        <v>2891</v>
      </c>
      <c r="K406" s="72" t="s">
        <v>2964</v>
      </c>
      <c r="L406" s="72" t="s">
        <v>2889</v>
      </c>
      <c r="M406" s="72"/>
    </row>
    <row r="407" spans="1:13" ht="67.900000000000006" customHeight="1" outlineLevel="2">
      <c r="A407" s="206" t="s">
        <v>175</v>
      </c>
      <c r="B407" s="72" t="s">
        <v>1054</v>
      </c>
      <c r="C407" s="72" t="s">
        <v>993</v>
      </c>
      <c r="D407" s="72" t="s">
        <v>75</v>
      </c>
      <c r="E407" s="72" t="s">
        <v>2965</v>
      </c>
      <c r="F407" s="72" t="s">
        <v>500</v>
      </c>
      <c r="G407" s="216" t="s">
        <v>57</v>
      </c>
      <c r="H407" s="72" t="s">
        <v>2653</v>
      </c>
      <c r="I407" s="35">
        <v>90000</v>
      </c>
      <c r="J407" s="72" t="s">
        <v>2963</v>
      </c>
      <c r="K407" s="72" t="s">
        <v>2964</v>
      </c>
      <c r="L407" s="72" t="s">
        <v>2963</v>
      </c>
      <c r="M407" s="72"/>
    </row>
    <row r="408" spans="1:13" ht="51.6" customHeight="1" outlineLevel="2">
      <c r="A408" s="206" t="s">
        <v>179</v>
      </c>
      <c r="B408" s="207" t="s">
        <v>1005</v>
      </c>
      <c r="C408" s="72" t="s">
        <v>501</v>
      </c>
      <c r="D408" s="207" t="s">
        <v>43</v>
      </c>
      <c r="E408" s="72" t="s">
        <v>1006</v>
      </c>
      <c r="F408" s="224" t="s">
        <v>49</v>
      </c>
      <c r="G408" s="216" t="s">
        <v>57</v>
      </c>
      <c r="H408" s="207" t="s">
        <v>2653</v>
      </c>
      <c r="I408" s="35">
        <v>0</v>
      </c>
      <c r="J408" s="72" t="s">
        <v>723</v>
      </c>
      <c r="K408" s="72" t="s">
        <v>1007</v>
      </c>
      <c r="L408" s="72" t="s">
        <v>1008</v>
      </c>
      <c r="M408" s="72" t="s">
        <v>2962</v>
      </c>
    </row>
    <row r="409" spans="1:13" ht="52.15" customHeight="1" outlineLevel="2">
      <c r="A409" s="206" t="s">
        <v>489</v>
      </c>
      <c r="B409" s="194" t="s">
        <v>2961</v>
      </c>
      <c r="C409" s="194" t="s">
        <v>501</v>
      </c>
      <c r="D409" s="194" t="s">
        <v>114</v>
      </c>
      <c r="E409" s="194" t="s">
        <v>2700</v>
      </c>
      <c r="F409" s="194" t="s">
        <v>500</v>
      </c>
      <c r="G409" s="194" t="s">
        <v>57</v>
      </c>
      <c r="H409" s="194" t="s">
        <v>2653</v>
      </c>
      <c r="I409" s="35">
        <v>243000</v>
      </c>
      <c r="J409" s="194" t="s">
        <v>502</v>
      </c>
      <c r="K409" s="194" t="s">
        <v>2960</v>
      </c>
      <c r="L409" s="194" t="s">
        <v>2959</v>
      </c>
      <c r="M409" s="207"/>
    </row>
    <row r="410" spans="1:13" ht="51.6" customHeight="1" outlineLevel="2">
      <c r="A410" s="206" t="s">
        <v>489</v>
      </c>
      <c r="B410" s="194" t="s">
        <v>2952</v>
      </c>
      <c r="C410" s="194" t="s">
        <v>501</v>
      </c>
      <c r="D410" s="194" t="s">
        <v>69</v>
      </c>
      <c r="E410" s="194" t="s">
        <v>2958</v>
      </c>
      <c r="F410" s="194" t="s">
        <v>500</v>
      </c>
      <c r="G410" s="194" t="s">
        <v>57</v>
      </c>
      <c r="H410" s="194" t="s">
        <v>2653</v>
      </c>
      <c r="I410" s="230">
        <v>363750</v>
      </c>
      <c r="J410" s="194" t="s">
        <v>502</v>
      </c>
      <c r="K410" s="194" t="s">
        <v>2950</v>
      </c>
      <c r="L410" s="194" t="s">
        <v>2957</v>
      </c>
      <c r="M410" s="194"/>
    </row>
    <row r="411" spans="1:13" ht="53.45" customHeight="1" outlineLevel="2">
      <c r="A411" s="206" t="s">
        <v>489</v>
      </c>
      <c r="B411" s="194" t="s">
        <v>2952</v>
      </c>
      <c r="C411" s="194" t="s">
        <v>501</v>
      </c>
      <c r="D411" s="194" t="s">
        <v>112</v>
      </c>
      <c r="E411" s="194" t="s">
        <v>2956</v>
      </c>
      <c r="F411" s="194" t="s">
        <v>500</v>
      </c>
      <c r="G411" s="72"/>
      <c r="H411" s="72" t="s">
        <v>2653</v>
      </c>
      <c r="I411" s="4">
        <v>0</v>
      </c>
      <c r="J411" s="194" t="s">
        <v>502</v>
      </c>
      <c r="K411" s="194" t="s">
        <v>2950</v>
      </c>
      <c r="L411" s="194" t="s">
        <v>2955</v>
      </c>
      <c r="M411" s="72" t="s">
        <v>44</v>
      </c>
    </row>
    <row r="412" spans="1:13" ht="83.45" customHeight="1" outlineLevel="2">
      <c r="A412" s="206" t="s">
        <v>489</v>
      </c>
      <c r="B412" s="194" t="s">
        <v>2952</v>
      </c>
      <c r="C412" s="194" t="s">
        <v>501</v>
      </c>
      <c r="D412" s="194" t="s">
        <v>112</v>
      </c>
      <c r="E412" s="194" t="s">
        <v>2954</v>
      </c>
      <c r="F412" s="194" t="s">
        <v>500</v>
      </c>
      <c r="G412" s="194" t="s">
        <v>53</v>
      </c>
      <c r="H412" s="207" t="s">
        <v>2825</v>
      </c>
      <c r="I412" s="230">
        <v>34570</v>
      </c>
      <c r="J412" s="194" t="s">
        <v>502</v>
      </c>
      <c r="K412" s="194" t="s">
        <v>2950</v>
      </c>
      <c r="L412" s="194" t="s">
        <v>2953</v>
      </c>
      <c r="M412" s="194"/>
    </row>
    <row r="413" spans="1:13" ht="101.45" customHeight="1" outlineLevel="2">
      <c r="A413" s="206" t="s">
        <v>489</v>
      </c>
      <c r="B413" s="194" t="s">
        <v>2952</v>
      </c>
      <c r="C413" s="194" t="s">
        <v>501</v>
      </c>
      <c r="D413" s="194" t="s">
        <v>112</v>
      </c>
      <c r="E413" s="194" t="s">
        <v>2951</v>
      </c>
      <c r="F413" s="194" t="s">
        <v>500</v>
      </c>
      <c r="G413" s="194" t="s">
        <v>57</v>
      </c>
      <c r="H413" s="194" t="s">
        <v>2653</v>
      </c>
      <c r="I413" s="230">
        <v>390000</v>
      </c>
      <c r="J413" s="194" t="s">
        <v>502</v>
      </c>
      <c r="K413" s="194" t="s">
        <v>2950</v>
      </c>
      <c r="L413" s="194" t="s">
        <v>2949</v>
      </c>
      <c r="M413" s="194"/>
    </row>
    <row r="414" spans="1:13" ht="118.9" customHeight="1" outlineLevel="2">
      <c r="A414" s="208" t="s">
        <v>489</v>
      </c>
      <c r="B414" s="72" t="s">
        <v>499</v>
      </c>
      <c r="C414" s="72" t="s">
        <v>2893</v>
      </c>
      <c r="D414" s="72" t="s">
        <v>56</v>
      </c>
      <c r="E414" s="72" t="s">
        <v>2948</v>
      </c>
      <c r="F414" s="72" t="s">
        <v>49</v>
      </c>
      <c r="G414" s="207" t="s">
        <v>53</v>
      </c>
      <c r="H414" s="72" t="s">
        <v>2909</v>
      </c>
      <c r="I414" s="38">
        <v>80000</v>
      </c>
      <c r="J414" s="72" t="s">
        <v>243</v>
      </c>
      <c r="K414" s="72" t="s">
        <v>2908</v>
      </c>
      <c r="L414" s="72" t="s">
        <v>544</v>
      </c>
      <c r="M414" s="72"/>
    </row>
    <row r="415" spans="1:13" ht="95.25" customHeight="1" outlineLevel="2">
      <c r="A415" s="208" t="s">
        <v>489</v>
      </c>
      <c r="B415" s="72" t="s">
        <v>990</v>
      </c>
      <c r="C415" s="72" t="s">
        <v>991</v>
      </c>
      <c r="D415" s="72" t="s">
        <v>75</v>
      </c>
      <c r="E415" s="72" t="s">
        <v>2947</v>
      </c>
      <c r="F415" s="72" t="s">
        <v>500</v>
      </c>
      <c r="G415" s="72" t="s">
        <v>1004</v>
      </c>
      <c r="H415" s="72" t="s">
        <v>589</v>
      </c>
      <c r="I415" s="4">
        <v>90000</v>
      </c>
      <c r="J415" s="72" t="s">
        <v>1028</v>
      </c>
      <c r="K415" s="72" t="s">
        <v>2946</v>
      </c>
      <c r="L415" s="72" t="s">
        <v>1028</v>
      </c>
      <c r="M415" s="194"/>
    </row>
    <row r="416" spans="1:13" ht="60" customHeight="1" outlineLevel="2">
      <c r="A416" s="206" t="s">
        <v>179</v>
      </c>
      <c r="B416" s="194" t="s">
        <v>2945</v>
      </c>
      <c r="C416" s="194" t="s">
        <v>722</v>
      </c>
      <c r="D416" s="194" t="s">
        <v>96</v>
      </c>
      <c r="E416" s="194" t="s">
        <v>2944</v>
      </c>
      <c r="F416" s="194" t="s">
        <v>49</v>
      </c>
      <c r="G416" s="72"/>
      <c r="H416" s="72"/>
      <c r="I416" s="4">
        <v>0</v>
      </c>
      <c r="J416" s="194" t="s">
        <v>502</v>
      </c>
      <c r="K416" s="194" t="s">
        <v>2943</v>
      </c>
      <c r="L416" s="194" t="s">
        <v>2942</v>
      </c>
      <c r="M416" s="72" t="s">
        <v>44</v>
      </c>
    </row>
    <row r="417" spans="1:13" ht="126" customHeight="1" outlineLevel="2">
      <c r="A417" s="206" t="s">
        <v>179</v>
      </c>
      <c r="B417" s="194" t="s">
        <v>2922</v>
      </c>
      <c r="C417" s="194" t="s">
        <v>501</v>
      </c>
      <c r="D417" s="194" t="s">
        <v>96</v>
      </c>
      <c r="E417" s="194" t="s">
        <v>2941</v>
      </c>
      <c r="F417" s="194" t="s">
        <v>49</v>
      </c>
      <c r="G417" s="72" t="s">
        <v>57</v>
      </c>
      <c r="H417" s="72" t="s">
        <v>2653</v>
      </c>
      <c r="I417" s="4">
        <v>210000</v>
      </c>
      <c r="J417" s="194" t="s">
        <v>723</v>
      </c>
      <c r="K417" s="194" t="s">
        <v>2924</v>
      </c>
      <c r="L417" s="194" t="s">
        <v>2940</v>
      </c>
      <c r="M417" s="194"/>
    </row>
    <row r="418" spans="1:13" ht="78.75" customHeight="1" outlineLevel="2">
      <c r="A418" s="206" t="s">
        <v>179</v>
      </c>
      <c r="B418" s="194" t="s">
        <v>2939</v>
      </c>
      <c r="C418" s="194" t="s">
        <v>722</v>
      </c>
      <c r="D418" s="194" t="s">
        <v>48</v>
      </c>
      <c r="E418" s="194" t="s">
        <v>2938</v>
      </c>
      <c r="F418" s="194" t="s">
        <v>49</v>
      </c>
      <c r="G418" s="72" t="s">
        <v>57</v>
      </c>
      <c r="H418" s="72" t="s">
        <v>2653</v>
      </c>
      <c r="I418" s="4">
        <v>233100</v>
      </c>
      <c r="J418" s="194" t="s">
        <v>723</v>
      </c>
      <c r="K418" s="194" t="s">
        <v>2937</v>
      </c>
      <c r="L418" s="194" t="s">
        <v>2936</v>
      </c>
      <c r="M418" s="194"/>
    </row>
    <row r="419" spans="1:13" ht="63" customHeight="1" outlineLevel="2">
      <c r="A419" s="206" t="s">
        <v>179</v>
      </c>
      <c r="B419" s="194" t="s">
        <v>2922</v>
      </c>
      <c r="C419" s="194" t="s">
        <v>722</v>
      </c>
      <c r="D419" s="194" t="s">
        <v>48</v>
      </c>
      <c r="E419" s="194" t="s">
        <v>2935</v>
      </c>
      <c r="F419" s="194" t="s">
        <v>49</v>
      </c>
      <c r="G419" s="194" t="s">
        <v>57</v>
      </c>
      <c r="H419" s="207" t="s">
        <v>2825</v>
      </c>
      <c r="I419" s="230">
        <v>297600</v>
      </c>
      <c r="J419" s="194" t="s">
        <v>723</v>
      </c>
      <c r="K419" s="194" t="s">
        <v>2934</v>
      </c>
      <c r="L419" s="194" t="s">
        <v>2933</v>
      </c>
      <c r="M419" s="194"/>
    </row>
    <row r="420" spans="1:13" ht="76.5" customHeight="1" outlineLevel="2">
      <c r="A420" s="206" t="s">
        <v>179</v>
      </c>
      <c r="B420" s="194" t="s">
        <v>2922</v>
      </c>
      <c r="C420" s="194" t="s">
        <v>722</v>
      </c>
      <c r="D420" s="194" t="s">
        <v>148</v>
      </c>
      <c r="E420" s="194" t="s">
        <v>2932</v>
      </c>
      <c r="F420" s="194" t="s">
        <v>49</v>
      </c>
      <c r="G420" s="72" t="s">
        <v>57</v>
      </c>
      <c r="H420" s="72" t="s">
        <v>2653</v>
      </c>
      <c r="I420" s="230">
        <v>90000</v>
      </c>
      <c r="J420" s="194" t="s">
        <v>723</v>
      </c>
      <c r="K420" s="194" t="s">
        <v>2924</v>
      </c>
      <c r="L420" s="194" t="s">
        <v>2931</v>
      </c>
      <c r="M420" s="194"/>
    </row>
    <row r="421" spans="1:13" ht="74.25" customHeight="1" outlineLevel="2">
      <c r="A421" s="313" t="s">
        <v>179</v>
      </c>
      <c r="B421" s="314" t="s">
        <v>2907</v>
      </c>
      <c r="C421" s="314" t="s">
        <v>722</v>
      </c>
      <c r="D421" s="314" t="s">
        <v>48</v>
      </c>
      <c r="E421" s="314" t="s">
        <v>2930</v>
      </c>
      <c r="F421" s="314" t="s">
        <v>500</v>
      </c>
      <c r="G421" s="314" t="s">
        <v>73</v>
      </c>
      <c r="H421" s="194" t="s">
        <v>2653</v>
      </c>
      <c r="I421" s="35">
        <v>259930</v>
      </c>
      <c r="J421" s="314" t="s">
        <v>502</v>
      </c>
      <c r="K421" s="314" t="s">
        <v>2929</v>
      </c>
      <c r="L421" s="314" t="s">
        <v>2928</v>
      </c>
      <c r="M421" s="314"/>
    </row>
    <row r="422" spans="1:13" ht="60.75" customHeight="1" outlineLevel="2">
      <c r="A422" s="313"/>
      <c r="B422" s="314"/>
      <c r="C422" s="314"/>
      <c r="D422" s="314"/>
      <c r="E422" s="314"/>
      <c r="F422" s="314"/>
      <c r="G422" s="314"/>
      <c r="H422" s="194" t="s">
        <v>2825</v>
      </c>
      <c r="I422" s="35">
        <v>8570</v>
      </c>
      <c r="J422" s="314"/>
      <c r="K422" s="314"/>
      <c r="L422" s="314"/>
      <c r="M422" s="314"/>
    </row>
    <row r="423" spans="1:13" ht="52.15" customHeight="1" outlineLevel="2">
      <c r="A423" s="206" t="s">
        <v>179</v>
      </c>
      <c r="B423" s="194" t="s">
        <v>2922</v>
      </c>
      <c r="C423" s="194" t="s">
        <v>722</v>
      </c>
      <c r="D423" s="194" t="s">
        <v>48</v>
      </c>
      <c r="E423" s="194" t="s">
        <v>2927</v>
      </c>
      <c r="F423" s="194" t="s">
        <v>49</v>
      </c>
      <c r="G423" s="207" t="s">
        <v>57</v>
      </c>
      <c r="H423" s="72" t="s">
        <v>2653</v>
      </c>
      <c r="I423" s="230">
        <v>121250</v>
      </c>
      <c r="J423" s="194" t="s">
        <v>723</v>
      </c>
      <c r="K423" s="194" t="s">
        <v>2924</v>
      </c>
      <c r="L423" s="194" t="s">
        <v>2926</v>
      </c>
      <c r="M423" s="194"/>
    </row>
    <row r="424" spans="1:13" ht="52.15" customHeight="1" outlineLevel="2">
      <c r="A424" s="206" t="s">
        <v>179</v>
      </c>
      <c r="B424" s="207" t="s">
        <v>2922</v>
      </c>
      <c r="C424" s="207" t="s">
        <v>722</v>
      </c>
      <c r="D424" s="207" t="s">
        <v>48</v>
      </c>
      <c r="E424" s="207" t="s">
        <v>2925</v>
      </c>
      <c r="F424" s="207" t="s">
        <v>49</v>
      </c>
      <c r="G424" s="207" t="s">
        <v>57</v>
      </c>
      <c r="H424" s="194" t="s">
        <v>2825</v>
      </c>
      <c r="I424" s="230">
        <v>83860</v>
      </c>
      <c r="J424" s="207" t="s">
        <v>723</v>
      </c>
      <c r="K424" s="207" t="s">
        <v>2924</v>
      </c>
      <c r="L424" s="207" t="s">
        <v>2923</v>
      </c>
      <c r="M424" s="207"/>
    </row>
    <row r="425" spans="1:13" ht="52.15" customHeight="1" outlineLevel="2">
      <c r="A425" s="206" t="s">
        <v>179</v>
      </c>
      <c r="B425" s="207" t="s">
        <v>2922</v>
      </c>
      <c r="C425" s="207" t="s">
        <v>722</v>
      </c>
      <c r="D425" s="207" t="s">
        <v>48</v>
      </c>
      <c r="E425" s="207" t="s">
        <v>2925</v>
      </c>
      <c r="F425" s="207" t="s">
        <v>49</v>
      </c>
      <c r="G425" s="207" t="s">
        <v>57</v>
      </c>
      <c r="H425" s="194" t="s">
        <v>2653</v>
      </c>
      <c r="I425" s="230">
        <v>229640</v>
      </c>
      <c r="J425" s="207" t="s">
        <v>723</v>
      </c>
      <c r="K425" s="207" t="s">
        <v>2924</v>
      </c>
      <c r="L425" s="207" t="s">
        <v>2923</v>
      </c>
      <c r="M425" s="207"/>
    </row>
    <row r="426" spans="1:13" ht="82.9" customHeight="1" outlineLevel="2">
      <c r="A426" s="206" t="s">
        <v>179</v>
      </c>
      <c r="B426" s="194" t="s">
        <v>2922</v>
      </c>
      <c r="C426" s="194" t="s">
        <v>722</v>
      </c>
      <c r="D426" s="194" t="s">
        <v>112</v>
      </c>
      <c r="E426" s="194" t="s">
        <v>2921</v>
      </c>
      <c r="F426" s="194" t="s">
        <v>49</v>
      </c>
      <c r="G426" s="72"/>
      <c r="H426" s="72"/>
      <c r="I426" s="4">
        <v>0</v>
      </c>
      <c r="J426" s="194" t="s">
        <v>723</v>
      </c>
      <c r="K426" s="194" t="s">
        <v>2920</v>
      </c>
      <c r="L426" s="194" t="s">
        <v>2919</v>
      </c>
      <c r="M426" s="72" t="s">
        <v>44</v>
      </c>
    </row>
    <row r="427" spans="1:13" ht="84.6" customHeight="1" outlineLevel="2">
      <c r="A427" s="206" t="s">
        <v>179</v>
      </c>
      <c r="B427" s="194" t="s">
        <v>2918</v>
      </c>
      <c r="C427" s="194" t="s">
        <v>722</v>
      </c>
      <c r="D427" s="194" t="s">
        <v>48</v>
      </c>
      <c r="E427" s="194" t="s">
        <v>2917</v>
      </c>
      <c r="F427" s="194" t="s">
        <v>49</v>
      </c>
      <c r="G427" s="72" t="s">
        <v>57</v>
      </c>
      <c r="H427" s="72" t="s">
        <v>2653</v>
      </c>
      <c r="I427" s="230">
        <v>377000</v>
      </c>
      <c r="J427" s="194" t="s">
        <v>723</v>
      </c>
      <c r="K427" s="72" t="s">
        <v>2916</v>
      </c>
      <c r="L427" s="72" t="s">
        <v>2915</v>
      </c>
      <c r="M427" s="207"/>
    </row>
    <row r="428" spans="1:13" ht="82.9" customHeight="1" outlineLevel="2">
      <c r="A428" s="206" t="s">
        <v>179</v>
      </c>
      <c r="B428" s="194" t="s">
        <v>2914</v>
      </c>
      <c r="C428" s="207" t="s">
        <v>722</v>
      </c>
      <c r="D428" s="207" t="s">
        <v>48</v>
      </c>
      <c r="E428" s="207" t="s">
        <v>2913</v>
      </c>
      <c r="F428" s="207" t="s">
        <v>49</v>
      </c>
      <c r="G428" s="207" t="s">
        <v>57</v>
      </c>
      <c r="H428" s="72" t="s">
        <v>2653</v>
      </c>
      <c r="I428" s="35">
        <v>99200</v>
      </c>
      <c r="J428" s="207" t="s">
        <v>723</v>
      </c>
      <c r="K428" s="207" t="s">
        <v>2912</v>
      </c>
      <c r="L428" s="207" t="s">
        <v>2911</v>
      </c>
      <c r="M428" s="207"/>
    </row>
    <row r="429" spans="1:13" ht="106.5" customHeight="1" outlineLevel="2">
      <c r="A429" s="208" t="s">
        <v>489</v>
      </c>
      <c r="B429" s="72" t="s">
        <v>499</v>
      </c>
      <c r="C429" s="72" t="s">
        <v>2893</v>
      </c>
      <c r="D429" s="72" t="s">
        <v>56</v>
      </c>
      <c r="E429" s="72" t="s">
        <v>2910</v>
      </c>
      <c r="F429" s="72" t="s">
        <v>49</v>
      </c>
      <c r="G429" s="207" t="s">
        <v>53</v>
      </c>
      <c r="H429" s="72" t="s">
        <v>2909</v>
      </c>
      <c r="I429" s="35">
        <v>40000</v>
      </c>
      <c r="J429" s="72" t="s">
        <v>2661</v>
      </c>
      <c r="K429" s="72" t="s">
        <v>2908</v>
      </c>
      <c r="L429" s="72" t="s">
        <v>1178</v>
      </c>
      <c r="M429" s="72"/>
    </row>
    <row r="430" spans="1:13" ht="165" outlineLevel="2">
      <c r="A430" s="206" t="s">
        <v>179</v>
      </c>
      <c r="B430" s="194" t="s">
        <v>2907</v>
      </c>
      <c r="C430" s="194" t="s">
        <v>2906</v>
      </c>
      <c r="D430" s="194" t="s">
        <v>2905</v>
      </c>
      <c r="E430" s="194" t="s">
        <v>2904</v>
      </c>
      <c r="F430" s="194" t="s">
        <v>500</v>
      </c>
      <c r="G430" s="194" t="s">
        <v>73</v>
      </c>
      <c r="H430" s="194" t="s">
        <v>2825</v>
      </c>
      <c r="I430" s="35">
        <v>1265000</v>
      </c>
      <c r="J430" s="194" t="s">
        <v>2903</v>
      </c>
      <c r="K430" s="194" t="s">
        <v>2902</v>
      </c>
      <c r="L430" s="194" t="s">
        <v>2901</v>
      </c>
      <c r="M430" s="194"/>
    </row>
    <row r="431" spans="1:13" ht="165" outlineLevel="2">
      <c r="A431" s="206" t="s">
        <v>179</v>
      </c>
      <c r="B431" s="194" t="s">
        <v>2907</v>
      </c>
      <c r="C431" s="194" t="s">
        <v>2906</v>
      </c>
      <c r="D431" s="194" t="s">
        <v>2905</v>
      </c>
      <c r="E431" s="194" t="s">
        <v>2904</v>
      </c>
      <c r="F431" s="194" t="s">
        <v>500</v>
      </c>
      <c r="G431" s="72" t="s">
        <v>1004</v>
      </c>
      <c r="H431" s="72" t="s">
        <v>589</v>
      </c>
      <c r="I431" s="35">
        <v>155000</v>
      </c>
      <c r="J431" s="194" t="s">
        <v>2903</v>
      </c>
      <c r="K431" s="194" t="s">
        <v>2902</v>
      </c>
      <c r="L431" s="194" t="s">
        <v>2901</v>
      </c>
      <c r="M431" s="194"/>
    </row>
    <row r="432" spans="1:13" ht="148.5" customHeight="1" outlineLevel="2">
      <c r="A432" s="208" t="s">
        <v>489</v>
      </c>
      <c r="B432" s="72" t="s">
        <v>2900</v>
      </c>
      <c r="C432" s="72" t="s">
        <v>2899</v>
      </c>
      <c r="D432" s="72" t="s">
        <v>56</v>
      </c>
      <c r="E432" s="72" t="s">
        <v>2898</v>
      </c>
      <c r="F432" s="72" t="s">
        <v>49</v>
      </c>
      <c r="G432" s="207" t="s">
        <v>53</v>
      </c>
      <c r="H432" s="72" t="s">
        <v>2653</v>
      </c>
      <c r="I432" s="35">
        <v>100000</v>
      </c>
      <c r="J432" s="72" t="s">
        <v>1002</v>
      </c>
      <c r="K432" s="72" t="s">
        <v>996</v>
      </c>
      <c r="L432" s="72" t="s">
        <v>234</v>
      </c>
      <c r="M432" s="72"/>
    </row>
    <row r="433" spans="1:13" ht="81.75" customHeight="1" outlineLevel="2">
      <c r="A433" s="73" t="s">
        <v>489</v>
      </c>
      <c r="B433" s="194" t="s">
        <v>499</v>
      </c>
      <c r="C433" s="194" t="s">
        <v>2893</v>
      </c>
      <c r="D433" s="194" t="s">
        <v>114</v>
      </c>
      <c r="E433" s="194" t="s">
        <v>2897</v>
      </c>
      <c r="F433" s="194" t="s">
        <v>500</v>
      </c>
      <c r="G433" s="194" t="s">
        <v>992</v>
      </c>
      <c r="H433" s="194" t="s">
        <v>2803</v>
      </c>
      <c r="I433" s="35">
        <v>140000</v>
      </c>
      <c r="J433" s="194" t="s">
        <v>2896</v>
      </c>
      <c r="K433" s="194" t="s">
        <v>2890</v>
      </c>
      <c r="L433" s="194" t="s">
        <v>994</v>
      </c>
      <c r="M433" s="194"/>
    </row>
    <row r="434" spans="1:13" ht="81.75" customHeight="1" outlineLevel="2">
      <c r="A434" s="73" t="s">
        <v>489</v>
      </c>
      <c r="B434" s="194" t="s">
        <v>499</v>
      </c>
      <c r="C434" s="194" t="s">
        <v>2893</v>
      </c>
      <c r="D434" s="194" t="s">
        <v>114</v>
      </c>
      <c r="E434" s="194" t="s">
        <v>2666</v>
      </c>
      <c r="F434" s="194" t="s">
        <v>500</v>
      </c>
      <c r="G434" s="194" t="s">
        <v>992</v>
      </c>
      <c r="H434" s="194" t="s">
        <v>2803</v>
      </c>
      <c r="I434" s="35">
        <v>120000</v>
      </c>
      <c r="J434" s="194" t="s">
        <v>2895</v>
      </c>
      <c r="K434" s="194" t="s">
        <v>2890</v>
      </c>
      <c r="L434" s="194" t="s">
        <v>2894</v>
      </c>
      <c r="M434" s="194"/>
    </row>
    <row r="435" spans="1:13" ht="81.75" customHeight="1" outlineLevel="2">
      <c r="A435" s="73" t="s">
        <v>489</v>
      </c>
      <c r="B435" s="194" t="s">
        <v>499</v>
      </c>
      <c r="C435" s="194" t="s">
        <v>2893</v>
      </c>
      <c r="D435" s="194" t="s">
        <v>75</v>
      </c>
      <c r="E435" s="194" t="s">
        <v>2892</v>
      </c>
      <c r="F435" s="194" t="s">
        <v>500</v>
      </c>
      <c r="G435" s="194" t="s">
        <v>992</v>
      </c>
      <c r="H435" s="194" t="s">
        <v>2803</v>
      </c>
      <c r="I435" s="35">
        <v>140000</v>
      </c>
      <c r="J435" s="194" t="s">
        <v>2891</v>
      </c>
      <c r="K435" s="194" t="s">
        <v>2890</v>
      </c>
      <c r="L435" s="194" t="s">
        <v>2889</v>
      </c>
      <c r="M435" s="194"/>
    </row>
    <row r="436" spans="1:13" ht="109.5" customHeight="1" outlineLevel="2">
      <c r="A436" s="208" t="s">
        <v>489</v>
      </c>
      <c r="B436" s="72" t="s">
        <v>2878</v>
      </c>
      <c r="C436" s="72" t="s">
        <v>2877</v>
      </c>
      <c r="D436" s="72" t="s">
        <v>56</v>
      </c>
      <c r="E436" s="72" t="s">
        <v>2888</v>
      </c>
      <c r="F436" s="72" t="s">
        <v>49</v>
      </c>
      <c r="G436" s="207" t="s">
        <v>53</v>
      </c>
      <c r="H436" s="72" t="s">
        <v>2825</v>
      </c>
      <c r="I436" s="35">
        <v>90000</v>
      </c>
      <c r="J436" s="72" t="s">
        <v>982</v>
      </c>
      <c r="K436" s="72" t="s">
        <v>2875</v>
      </c>
      <c r="L436" s="72" t="s">
        <v>2887</v>
      </c>
      <c r="M436" s="72"/>
    </row>
    <row r="437" spans="1:13" ht="114" customHeight="1" outlineLevel="2">
      <c r="A437" s="208" t="s">
        <v>489</v>
      </c>
      <c r="B437" s="72" t="s">
        <v>2878</v>
      </c>
      <c r="C437" s="72" t="s">
        <v>2877</v>
      </c>
      <c r="D437" s="72" t="s">
        <v>56</v>
      </c>
      <c r="E437" s="72" t="s">
        <v>2886</v>
      </c>
      <c r="F437" s="72" t="s">
        <v>49</v>
      </c>
      <c r="G437" s="207" t="s">
        <v>53</v>
      </c>
      <c r="H437" s="72" t="s">
        <v>2825</v>
      </c>
      <c r="I437" s="35">
        <v>90000</v>
      </c>
      <c r="J437" s="72" t="s">
        <v>2885</v>
      </c>
      <c r="K437" s="72" t="s">
        <v>2875</v>
      </c>
      <c r="L437" s="72" t="s">
        <v>2884</v>
      </c>
      <c r="M437" s="72"/>
    </row>
    <row r="438" spans="1:13" ht="117.6" customHeight="1" outlineLevel="2">
      <c r="A438" s="208" t="s">
        <v>489</v>
      </c>
      <c r="B438" s="72" t="s">
        <v>2883</v>
      </c>
      <c r="C438" s="72" t="s">
        <v>2877</v>
      </c>
      <c r="D438" s="72" t="s">
        <v>56</v>
      </c>
      <c r="E438" s="72" t="s">
        <v>2882</v>
      </c>
      <c r="F438" s="72" t="s">
        <v>49</v>
      </c>
      <c r="G438" s="207" t="s">
        <v>53</v>
      </c>
      <c r="H438" s="72" t="s">
        <v>2825</v>
      </c>
      <c r="I438" s="35">
        <v>140000</v>
      </c>
      <c r="J438" s="72" t="s">
        <v>681</v>
      </c>
      <c r="K438" s="72" t="s">
        <v>2875</v>
      </c>
      <c r="L438" s="72" t="s">
        <v>754</v>
      </c>
      <c r="M438" s="72"/>
    </row>
    <row r="439" spans="1:13" ht="78" customHeight="1" outlineLevel="2">
      <c r="A439" s="206" t="s">
        <v>489</v>
      </c>
      <c r="B439" s="194" t="s">
        <v>422</v>
      </c>
      <c r="C439" s="194" t="s">
        <v>501</v>
      </c>
      <c r="D439" s="194" t="s">
        <v>69</v>
      </c>
      <c r="E439" s="194" t="s">
        <v>2881</v>
      </c>
      <c r="F439" s="194" t="s">
        <v>500</v>
      </c>
      <c r="G439" s="194" t="s">
        <v>57</v>
      </c>
      <c r="H439" s="194" t="s">
        <v>2653</v>
      </c>
      <c r="I439" s="35">
        <v>466200</v>
      </c>
      <c r="J439" s="194" t="s">
        <v>502</v>
      </c>
      <c r="K439" s="194" t="s">
        <v>2880</v>
      </c>
      <c r="L439" s="194" t="s">
        <v>2879</v>
      </c>
      <c r="M439" s="72"/>
    </row>
    <row r="440" spans="1:13" ht="111" customHeight="1" outlineLevel="2">
      <c r="A440" s="208" t="s">
        <v>489</v>
      </c>
      <c r="B440" s="72" t="s">
        <v>2878</v>
      </c>
      <c r="C440" s="72" t="s">
        <v>2877</v>
      </c>
      <c r="D440" s="72" t="s">
        <v>56</v>
      </c>
      <c r="E440" s="72" t="s">
        <v>2876</v>
      </c>
      <c r="F440" s="72" t="s">
        <v>49</v>
      </c>
      <c r="G440" s="207" t="s">
        <v>53</v>
      </c>
      <c r="H440" s="72" t="s">
        <v>2825</v>
      </c>
      <c r="I440" s="35">
        <v>140000</v>
      </c>
      <c r="J440" s="72" t="s">
        <v>676</v>
      </c>
      <c r="K440" s="72" t="s">
        <v>2875</v>
      </c>
      <c r="L440" s="72" t="s">
        <v>2874</v>
      </c>
      <c r="M440" s="72"/>
    </row>
    <row r="441" spans="1:13" ht="81" customHeight="1" outlineLevel="2">
      <c r="A441" s="206" t="s">
        <v>179</v>
      </c>
      <c r="B441" s="72" t="s">
        <v>2873</v>
      </c>
      <c r="C441" s="194" t="s">
        <v>2872</v>
      </c>
      <c r="D441" s="72" t="s">
        <v>48</v>
      </c>
      <c r="E441" s="72" t="s">
        <v>2787</v>
      </c>
      <c r="F441" s="72" t="s">
        <v>2871</v>
      </c>
      <c r="G441" s="72" t="s">
        <v>38</v>
      </c>
      <c r="H441" s="194" t="s">
        <v>2803</v>
      </c>
      <c r="I441" s="229">
        <v>312900</v>
      </c>
      <c r="J441" s="72" t="s">
        <v>710</v>
      </c>
      <c r="K441" s="194" t="s">
        <v>2870</v>
      </c>
      <c r="L441" s="224" t="s">
        <v>2869</v>
      </c>
      <c r="M441" s="72"/>
    </row>
    <row r="442" spans="1:13" ht="64.5" customHeight="1" outlineLevel="2">
      <c r="A442" s="73" t="s">
        <v>175</v>
      </c>
      <c r="B442" s="72" t="s">
        <v>420</v>
      </c>
      <c r="C442" s="72" t="s">
        <v>2868</v>
      </c>
      <c r="D442" s="194" t="s">
        <v>2349</v>
      </c>
      <c r="E442" s="72" t="s">
        <v>419</v>
      </c>
      <c r="F442" s="72" t="s">
        <v>493</v>
      </c>
      <c r="G442" s="72" t="s">
        <v>1004</v>
      </c>
      <c r="H442" s="72" t="s">
        <v>357</v>
      </c>
      <c r="I442" s="35">
        <v>0</v>
      </c>
      <c r="J442" s="72" t="s">
        <v>417</v>
      </c>
      <c r="K442" s="72" t="s">
        <v>416</v>
      </c>
      <c r="L442" s="72" t="s">
        <v>666</v>
      </c>
      <c r="M442" s="72" t="s">
        <v>2867</v>
      </c>
    </row>
    <row r="443" spans="1:13" ht="64.5" customHeight="1" outlineLevel="2">
      <c r="A443" s="206" t="s">
        <v>489</v>
      </c>
      <c r="B443" s="207" t="s">
        <v>724</v>
      </c>
      <c r="C443" s="225" t="s">
        <v>675</v>
      </c>
      <c r="D443" s="225" t="s">
        <v>56</v>
      </c>
      <c r="E443" s="225" t="s">
        <v>1010</v>
      </c>
      <c r="F443" s="225" t="s">
        <v>1011</v>
      </c>
      <c r="G443" s="72" t="s">
        <v>1004</v>
      </c>
      <c r="H443" s="72" t="s">
        <v>357</v>
      </c>
      <c r="I443" s="35">
        <v>18375</v>
      </c>
      <c r="J443" s="72" t="s">
        <v>726</v>
      </c>
      <c r="K443" s="225" t="s">
        <v>683</v>
      </c>
      <c r="L443" s="225" t="s">
        <v>368</v>
      </c>
      <c r="M443" s="72" t="s">
        <v>151</v>
      </c>
    </row>
    <row r="444" spans="1:13" ht="64.5" customHeight="1" outlineLevel="2">
      <c r="A444" s="206" t="s">
        <v>489</v>
      </c>
      <c r="B444" s="207" t="s">
        <v>724</v>
      </c>
      <c r="C444" s="225" t="s">
        <v>675</v>
      </c>
      <c r="D444" s="225" t="s">
        <v>56</v>
      </c>
      <c r="E444" s="225" t="s">
        <v>1012</v>
      </c>
      <c r="F444" s="225" t="s">
        <v>1011</v>
      </c>
      <c r="G444" s="72" t="s">
        <v>1004</v>
      </c>
      <c r="H444" s="72" t="s">
        <v>113</v>
      </c>
      <c r="I444" s="35">
        <v>15000</v>
      </c>
      <c r="J444" s="72" t="s">
        <v>686</v>
      </c>
      <c r="K444" s="72" t="s">
        <v>1013</v>
      </c>
      <c r="L444" s="72" t="s">
        <v>242</v>
      </c>
      <c r="M444" s="72" t="s">
        <v>151</v>
      </c>
    </row>
    <row r="445" spans="1:13" ht="64.5" customHeight="1" outlineLevel="2">
      <c r="A445" s="206" t="s">
        <v>489</v>
      </c>
      <c r="B445" s="207" t="s">
        <v>724</v>
      </c>
      <c r="C445" s="225" t="s">
        <v>675</v>
      </c>
      <c r="D445" s="225" t="s">
        <v>56</v>
      </c>
      <c r="E445" s="225" t="s">
        <v>1014</v>
      </c>
      <c r="F445" s="225" t="s">
        <v>1011</v>
      </c>
      <c r="G445" s="72" t="s">
        <v>1004</v>
      </c>
      <c r="H445" s="72" t="s">
        <v>357</v>
      </c>
      <c r="I445" s="35">
        <v>15000</v>
      </c>
      <c r="J445" s="225" t="s">
        <v>1015</v>
      </c>
      <c r="K445" s="225" t="s">
        <v>680</v>
      </c>
      <c r="L445" s="225" t="s">
        <v>397</v>
      </c>
      <c r="M445" s="72" t="s">
        <v>151</v>
      </c>
    </row>
    <row r="446" spans="1:13" ht="64.5" customHeight="1" outlineLevel="2">
      <c r="A446" s="206" t="s">
        <v>489</v>
      </c>
      <c r="B446" s="207" t="s">
        <v>724</v>
      </c>
      <c r="C446" s="225" t="s">
        <v>675</v>
      </c>
      <c r="D446" s="225" t="s">
        <v>56</v>
      </c>
      <c r="E446" s="225" t="s">
        <v>1016</v>
      </c>
      <c r="F446" s="225" t="s">
        <v>1011</v>
      </c>
      <c r="G446" s="72" t="s">
        <v>1004</v>
      </c>
      <c r="H446" s="72" t="s">
        <v>357</v>
      </c>
      <c r="I446" s="35">
        <v>25000</v>
      </c>
      <c r="J446" s="225" t="s">
        <v>140</v>
      </c>
      <c r="K446" s="225" t="s">
        <v>1017</v>
      </c>
      <c r="L446" s="225" t="s">
        <v>286</v>
      </c>
      <c r="M446" s="72" t="s">
        <v>151</v>
      </c>
    </row>
    <row r="447" spans="1:13" ht="64.5" customHeight="1" outlineLevel="2">
      <c r="A447" s="206" t="s">
        <v>489</v>
      </c>
      <c r="B447" s="207" t="s">
        <v>724</v>
      </c>
      <c r="C447" s="225" t="s">
        <v>675</v>
      </c>
      <c r="D447" s="225" t="s">
        <v>56</v>
      </c>
      <c r="E447" s="225" t="s">
        <v>1018</v>
      </c>
      <c r="F447" s="225" t="s">
        <v>1011</v>
      </c>
      <c r="G447" s="72" t="s">
        <v>1004</v>
      </c>
      <c r="H447" s="72" t="s">
        <v>357</v>
      </c>
      <c r="I447" s="35">
        <v>30000</v>
      </c>
      <c r="J447" s="225" t="s">
        <v>191</v>
      </c>
      <c r="K447" s="225" t="s">
        <v>1019</v>
      </c>
      <c r="L447" s="225" t="s">
        <v>211</v>
      </c>
      <c r="M447" s="72" t="s">
        <v>151</v>
      </c>
    </row>
    <row r="448" spans="1:13" ht="64.5" customHeight="1" outlineLevel="2">
      <c r="A448" s="206" t="s">
        <v>489</v>
      </c>
      <c r="B448" s="207" t="s">
        <v>724</v>
      </c>
      <c r="C448" s="225" t="s">
        <v>675</v>
      </c>
      <c r="D448" s="225" t="s">
        <v>56</v>
      </c>
      <c r="E448" s="225" t="s">
        <v>1020</v>
      </c>
      <c r="F448" s="225" t="s">
        <v>1011</v>
      </c>
      <c r="G448" s="72" t="s">
        <v>1004</v>
      </c>
      <c r="H448" s="72" t="s">
        <v>357</v>
      </c>
      <c r="I448" s="35">
        <v>26250</v>
      </c>
      <c r="J448" s="225" t="s">
        <v>190</v>
      </c>
      <c r="K448" s="225" t="s">
        <v>1021</v>
      </c>
      <c r="L448" s="225" t="s">
        <v>210</v>
      </c>
      <c r="M448" s="72" t="s">
        <v>151</v>
      </c>
    </row>
    <row r="449" spans="1:13" ht="64.5" customHeight="1" outlineLevel="2">
      <c r="A449" s="206" t="s">
        <v>489</v>
      </c>
      <c r="B449" s="207" t="s">
        <v>724</v>
      </c>
      <c r="C449" s="225" t="s">
        <v>675</v>
      </c>
      <c r="D449" s="225" t="s">
        <v>56</v>
      </c>
      <c r="E449" s="225" t="s">
        <v>1022</v>
      </c>
      <c r="F449" s="225" t="s">
        <v>1011</v>
      </c>
      <c r="G449" s="72" t="s">
        <v>1004</v>
      </c>
      <c r="H449" s="72" t="s">
        <v>357</v>
      </c>
      <c r="I449" s="35">
        <v>15000</v>
      </c>
      <c r="J449" s="225" t="s">
        <v>139</v>
      </c>
      <c r="K449" s="225" t="s">
        <v>1013</v>
      </c>
      <c r="L449" s="225" t="s">
        <v>242</v>
      </c>
      <c r="M449" s="72" t="s">
        <v>151</v>
      </c>
    </row>
    <row r="450" spans="1:13" ht="64.5" customHeight="1" outlineLevel="2">
      <c r="A450" s="206" t="s">
        <v>179</v>
      </c>
      <c r="B450" s="72" t="s">
        <v>674</v>
      </c>
      <c r="C450" s="194" t="s">
        <v>725</v>
      </c>
      <c r="D450" s="225" t="s">
        <v>56</v>
      </c>
      <c r="E450" s="72" t="s">
        <v>2866</v>
      </c>
      <c r="F450" s="72" t="s">
        <v>2848</v>
      </c>
      <c r="G450" s="72" t="s">
        <v>1004</v>
      </c>
      <c r="H450" s="72" t="s">
        <v>357</v>
      </c>
      <c r="I450" s="35">
        <v>15000</v>
      </c>
      <c r="J450" s="194" t="s">
        <v>686</v>
      </c>
      <c r="K450" s="194" t="s">
        <v>687</v>
      </c>
      <c r="L450" s="194" t="s">
        <v>242</v>
      </c>
      <c r="M450" s="72"/>
    </row>
    <row r="451" spans="1:13" ht="64.5" customHeight="1" outlineLevel="2">
      <c r="A451" s="206" t="s">
        <v>179</v>
      </c>
      <c r="B451" s="72" t="s">
        <v>674</v>
      </c>
      <c r="C451" s="194" t="s">
        <v>725</v>
      </c>
      <c r="D451" s="225" t="s">
        <v>56</v>
      </c>
      <c r="E451" s="72" t="s">
        <v>2865</v>
      </c>
      <c r="F451" s="72" t="s">
        <v>2848</v>
      </c>
      <c r="G451" s="72" t="s">
        <v>1004</v>
      </c>
      <c r="H451" s="72" t="s">
        <v>357</v>
      </c>
      <c r="I451" s="35">
        <v>20000</v>
      </c>
      <c r="J451" s="194" t="s">
        <v>2864</v>
      </c>
      <c r="K451" s="194" t="s">
        <v>683</v>
      </c>
      <c r="L451" s="194" t="s">
        <v>368</v>
      </c>
      <c r="M451" s="72"/>
    </row>
    <row r="452" spans="1:13" ht="64.5" customHeight="1" outlineLevel="2">
      <c r="A452" s="206" t="s">
        <v>179</v>
      </c>
      <c r="B452" s="72" t="s">
        <v>674</v>
      </c>
      <c r="C452" s="194" t="s">
        <v>725</v>
      </c>
      <c r="D452" s="225" t="s">
        <v>56</v>
      </c>
      <c r="E452" s="72" t="s">
        <v>2863</v>
      </c>
      <c r="F452" s="72" t="s">
        <v>2848</v>
      </c>
      <c r="G452" s="72" t="s">
        <v>1004</v>
      </c>
      <c r="H452" s="72" t="s">
        <v>357</v>
      </c>
      <c r="I452" s="35">
        <v>26250</v>
      </c>
      <c r="J452" s="194" t="s">
        <v>1002</v>
      </c>
      <c r="K452" s="194" t="s">
        <v>1009</v>
      </c>
      <c r="L452" s="194" t="s">
        <v>210</v>
      </c>
      <c r="M452" s="72"/>
    </row>
    <row r="453" spans="1:13" ht="59.25" customHeight="1" outlineLevel="2">
      <c r="A453" s="206" t="s">
        <v>489</v>
      </c>
      <c r="B453" s="72" t="s">
        <v>674</v>
      </c>
      <c r="C453" s="194" t="s">
        <v>725</v>
      </c>
      <c r="D453" s="225" t="s">
        <v>56</v>
      </c>
      <c r="E453" s="72" t="s">
        <v>2862</v>
      </c>
      <c r="F453" s="72" t="s">
        <v>2848</v>
      </c>
      <c r="G453" s="72" t="s">
        <v>1004</v>
      </c>
      <c r="H453" s="72" t="s">
        <v>357</v>
      </c>
      <c r="I453" s="35">
        <v>2000</v>
      </c>
      <c r="J453" s="194" t="s">
        <v>676</v>
      </c>
      <c r="K453" s="194" t="s">
        <v>677</v>
      </c>
      <c r="L453" s="194" t="s">
        <v>286</v>
      </c>
      <c r="M453" s="72"/>
    </row>
    <row r="454" spans="1:13" ht="59.25" customHeight="1" outlineLevel="2">
      <c r="A454" s="206" t="s">
        <v>489</v>
      </c>
      <c r="B454" s="72" t="s">
        <v>674</v>
      </c>
      <c r="C454" s="194" t="s">
        <v>725</v>
      </c>
      <c r="D454" s="225" t="s">
        <v>56</v>
      </c>
      <c r="E454" s="72" t="s">
        <v>2862</v>
      </c>
      <c r="F454" s="72" t="s">
        <v>2848</v>
      </c>
      <c r="G454" s="72" t="s">
        <v>992</v>
      </c>
      <c r="H454" s="72" t="s">
        <v>2803</v>
      </c>
      <c r="I454" s="35">
        <v>23000</v>
      </c>
      <c r="J454" s="194" t="s">
        <v>676</v>
      </c>
      <c r="K454" s="194" t="s">
        <v>677</v>
      </c>
      <c r="L454" s="194" t="s">
        <v>286</v>
      </c>
      <c r="M454" s="72"/>
    </row>
    <row r="455" spans="1:13" ht="63" customHeight="1" outlineLevel="2">
      <c r="A455" s="206" t="s">
        <v>179</v>
      </c>
      <c r="B455" s="72" t="s">
        <v>674</v>
      </c>
      <c r="C455" s="194" t="s">
        <v>725</v>
      </c>
      <c r="D455" s="225" t="s">
        <v>56</v>
      </c>
      <c r="E455" s="72" t="s">
        <v>2861</v>
      </c>
      <c r="F455" s="72" t="s">
        <v>2848</v>
      </c>
      <c r="G455" s="72" t="s">
        <v>1004</v>
      </c>
      <c r="H455" s="72" t="s">
        <v>357</v>
      </c>
      <c r="I455" s="35">
        <v>15000</v>
      </c>
      <c r="J455" s="194" t="s">
        <v>681</v>
      </c>
      <c r="K455" s="194" t="s">
        <v>678</v>
      </c>
      <c r="L455" s="194" t="s">
        <v>211</v>
      </c>
      <c r="M455" s="72"/>
    </row>
    <row r="456" spans="1:13" ht="63" customHeight="1" outlineLevel="2">
      <c r="A456" s="206" t="s">
        <v>179</v>
      </c>
      <c r="B456" s="72" t="s">
        <v>674</v>
      </c>
      <c r="C456" s="194" t="s">
        <v>725</v>
      </c>
      <c r="D456" s="225" t="s">
        <v>56</v>
      </c>
      <c r="E456" s="72" t="s">
        <v>2860</v>
      </c>
      <c r="F456" s="72" t="s">
        <v>2848</v>
      </c>
      <c r="G456" s="72" t="s">
        <v>1004</v>
      </c>
      <c r="H456" s="72" t="s">
        <v>357</v>
      </c>
      <c r="I456" s="35">
        <v>15000</v>
      </c>
      <c r="J456" s="194" t="s">
        <v>679</v>
      </c>
      <c r="K456" s="194" t="s">
        <v>680</v>
      </c>
      <c r="L456" s="194" t="s">
        <v>397</v>
      </c>
      <c r="M456" s="72"/>
    </row>
    <row r="457" spans="1:13" ht="63" customHeight="1" outlineLevel="2">
      <c r="A457" s="206" t="s">
        <v>179</v>
      </c>
      <c r="B457" s="72" t="s">
        <v>674</v>
      </c>
      <c r="C457" s="194" t="s">
        <v>725</v>
      </c>
      <c r="D457" s="225" t="s">
        <v>56</v>
      </c>
      <c r="E457" s="72" t="s">
        <v>2859</v>
      </c>
      <c r="F457" s="72" t="s">
        <v>2848</v>
      </c>
      <c r="G457" s="72" t="s">
        <v>1004</v>
      </c>
      <c r="H457" s="72" t="s">
        <v>357</v>
      </c>
      <c r="I457" s="35">
        <v>15000</v>
      </c>
      <c r="J457" s="194" t="s">
        <v>191</v>
      </c>
      <c r="K457" s="194" t="s">
        <v>678</v>
      </c>
      <c r="L457" s="194" t="s">
        <v>211</v>
      </c>
      <c r="M457" s="72"/>
    </row>
    <row r="458" spans="1:13" ht="93.75" customHeight="1" outlineLevel="2">
      <c r="A458" s="206" t="s">
        <v>179</v>
      </c>
      <c r="B458" s="72" t="s">
        <v>2828</v>
      </c>
      <c r="C458" s="194" t="s">
        <v>2858</v>
      </c>
      <c r="D458" s="225" t="s">
        <v>69</v>
      </c>
      <c r="E458" s="72" t="s">
        <v>2857</v>
      </c>
      <c r="F458" s="72" t="s">
        <v>1011</v>
      </c>
      <c r="G458" s="72" t="s">
        <v>73</v>
      </c>
      <c r="H458" s="207" t="s">
        <v>2825</v>
      </c>
      <c r="I458" s="35">
        <v>0</v>
      </c>
      <c r="J458" s="194" t="s">
        <v>2856</v>
      </c>
      <c r="K458" s="194" t="s">
        <v>2855</v>
      </c>
      <c r="L458" s="194" t="s">
        <v>2854</v>
      </c>
      <c r="M458" s="72" t="s">
        <v>975</v>
      </c>
    </row>
    <row r="459" spans="1:13" ht="60.75" customHeight="1" outlineLevel="2">
      <c r="A459" s="206" t="s">
        <v>175</v>
      </c>
      <c r="B459" s="72" t="s">
        <v>674</v>
      </c>
      <c r="C459" s="194" t="s">
        <v>725</v>
      </c>
      <c r="D459" s="225" t="s">
        <v>56</v>
      </c>
      <c r="E459" s="72" t="s">
        <v>2853</v>
      </c>
      <c r="F459" s="72" t="s">
        <v>2848</v>
      </c>
      <c r="G459" s="72" t="s">
        <v>1004</v>
      </c>
      <c r="H459" s="72" t="s">
        <v>357</v>
      </c>
      <c r="I459" s="35">
        <v>30000</v>
      </c>
      <c r="J459" s="194" t="s">
        <v>682</v>
      </c>
      <c r="K459" s="194" t="s">
        <v>727</v>
      </c>
      <c r="L459" s="194" t="s">
        <v>346</v>
      </c>
      <c r="M459" s="72"/>
    </row>
    <row r="460" spans="1:13" ht="63.75" customHeight="1" outlineLevel="2">
      <c r="A460" s="206" t="s">
        <v>179</v>
      </c>
      <c r="B460" s="72" t="s">
        <v>674</v>
      </c>
      <c r="C460" s="194" t="s">
        <v>725</v>
      </c>
      <c r="D460" s="225" t="s">
        <v>56</v>
      </c>
      <c r="E460" s="72" t="s">
        <v>2852</v>
      </c>
      <c r="F460" s="72" t="s">
        <v>2848</v>
      </c>
      <c r="G460" s="72" t="s">
        <v>1004</v>
      </c>
      <c r="H460" s="72" t="s">
        <v>357</v>
      </c>
      <c r="I460" s="35">
        <v>25200</v>
      </c>
      <c r="J460" s="194" t="s">
        <v>684</v>
      </c>
      <c r="K460" s="194" t="s">
        <v>2851</v>
      </c>
      <c r="L460" s="194" t="s">
        <v>685</v>
      </c>
      <c r="M460" s="72"/>
    </row>
    <row r="461" spans="1:13" ht="63" customHeight="1" outlineLevel="2">
      <c r="A461" s="206" t="s">
        <v>179</v>
      </c>
      <c r="B461" s="72" t="s">
        <v>674</v>
      </c>
      <c r="C461" s="194" t="s">
        <v>725</v>
      </c>
      <c r="D461" s="225" t="s">
        <v>56</v>
      </c>
      <c r="E461" s="72" t="s">
        <v>2843</v>
      </c>
      <c r="F461" s="72" t="s">
        <v>2848</v>
      </c>
      <c r="G461" s="72" t="s">
        <v>1004</v>
      </c>
      <c r="H461" s="72" t="s">
        <v>357</v>
      </c>
      <c r="I461" s="35">
        <v>15000</v>
      </c>
      <c r="J461" s="194" t="s">
        <v>686</v>
      </c>
      <c r="K461" s="194" t="s">
        <v>2850</v>
      </c>
      <c r="L461" s="194" t="s">
        <v>242</v>
      </c>
      <c r="M461" s="72"/>
    </row>
    <row r="462" spans="1:13" ht="60.75" customHeight="1" outlineLevel="2">
      <c r="A462" s="206" t="s">
        <v>179</v>
      </c>
      <c r="B462" s="72" t="s">
        <v>674</v>
      </c>
      <c r="C462" s="194" t="s">
        <v>725</v>
      </c>
      <c r="D462" s="225" t="s">
        <v>56</v>
      </c>
      <c r="E462" s="72" t="s">
        <v>2849</v>
      </c>
      <c r="F462" s="72" t="s">
        <v>2848</v>
      </c>
      <c r="G462" s="72" t="s">
        <v>1004</v>
      </c>
      <c r="H462" s="72" t="s">
        <v>357</v>
      </c>
      <c r="I462" s="35">
        <v>15000</v>
      </c>
      <c r="J462" s="194" t="s">
        <v>688</v>
      </c>
      <c r="K462" s="194" t="s">
        <v>2847</v>
      </c>
      <c r="L462" s="194" t="s">
        <v>359</v>
      </c>
      <c r="M462" s="72"/>
    </row>
    <row r="463" spans="1:13" ht="61.5" customHeight="1" outlineLevel="2">
      <c r="A463" s="206" t="s">
        <v>489</v>
      </c>
      <c r="B463" s="72" t="s">
        <v>2844</v>
      </c>
      <c r="C463" s="194" t="s">
        <v>2813</v>
      </c>
      <c r="D463" s="225" t="s">
        <v>56</v>
      </c>
      <c r="E463" s="72" t="s">
        <v>2666</v>
      </c>
      <c r="F463" s="72" t="s">
        <v>2811</v>
      </c>
      <c r="G463" s="72" t="s">
        <v>1004</v>
      </c>
      <c r="H463" s="72" t="s">
        <v>357</v>
      </c>
      <c r="I463" s="35">
        <v>40000</v>
      </c>
      <c r="J463" s="194" t="s">
        <v>682</v>
      </c>
      <c r="K463" s="194" t="s">
        <v>2846</v>
      </c>
      <c r="L463" s="194" t="s">
        <v>2845</v>
      </c>
      <c r="M463" s="72"/>
    </row>
    <row r="464" spans="1:13" ht="60.75" customHeight="1" outlineLevel="2">
      <c r="A464" s="206" t="s">
        <v>179</v>
      </c>
      <c r="B464" s="72" t="s">
        <v>2844</v>
      </c>
      <c r="C464" s="194" t="s">
        <v>2813</v>
      </c>
      <c r="D464" s="225" t="s">
        <v>56</v>
      </c>
      <c r="E464" s="72" t="s">
        <v>2843</v>
      </c>
      <c r="F464" s="72" t="s">
        <v>2811</v>
      </c>
      <c r="G464" s="72" t="s">
        <v>1004</v>
      </c>
      <c r="H464" s="72" t="s">
        <v>357</v>
      </c>
      <c r="I464" s="35">
        <v>10000</v>
      </c>
      <c r="J464" s="194" t="s">
        <v>2840</v>
      </c>
      <c r="K464" s="194" t="s">
        <v>2842</v>
      </c>
      <c r="L464" s="194" t="s">
        <v>2841</v>
      </c>
      <c r="M464" s="72"/>
    </row>
    <row r="465" spans="1:13" ht="62.25" customHeight="1" outlineLevel="2">
      <c r="A465" s="206" t="s">
        <v>179</v>
      </c>
      <c r="B465" s="72" t="s">
        <v>2834</v>
      </c>
      <c r="C465" s="194" t="s">
        <v>2813</v>
      </c>
      <c r="D465" s="225" t="s">
        <v>56</v>
      </c>
      <c r="E465" s="72" t="s">
        <v>2773</v>
      </c>
      <c r="F465" s="72" t="s">
        <v>2811</v>
      </c>
      <c r="G465" s="72" t="s">
        <v>1004</v>
      </c>
      <c r="H465" s="72" t="s">
        <v>357</v>
      </c>
      <c r="I465" s="35">
        <v>10000</v>
      </c>
      <c r="J465" s="194" t="s">
        <v>2840</v>
      </c>
      <c r="K465" s="194" t="s">
        <v>2836</v>
      </c>
      <c r="L465" s="194" t="s">
        <v>2839</v>
      </c>
      <c r="M465" s="72"/>
    </row>
    <row r="466" spans="1:13" ht="60.75" customHeight="1" outlineLevel="2">
      <c r="A466" s="206" t="s">
        <v>179</v>
      </c>
      <c r="B466" s="72" t="s">
        <v>2834</v>
      </c>
      <c r="C466" s="194" t="s">
        <v>2813</v>
      </c>
      <c r="D466" s="225" t="s">
        <v>56</v>
      </c>
      <c r="E466" s="72" t="s">
        <v>2838</v>
      </c>
      <c r="F466" s="72" t="s">
        <v>1011</v>
      </c>
      <c r="G466" s="72" t="s">
        <v>1004</v>
      </c>
      <c r="H466" s="72" t="s">
        <v>357</v>
      </c>
      <c r="I466" s="35">
        <v>10000</v>
      </c>
      <c r="J466" s="194" t="s">
        <v>2837</v>
      </c>
      <c r="K466" s="194" t="s">
        <v>2836</v>
      </c>
      <c r="L466" s="194" t="s">
        <v>2835</v>
      </c>
      <c r="M466" s="72"/>
    </row>
    <row r="467" spans="1:13" ht="63.75" customHeight="1" outlineLevel="2">
      <c r="A467" s="208" t="s">
        <v>489</v>
      </c>
      <c r="B467" s="72" t="s">
        <v>2834</v>
      </c>
      <c r="C467" s="72" t="s">
        <v>2813</v>
      </c>
      <c r="D467" s="72" t="s">
        <v>114</v>
      </c>
      <c r="E467" s="72" t="s">
        <v>2773</v>
      </c>
      <c r="F467" s="72" t="s">
        <v>1011</v>
      </c>
      <c r="G467" s="72" t="s">
        <v>418</v>
      </c>
      <c r="H467" s="72" t="s">
        <v>357</v>
      </c>
      <c r="I467" s="35">
        <v>10000</v>
      </c>
      <c r="J467" s="72" t="s">
        <v>2833</v>
      </c>
      <c r="K467" s="72" t="s">
        <v>2832</v>
      </c>
      <c r="L467" s="194" t="s">
        <v>2831</v>
      </c>
      <c r="M467" s="72"/>
    </row>
    <row r="468" spans="1:13" ht="107.25" customHeight="1" outlineLevel="2">
      <c r="A468" s="208" t="s">
        <v>489</v>
      </c>
      <c r="B468" s="72" t="s">
        <v>2828</v>
      </c>
      <c r="C468" s="72" t="s">
        <v>2827</v>
      </c>
      <c r="D468" s="72" t="s">
        <v>69</v>
      </c>
      <c r="E468" s="72" t="s">
        <v>2830</v>
      </c>
      <c r="F468" s="72" t="s">
        <v>1011</v>
      </c>
      <c r="G468" s="72" t="s">
        <v>57</v>
      </c>
      <c r="H468" s="72" t="s">
        <v>2825</v>
      </c>
      <c r="I468" s="35">
        <v>141750</v>
      </c>
      <c r="J468" s="72" t="s">
        <v>684</v>
      </c>
      <c r="K468" s="72" t="s">
        <v>2823</v>
      </c>
      <c r="L468" s="72" t="s">
        <v>2829</v>
      </c>
      <c r="M468" s="72"/>
    </row>
    <row r="469" spans="1:13" ht="108.75" customHeight="1" outlineLevel="2">
      <c r="A469" s="208" t="s">
        <v>489</v>
      </c>
      <c r="B469" s="72" t="s">
        <v>2828</v>
      </c>
      <c r="C469" s="72" t="s">
        <v>2827</v>
      </c>
      <c r="D469" s="72" t="s">
        <v>69</v>
      </c>
      <c r="E469" s="72" t="s">
        <v>2826</v>
      </c>
      <c r="F469" s="72" t="s">
        <v>1011</v>
      </c>
      <c r="G469" s="72" t="s">
        <v>57</v>
      </c>
      <c r="H469" s="72" t="s">
        <v>2825</v>
      </c>
      <c r="I469" s="35">
        <v>148000</v>
      </c>
      <c r="J469" s="72" t="s">
        <v>2824</v>
      </c>
      <c r="K469" s="72" t="s">
        <v>2823</v>
      </c>
      <c r="L469" s="72" t="s">
        <v>2822</v>
      </c>
      <c r="M469" s="72"/>
    </row>
    <row r="470" spans="1:13" ht="78" customHeight="1" outlineLevel="2">
      <c r="A470" s="208" t="s">
        <v>489</v>
      </c>
      <c r="B470" s="72" t="s">
        <v>2807</v>
      </c>
      <c r="C470" s="72" t="s">
        <v>2813</v>
      </c>
      <c r="D470" s="72" t="s">
        <v>75</v>
      </c>
      <c r="E470" s="72" t="s">
        <v>2812</v>
      </c>
      <c r="F470" s="72" t="s">
        <v>2811</v>
      </c>
      <c r="G470" s="72" t="s">
        <v>992</v>
      </c>
      <c r="H470" s="72" t="s">
        <v>2803</v>
      </c>
      <c r="I470" s="35">
        <v>0</v>
      </c>
      <c r="J470" s="72" t="s">
        <v>2821</v>
      </c>
      <c r="K470" s="72" t="s">
        <v>2809</v>
      </c>
      <c r="L470" s="72" t="s">
        <v>2820</v>
      </c>
      <c r="M470" s="72" t="s">
        <v>465</v>
      </c>
    </row>
    <row r="471" spans="1:13" ht="75" customHeight="1" outlineLevel="2">
      <c r="A471" s="208" t="s">
        <v>489</v>
      </c>
      <c r="B471" s="72" t="s">
        <v>2807</v>
      </c>
      <c r="C471" s="72" t="s">
        <v>2813</v>
      </c>
      <c r="D471" s="72" t="s">
        <v>75</v>
      </c>
      <c r="E471" s="72" t="s">
        <v>2812</v>
      </c>
      <c r="F471" s="72" t="s">
        <v>2811</v>
      </c>
      <c r="G471" s="72" t="s">
        <v>992</v>
      </c>
      <c r="H471" s="72" t="s">
        <v>2803</v>
      </c>
      <c r="I471" s="35">
        <v>0</v>
      </c>
      <c r="J471" s="72" t="s">
        <v>2819</v>
      </c>
      <c r="K471" s="72" t="s">
        <v>2809</v>
      </c>
      <c r="L471" s="72" t="s">
        <v>2818</v>
      </c>
      <c r="M471" s="72" t="s">
        <v>465</v>
      </c>
    </row>
    <row r="472" spans="1:13" ht="76.5" customHeight="1" outlineLevel="2">
      <c r="A472" s="208" t="s">
        <v>489</v>
      </c>
      <c r="B472" s="72" t="s">
        <v>2807</v>
      </c>
      <c r="C472" s="72" t="s">
        <v>2813</v>
      </c>
      <c r="D472" s="72" t="s">
        <v>75</v>
      </c>
      <c r="E472" s="72" t="s">
        <v>2812</v>
      </c>
      <c r="F472" s="72" t="s">
        <v>2811</v>
      </c>
      <c r="G472" s="72" t="s">
        <v>992</v>
      </c>
      <c r="H472" s="72" t="s">
        <v>2803</v>
      </c>
      <c r="I472" s="35">
        <v>0</v>
      </c>
      <c r="J472" s="72" t="s">
        <v>2817</v>
      </c>
      <c r="K472" s="72" t="s">
        <v>2809</v>
      </c>
      <c r="L472" s="72" t="s">
        <v>2816</v>
      </c>
      <c r="M472" s="72" t="s">
        <v>465</v>
      </c>
    </row>
    <row r="473" spans="1:13" ht="78" customHeight="1" outlineLevel="2">
      <c r="A473" s="208" t="s">
        <v>489</v>
      </c>
      <c r="B473" s="72" t="s">
        <v>2807</v>
      </c>
      <c r="C473" s="72" t="s">
        <v>2813</v>
      </c>
      <c r="D473" s="72" t="s">
        <v>75</v>
      </c>
      <c r="E473" s="72" t="s">
        <v>2812</v>
      </c>
      <c r="F473" s="72" t="s">
        <v>2811</v>
      </c>
      <c r="G473" s="72" t="s">
        <v>992</v>
      </c>
      <c r="H473" s="72" t="s">
        <v>2803</v>
      </c>
      <c r="I473" s="35">
        <v>0</v>
      </c>
      <c r="J473" s="72" t="s">
        <v>2815</v>
      </c>
      <c r="K473" s="72" t="s">
        <v>2809</v>
      </c>
      <c r="L473" s="72" t="s">
        <v>2814</v>
      </c>
      <c r="M473" s="72" t="s">
        <v>465</v>
      </c>
    </row>
    <row r="474" spans="1:13" ht="78" customHeight="1" outlineLevel="2">
      <c r="A474" s="208" t="s">
        <v>489</v>
      </c>
      <c r="B474" s="72" t="s">
        <v>2807</v>
      </c>
      <c r="C474" s="72" t="s">
        <v>2813</v>
      </c>
      <c r="D474" s="72" t="s">
        <v>148</v>
      </c>
      <c r="E474" s="72" t="s">
        <v>2812</v>
      </c>
      <c r="F474" s="72" t="s">
        <v>2811</v>
      </c>
      <c r="G474" s="72" t="s">
        <v>992</v>
      </c>
      <c r="H474" s="72" t="s">
        <v>2803</v>
      </c>
      <c r="I474" s="35">
        <v>0</v>
      </c>
      <c r="J474" s="72" t="s">
        <v>2810</v>
      </c>
      <c r="K474" s="72" t="s">
        <v>2809</v>
      </c>
      <c r="L474" s="72" t="s">
        <v>2808</v>
      </c>
      <c r="M474" s="72" t="s">
        <v>465</v>
      </c>
    </row>
    <row r="475" spans="1:13" ht="78.75" customHeight="1" outlineLevel="2">
      <c r="A475" s="208" t="s">
        <v>179</v>
      </c>
      <c r="B475" s="72" t="s">
        <v>2807</v>
      </c>
      <c r="C475" s="72" t="s">
        <v>2806</v>
      </c>
      <c r="D475" s="72" t="s">
        <v>148</v>
      </c>
      <c r="E475" s="72" t="s">
        <v>2805</v>
      </c>
      <c r="F475" s="72" t="s">
        <v>2804</v>
      </c>
      <c r="G475" s="72" t="s">
        <v>38</v>
      </c>
      <c r="H475" s="72" t="s">
        <v>2803</v>
      </c>
      <c r="I475" s="35">
        <v>0</v>
      </c>
      <c r="J475" s="72" t="s">
        <v>2802</v>
      </c>
      <c r="K475" s="72" t="s">
        <v>2801</v>
      </c>
      <c r="L475" s="72" t="s">
        <v>2800</v>
      </c>
      <c r="M475" s="72" t="s">
        <v>975</v>
      </c>
    </row>
    <row r="476" spans="1:13" ht="84.75" customHeight="1" outlineLevel="2">
      <c r="A476" s="208" t="s">
        <v>489</v>
      </c>
      <c r="B476" s="72" t="s">
        <v>2799</v>
      </c>
      <c r="C476" s="72" t="s">
        <v>2798</v>
      </c>
      <c r="D476" s="72" t="s">
        <v>75</v>
      </c>
      <c r="E476" s="72" t="s">
        <v>2797</v>
      </c>
      <c r="F476" s="72" t="s">
        <v>2796</v>
      </c>
      <c r="G476" s="72" t="s">
        <v>57</v>
      </c>
      <c r="H476" s="72" t="s">
        <v>2653</v>
      </c>
      <c r="I476" s="35">
        <v>200000</v>
      </c>
      <c r="J476" s="72" t="s">
        <v>2795</v>
      </c>
      <c r="K476" s="72" t="s">
        <v>2794</v>
      </c>
      <c r="L476" s="72" t="s">
        <v>2793</v>
      </c>
      <c r="M476" s="72"/>
    </row>
    <row r="477" spans="1:13" ht="78" customHeight="1" outlineLevel="2">
      <c r="A477" s="206" t="s">
        <v>489</v>
      </c>
      <c r="B477" s="72" t="s">
        <v>503</v>
      </c>
      <c r="C477" s="72" t="s">
        <v>504</v>
      </c>
      <c r="D477" s="72" t="s">
        <v>48</v>
      </c>
      <c r="E477" s="72" t="s">
        <v>505</v>
      </c>
      <c r="F477" s="72" t="s">
        <v>506</v>
      </c>
      <c r="G477" s="225" t="s">
        <v>57</v>
      </c>
      <c r="H477" s="225" t="s">
        <v>2653</v>
      </c>
      <c r="I477" s="35">
        <v>20000</v>
      </c>
      <c r="J477" s="225" t="s">
        <v>177</v>
      </c>
      <c r="K477" s="225" t="s">
        <v>507</v>
      </c>
      <c r="L477" s="209" t="s">
        <v>177</v>
      </c>
      <c r="M477" s="72"/>
    </row>
    <row r="478" spans="1:13" ht="76.5" customHeight="1" outlineLevel="2">
      <c r="A478" s="206" t="s">
        <v>175</v>
      </c>
      <c r="B478" s="207" t="s">
        <v>182</v>
      </c>
      <c r="C478" s="225" t="s">
        <v>181</v>
      </c>
      <c r="D478" s="225" t="s">
        <v>104</v>
      </c>
      <c r="E478" s="225" t="s">
        <v>692</v>
      </c>
      <c r="F478" s="225" t="s">
        <v>690</v>
      </c>
      <c r="G478" s="225" t="s">
        <v>73</v>
      </c>
      <c r="H478" s="225" t="s">
        <v>2653</v>
      </c>
      <c r="I478" s="35">
        <v>50000</v>
      </c>
      <c r="J478" s="225" t="s">
        <v>2788</v>
      </c>
      <c r="K478" s="225" t="s">
        <v>693</v>
      </c>
      <c r="L478" s="225" t="s">
        <v>2788</v>
      </c>
      <c r="M478" s="72" t="s">
        <v>107</v>
      </c>
    </row>
    <row r="479" spans="1:13" ht="76.5" customHeight="1" outlineLevel="2">
      <c r="A479" s="206" t="s">
        <v>175</v>
      </c>
      <c r="B479" s="207" t="s">
        <v>182</v>
      </c>
      <c r="C479" s="225" t="s">
        <v>181</v>
      </c>
      <c r="D479" s="225" t="s">
        <v>104</v>
      </c>
      <c r="E479" s="225" t="s">
        <v>1023</v>
      </c>
      <c r="F479" s="225" t="s">
        <v>690</v>
      </c>
      <c r="G479" s="225" t="s">
        <v>73</v>
      </c>
      <c r="H479" s="225" t="s">
        <v>2653</v>
      </c>
      <c r="I479" s="35">
        <v>15000</v>
      </c>
      <c r="J479" s="225" t="s">
        <v>1024</v>
      </c>
      <c r="K479" s="225" t="s">
        <v>1025</v>
      </c>
      <c r="L479" s="225" t="s">
        <v>1024</v>
      </c>
      <c r="M479" s="72"/>
    </row>
    <row r="480" spans="1:13" ht="76.5" customHeight="1" outlineLevel="2">
      <c r="A480" s="206" t="s">
        <v>175</v>
      </c>
      <c r="B480" s="207" t="s">
        <v>182</v>
      </c>
      <c r="C480" s="225" t="s">
        <v>181</v>
      </c>
      <c r="D480" s="225" t="s">
        <v>104</v>
      </c>
      <c r="E480" s="225" t="s">
        <v>689</v>
      </c>
      <c r="F480" s="225" t="s">
        <v>690</v>
      </c>
      <c r="G480" s="225" t="s">
        <v>73</v>
      </c>
      <c r="H480" s="225" t="s">
        <v>2653</v>
      </c>
      <c r="I480" s="35">
        <v>60000</v>
      </c>
      <c r="J480" s="225" t="s">
        <v>152</v>
      </c>
      <c r="K480" s="225" t="s">
        <v>691</v>
      </c>
      <c r="L480" s="225" t="s">
        <v>152</v>
      </c>
      <c r="M480" s="72" t="s">
        <v>151</v>
      </c>
    </row>
    <row r="481" spans="1:13" ht="76.5" customHeight="1" outlineLevel="2">
      <c r="A481" s="206" t="s">
        <v>175</v>
      </c>
      <c r="B481" s="207" t="s">
        <v>182</v>
      </c>
      <c r="C481" s="225" t="s">
        <v>181</v>
      </c>
      <c r="D481" s="225" t="s">
        <v>104</v>
      </c>
      <c r="E481" s="225" t="s">
        <v>2516</v>
      </c>
      <c r="F481" s="225" t="s">
        <v>690</v>
      </c>
      <c r="G481" s="225" t="s">
        <v>73</v>
      </c>
      <c r="H481" s="225" t="s">
        <v>2653</v>
      </c>
      <c r="I481" s="35">
        <v>12000</v>
      </c>
      <c r="J481" s="225" t="s">
        <v>152</v>
      </c>
      <c r="K481" s="225" t="s">
        <v>2792</v>
      </c>
      <c r="L481" s="225" t="s">
        <v>152</v>
      </c>
      <c r="M481" s="72"/>
    </row>
    <row r="482" spans="1:13" ht="76.5" customHeight="1" outlineLevel="2">
      <c r="A482" s="206" t="s">
        <v>175</v>
      </c>
      <c r="B482" s="207" t="s">
        <v>2791</v>
      </c>
      <c r="C482" s="225" t="s">
        <v>2775</v>
      </c>
      <c r="D482" s="225" t="s">
        <v>148</v>
      </c>
      <c r="E482" s="225" t="s">
        <v>2790</v>
      </c>
      <c r="F482" s="225" t="s">
        <v>690</v>
      </c>
      <c r="G482" s="225" t="s">
        <v>73</v>
      </c>
      <c r="H482" s="225" t="s">
        <v>2653</v>
      </c>
      <c r="I482" s="35">
        <v>20000</v>
      </c>
      <c r="J482" s="225" t="s">
        <v>2788</v>
      </c>
      <c r="K482" s="225" t="s">
        <v>2789</v>
      </c>
      <c r="L482" s="225" t="s">
        <v>2788</v>
      </c>
      <c r="M482" s="72"/>
    </row>
    <row r="483" spans="1:13" ht="83.45" customHeight="1" outlineLevel="2">
      <c r="A483" s="206" t="s">
        <v>489</v>
      </c>
      <c r="B483" s="207" t="s">
        <v>176</v>
      </c>
      <c r="C483" s="225" t="s">
        <v>746</v>
      </c>
      <c r="D483" s="225" t="s">
        <v>69</v>
      </c>
      <c r="E483" s="225" t="s">
        <v>2787</v>
      </c>
      <c r="F483" s="225" t="s">
        <v>690</v>
      </c>
      <c r="G483" s="225" t="s">
        <v>73</v>
      </c>
      <c r="H483" s="225" t="s">
        <v>2653</v>
      </c>
      <c r="I483" s="35">
        <v>39250</v>
      </c>
      <c r="J483" s="225" t="s">
        <v>2786</v>
      </c>
      <c r="K483" s="225" t="s">
        <v>2785</v>
      </c>
      <c r="L483" s="225" t="s">
        <v>2784</v>
      </c>
      <c r="M483" s="72"/>
    </row>
    <row r="484" spans="1:13" ht="84" customHeight="1" outlineLevel="2">
      <c r="A484" s="206" t="s">
        <v>489</v>
      </c>
      <c r="B484" s="207" t="s">
        <v>176</v>
      </c>
      <c r="C484" s="225" t="s">
        <v>746</v>
      </c>
      <c r="D484" s="225" t="s">
        <v>69</v>
      </c>
      <c r="E484" s="225" t="s">
        <v>2787</v>
      </c>
      <c r="F484" s="225" t="s">
        <v>690</v>
      </c>
      <c r="G484" s="225" t="s">
        <v>992</v>
      </c>
      <c r="H484" s="225" t="s">
        <v>2638</v>
      </c>
      <c r="I484" s="35">
        <v>106250</v>
      </c>
      <c r="J484" s="225" t="s">
        <v>2786</v>
      </c>
      <c r="K484" s="225" t="s">
        <v>2785</v>
      </c>
      <c r="L484" s="225" t="s">
        <v>2784</v>
      </c>
      <c r="M484" s="72"/>
    </row>
    <row r="485" spans="1:13" ht="52.15" customHeight="1" outlineLevel="2">
      <c r="A485" s="206" t="s">
        <v>175</v>
      </c>
      <c r="B485" s="207" t="s">
        <v>2782</v>
      </c>
      <c r="C485" s="225" t="s">
        <v>2781</v>
      </c>
      <c r="D485" s="225" t="s">
        <v>104</v>
      </c>
      <c r="E485" s="225" t="s">
        <v>2687</v>
      </c>
      <c r="F485" s="225" t="s">
        <v>690</v>
      </c>
      <c r="G485" s="225" t="s">
        <v>992</v>
      </c>
      <c r="H485" s="225" t="s">
        <v>2638</v>
      </c>
      <c r="I485" s="35">
        <v>16000</v>
      </c>
      <c r="J485" s="225" t="s">
        <v>2783</v>
      </c>
      <c r="K485" s="225" t="s">
        <v>2780</v>
      </c>
      <c r="L485" s="225" t="s">
        <v>2783</v>
      </c>
      <c r="M485" s="72"/>
    </row>
    <row r="486" spans="1:13" ht="52.15" customHeight="1" outlineLevel="2">
      <c r="A486" s="206" t="s">
        <v>175</v>
      </c>
      <c r="B486" s="207" t="s">
        <v>2782</v>
      </c>
      <c r="C486" s="225" t="s">
        <v>2781</v>
      </c>
      <c r="D486" s="225" t="s">
        <v>104</v>
      </c>
      <c r="E486" s="225" t="s">
        <v>2687</v>
      </c>
      <c r="F486" s="225" t="s">
        <v>690</v>
      </c>
      <c r="G486" s="225" t="s">
        <v>992</v>
      </c>
      <c r="H486" s="225" t="s">
        <v>2638</v>
      </c>
      <c r="I486" s="35">
        <v>15000</v>
      </c>
      <c r="J486" s="225" t="s">
        <v>2779</v>
      </c>
      <c r="K486" s="225" t="s">
        <v>2780</v>
      </c>
      <c r="L486" s="225" t="s">
        <v>2779</v>
      </c>
      <c r="M486" s="72"/>
    </row>
    <row r="487" spans="1:13" ht="100.15" customHeight="1" outlineLevel="2">
      <c r="A487" s="206" t="s">
        <v>489</v>
      </c>
      <c r="B487" s="207" t="s">
        <v>2778</v>
      </c>
      <c r="C487" s="225" t="s">
        <v>2778</v>
      </c>
      <c r="D487" s="225" t="s">
        <v>114</v>
      </c>
      <c r="E487" s="225" t="s">
        <v>2777</v>
      </c>
      <c r="F487" s="225" t="s">
        <v>690</v>
      </c>
      <c r="G487" s="225" t="s">
        <v>73</v>
      </c>
      <c r="H487" s="225" t="s">
        <v>2653</v>
      </c>
      <c r="I487" s="35">
        <v>30000</v>
      </c>
      <c r="J487" s="225" t="s">
        <v>121</v>
      </c>
      <c r="K487" s="225" t="s">
        <v>2776</v>
      </c>
      <c r="L487" s="225" t="s">
        <v>1178</v>
      </c>
      <c r="M487" s="72"/>
    </row>
    <row r="488" spans="1:13" ht="100.15" customHeight="1" outlineLevel="2">
      <c r="A488" s="206" t="s">
        <v>489</v>
      </c>
      <c r="B488" s="207" t="s">
        <v>2778</v>
      </c>
      <c r="C488" s="225" t="s">
        <v>2778</v>
      </c>
      <c r="D488" s="225" t="s">
        <v>114</v>
      </c>
      <c r="E488" s="225" t="s">
        <v>2777</v>
      </c>
      <c r="F488" s="225" t="s">
        <v>690</v>
      </c>
      <c r="G488" s="225" t="s">
        <v>992</v>
      </c>
      <c r="H488" s="225" t="s">
        <v>2638</v>
      </c>
      <c r="I488" s="35">
        <v>29500</v>
      </c>
      <c r="J488" s="225" t="s">
        <v>121</v>
      </c>
      <c r="K488" s="225" t="s">
        <v>2776</v>
      </c>
      <c r="L488" s="225" t="s">
        <v>1178</v>
      </c>
      <c r="M488" s="72"/>
    </row>
    <row r="489" spans="1:13" ht="93.75" customHeight="1" outlineLevel="2">
      <c r="A489" s="206" t="s">
        <v>175</v>
      </c>
      <c r="B489" s="225" t="s">
        <v>2775</v>
      </c>
      <c r="C489" s="225" t="s">
        <v>2775</v>
      </c>
      <c r="D489" s="225" t="s">
        <v>58</v>
      </c>
      <c r="E489" s="225" t="s">
        <v>2773</v>
      </c>
      <c r="F489" s="225" t="s">
        <v>690</v>
      </c>
      <c r="G489" s="225" t="s">
        <v>73</v>
      </c>
      <c r="H489" s="225" t="s">
        <v>2653</v>
      </c>
      <c r="I489" s="35">
        <v>24250</v>
      </c>
      <c r="J489" s="209" t="s">
        <v>233</v>
      </c>
      <c r="K489" s="209" t="s">
        <v>2772</v>
      </c>
      <c r="L489" s="194" t="s">
        <v>280</v>
      </c>
      <c r="M489" s="72"/>
    </row>
    <row r="490" spans="1:13" ht="93.75" customHeight="1" outlineLevel="2">
      <c r="A490" s="206" t="s">
        <v>175</v>
      </c>
      <c r="B490" s="207" t="s">
        <v>176</v>
      </c>
      <c r="C490" s="225" t="s">
        <v>2775</v>
      </c>
      <c r="D490" s="225" t="s">
        <v>58</v>
      </c>
      <c r="E490" s="225" t="s">
        <v>2773</v>
      </c>
      <c r="F490" s="225" t="s">
        <v>690</v>
      </c>
      <c r="G490" s="225" t="s">
        <v>73</v>
      </c>
      <c r="H490" s="225" t="s">
        <v>2653</v>
      </c>
      <c r="I490" s="35">
        <v>29500</v>
      </c>
      <c r="J490" s="209" t="s">
        <v>421</v>
      </c>
      <c r="K490" s="209" t="s">
        <v>2772</v>
      </c>
      <c r="L490" s="194" t="s">
        <v>264</v>
      </c>
      <c r="M490" s="72"/>
    </row>
    <row r="491" spans="1:13" ht="84.6" customHeight="1" outlineLevel="2">
      <c r="A491" s="206" t="s">
        <v>175</v>
      </c>
      <c r="B491" s="207" t="s">
        <v>2774</v>
      </c>
      <c r="C491" s="207" t="s">
        <v>2774</v>
      </c>
      <c r="D491" s="225" t="s">
        <v>58</v>
      </c>
      <c r="E491" s="225" t="s">
        <v>2773</v>
      </c>
      <c r="F491" s="225" t="s">
        <v>690</v>
      </c>
      <c r="G491" s="225" t="s">
        <v>992</v>
      </c>
      <c r="H491" s="225" t="s">
        <v>2638</v>
      </c>
      <c r="I491" s="35">
        <v>33250</v>
      </c>
      <c r="J491" s="209" t="s">
        <v>147</v>
      </c>
      <c r="K491" s="209" t="s">
        <v>2772</v>
      </c>
      <c r="L491" s="194" t="s">
        <v>160</v>
      </c>
      <c r="M491" s="72"/>
    </row>
    <row r="492" spans="1:13" ht="82.9" customHeight="1" outlineLevel="2">
      <c r="A492" s="206" t="s">
        <v>175</v>
      </c>
      <c r="B492" s="72" t="s">
        <v>696</v>
      </c>
      <c r="C492" s="72" t="s">
        <v>697</v>
      </c>
      <c r="D492" s="72" t="s">
        <v>48</v>
      </c>
      <c r="E492" s="72" t="s">
        <v>698</v>
      </c>
      <c r="F492" s="72" t="s">
        <v>699</v>
      </c>
      <c r="G492" s="72" t="s">
        <v>57</v>
      </c>
      <c r="H492" s="72" t="s">
        <v>2653</v>
      </c>
      <c r="I492" s="35">
        <v>90000</v>
      </c>
      <c r="J492" s="72" t="s">
        <v>700</v>
      </c>
      <c r="K492" s="72" t="s">
        <v>701</v>
      </c>
      <c r="L492" s="72" t="s">
        <v>2771</v>
      </c>
      <c r="M492" s="72"/>
    </row>
    <row r="493" spans="1:13" ht="82.15" customHeight="1" outlineLevel="2">
      <c r="A493" s="206" t="s">
        <v>175</v>
      </c>
      <c r="B493" s="72" t="s">
        <v>696</v>
      </c>
      <c r="C493" s="72" t="s">
        <v>697</v>
      </c>
      <c r="D493" s="72" t="s">
        <v>148</v>
      </c>
      <c r="E493" s="72" t="s">
        <v>702</v>
      </c>
      <c r="F493" s="72" t="s">
        <v>703</v>
      </c>
      <c r="G493" s="72" t="s">
        <v>57</v>
      </c>
      <c r="H493" s="72" t="s">
        <v>2653</v>
      </c>
      <c r="I493" s="35">
        <v>80000</v>
      </c>
      <c r="J493" s="72" t="s">
        <v>184</v>
      </c>
      <c r="K493" s="72" t="s">
        <v>701</v>
      </c>
      <c r="L493" s="72" t="s">
        <v>184</v>
      </c>
      <c r="M493" s="72"/>
    </row>
    <row r="494" spans="1:13" ht="83.45" customHeight="1" outlineLevel="2">
      <c r="A494" s="206" t="s">
        <v>179</v>
      </c>
      <c r="B494" s="72" t="s">
        <v>696</v>
      </c>
      <c r="C494" s="72" t="s">
        <v>697</v>
      </c>
      <c r="D494" s="72" t="s">
        <v>112</v>
      </c>
      <c r="E494" s="72" t="s">
        <v>2770</v>
      </c>
      <c r="F494" s="72" t="s">
        <v>703</v>
      </c>
      <c r="G494" s="194" t="s">
        <v>2769</v>
      </c>
      <c r="H494" s="72" t="s">
        <v>2638</v>
      </c>
      <c r="I494" s="35">
        <v>144900</v>
      </c>
      <c r="J494" s="72" t="s">
        <v>2768</v>
      </c>
      <c r="K494" s="72" t="s">
        <v>2767</v>
      </c>
      <c r="L494" s="72" t="s">
        <v>2766</v>
      </c>
      <c r="M494" s="72"/>
    </row>
    <row r="495" spans="1:13" ht="83.45" customHeight="1" outlineLevel="2">
      <c r="A495" s="208" t="s">
        <v>175</v>
      </c>
      <c r="B495" s="72" t="s">
        <v>2642</v>
      </c>
      <c r="C495" s="72" t="s">
        <v>2764</v>
      </c>
      <c r="D495" s="72" t="s">
        <v>69</v>
      </c>
      <c r="E495" s="72" t="s">
        <v>2765</v>
      </c>
      <c r="F495" s="72" t="s">
        <v>2762</v>
      </c>
      <c r="G495" s="72" t="s">
        <v>53</v>
      </c>
      <c r="H495" s="72" t="s">
        <v>2653</v>
      </c>
      <c r="I495" s="35">
        <v>70000</v>
      </c>
      <c r="J495" s="72" t="s">
        <v>144</v>
      </c>
      <c r="K495" s="72" t="s">
        <v>2761</v>
      </c>
      <c r="L495" s="72" t="s">
        <v>2712</v>
      </c>
      <c r="M495" s="72"/>
    </row>
    <row r="496" spans="1:13" ht="84" customHeight="1" outlineLevel="2">
      <c r="A496" s="228" t="s">
        <v>175</v>
      </c>
      <c r="B496" s="72" t="s">
        <v>2642</v>
      </c>
      <c r="C496" s="72" t="s">
        <v>2764</v>
      </c>
      <c r="D496" s="72" t="s">
        <v>114</v>
      </c>
      <c r="E496" s="72" t="s">
        <v>2763</v>
      </c>
      <c r="F496" s="72" t="s">
        <v>2762</v>
      </c>
      <c r="G496" s="72" t="s">
        <v>53</v>
      </c>
      <c r="H496" s="72" t="s">
        <v>2653</v>
      </c>
      <c r="I496" s="35">
        <v>30000</v>
      </c>
      <c r="J496" s="72" t="s">
        <v>681</v>
      </c>
      <c r="K496" s="72" t="s">
        <v>2761</v>
      </c>
      <c r="L496" s="72" t="s">
        <v>754</v>
      </c>
      <c r="M496" s="72"/>
    </row>
    <row r="497" spans="1:13" ht="85.15" customHeight="1" outlineLevel="2">
      <c r="A497" s="228" t="s">
        <v>175</v>
      </c>
      <c r="B497" s="72" t="s">
        <v>2642</v>
      </c>
      <c r="C497" s="72" t="s">
        <v>2764</v>
      </c>
      <c r="D497" s="72" t="s">
        <v>114</v>
      </c>
      <c r="E497" s="72" t="s">
        <v>2763</v>
      </c>
      <c r="F497" s="72" t="s">
        <v>2762</v>
      </c>
      <c r="G497" s="72" t="s">
        <v>992</v>
      </c>
      <c r="H497" s="72" t="s">
        <v>2638</v>
      </c>
      <c r="I497" s="35">
        <v>50000</v>
      </c>
      <c r="J497" s="72" t="s">
        <v>681</v>
      </c>
      <c r="K497" s="72" t="s">
        <v>2761</v>
      </c>
      <c r="L497" s="72" t="s">
        <v>754</v>
      </c>
      <c r="M497" s="72"/>
    </row>
    <row r="498" spans="1:13" ht="81" customHeight="1" outlineLevel="2">
      <c r="A498" s="206" t="s">
        <v>175</v>
      </c>
      <c r="B498" s="72" t="s">
        <v>718</v>
      </c>
      <c r="C498" s="72" t="s">
        <v>719</v>
      </c>
      <c r="D498" s="72" t="s">
        <v>235</v>
      </c>
      <c r="E498" s="216" t="s">
        <v>1026</v>
      </c>
      <c r="F498" s="216" t="s">
        <v>1027</v>
      </c>
      <c r="G498" s="72" t="s">
        <v>57</v>
      </c>
      <c r="H498" s="72" t="s">
        <v>2653</v>
      </c>
      <c r="I498" s="35">
        <v>60000</v>
      </c>
      <c r="J498" s="72" t="s">
        <v>1028</v>
      </c>
      <c r="K498" s="72" t="s">
        <v>1029</v>
      </c>
      <c r="L498" s="72" t="s">
        <v>1030</v>
      </c>
      <c r="M498" s="72"/>
    </row>
    <row r="499" spans="1:13" ht="84" customHeight="1" outlineLevel="2">
      <c r="A499" s="208" t="s">
        <v>175</v>
      </c>
      <c r="B499" s="72" t="s">
        <v>2760</v>
      </c>
      <c r="C499" s="72" t="s">
        <v>2759</v>
      </c>
      <c r="D499" s="72" t="s">
        <v>69</v>
      </c>
      <c r="E499" s="72" t="s">
        <v>2758</v>
      </c>
      <c r="F499" s="72" t="s">
        <v>753</v>
      </c>
      <c r="G499" s="194" t="s">
        <v>53</v>
      </c>
      <c r="H499" s="194" t="s">
        <v>2653</v>
      </c>
      <c r="I499" s="35">
        <v>80000</v>
      </c>
      <c r="J499" s="72" t="s">
        <v>2757</v>
      </c>
      <c r="K499" s="72" t="s">
        <v>2756</v>
      </c>
      <c r="L499" s="72" t="s">
        <v>2755</v>
      </c>
      <c r="M499" s="72"/>
    </row>
    <row r="500" spans="1:13" ht="84" customHeight="1" outlineLevel="2">
      <c r="A500" s="208" t="s">
        <v>175</v>
      </c>
      <c r="B500" s="72" t="s">
        <v>2760</v>
      </c>
      <c r="C500" s="72" t="s">
        <v>2759</v>
      </c>
      <c r="D500" s="72" t="s">
        <v>69</v>
      </c>
      <c r="E500" s="72" t="s">
        <v>2758</v>
      </c>
      <c r="F500" s="72" t="s">
        <v>753</v>
      </c>
      <c r="G500" s="194" t="s">
        <v>38</v>
      </c>
      <c r="H500" s="194" t="s">
        <v>2638</v>
      </c>
      <c r="I500" s="35">
        <v>60000</v>
      </c>
      <c r="J500" s="72" t="s">
        <v>2757</v>
      </c>
      <c r="K500" s="72" t="s">
        <v>2756</v>
      </c>
      <c r="L500" s="72" t="s">
        <v>2755</v>
      </c>
      <c r="M500" s="72"/>
    </row>
    <row r="501" spans="1:13" ht="100.9" customHeight="1" outlineLevel="2">
      <c r="A501" s="206" t="s">
        <v>175</v>
      </c>
      <c r="B501" s="72" t="s">
        <v>711</v>
      </c>
      <c r="C501" s="72" t="s">
        <v>712</v>
      </c>
      <c r="D501" s="72" t="s">
        <v>48</v>
      </c>
      <c r="E501" s="72" t="s">
        <v>713</v>
      </c>
      <c r="F501" s="72" t="s">
        <v>714</v>
      </c>
      <c r="G501" s="72" t="s">
        <v>57</v>
      </c>
      <c r="H501" s="72" t="s">
        <v>2653</v>
      </c>
      <c r="I501" s="35">
        <v>16004</v>
      </c>
      <c r="J501" s="72" t="s">
        <v>715</v>
      </c>
      <c r="K501" s="72" t="s">
        <v>716</v>
      </c>
      <c r="L501" s="72" t="s">
        <v>717</v>
      </c>
      <c r="M501" s="72"/>
    </row>
    <row r="502" spans="1:13" ht="52.15" customHeight="1" outlineLevel="2">
      <c r="A502" s="206" t="s">
        <v>175</v>
      </c>
      <c r="B502" s="72" t="s">
        <v>718</v>
      </c>
      <c r="C502" s="72" t="s">
        <v>719</v>
      </c>
      <c r="D502" s="72" t="s">
        <v>48</v>
      </c>
      <c r="E502" s="72" t="s">
        <v>720</v>
      </c>
      <c r="F502" s="72" t="s">
        <v>714</v>
      </c>
      <c r="G502" s="72" t="s">
        <v>57</v>
      </c>
      <c r="H502" s="72" t="s">
        <v>2653</v>
      </c>
      <c r="I502" s="35">
        <v>147000</v>
      </c>
      <c r="J502" s="72" t="s">
        <v>710</v>
      </c>
      <c r="K502" s="72" t="s">
        <v>2754</v>
      </c>
      <c r="L502" s="72" t="s">
        <v>189</v>
      </c>
      <c r="M502" s="72"/>
    </row>
    <row r="503" spans="1:13" ht="52.15" customHeight="1" outlineLevel="2">
      <c r="A503" s="208" t="s">
        <v>179</v>
      </c>
      <c r="B503" s="72" t="s">
        <v>2753</v>
      </c>
      <c r="C503" s="72" t="s">
        <v>2752</v>
      </c>
      <c r="D503" s="72" t="s">
        <v>48</v>
      </c>
      <c r="E503" s="72" t="s">
        <v>2751</v>
      </c>
      <c r="F503" s="72" t="s">
        <v>2736</v>
      </c>
      <c r="G503" s="72" t="s">
        <v>992</v>
      </c>
      <c r="H503" s="72" t="s">
        <v>2638</v>
      </c>
      <c r="I503" s="227">
        <v>149100</v>
      </c>
      <c r="J503" s="72" t="s">
        <v>2750</v>
      </c>
      <c r="K503" s="72" t="s">
        <v>2749</v>
      </c>
      <c r="L503" s="72" t="s">
        <v>2748</v>
      </c>
      <c r="M503" s="72"/>
    </row>
    <row r="504" spans="1:13" ht="52.15" customHeight="1" outlineLevel="2">
      <c r="A504" s="208" t="s">
        <v>489</v>
      </c>
      <c r="B504" s="72" t="s">
        <v>2739</v>
      </c>
      <c r="C504" s="72" t="s">
        <v>2744</v>
      </c>
      <c r="D504" s="72" t="s">
        <v>96</v>
      </c>
      <c r="E504" s="72" t="s">
        <v>2743</v>
      </c>
      <c r="F504" s="72" t="s">
        <v>2736</v>
      </c>
      <c r="G504" s="72" t="s">
        <v>992</v>
      </c>
      <c r="H504" s="72" t="s">
        <v>2638</v>
      </c>
      <c r="I504" s="227">
        <v>53493</v>
      </c>
      <c r="J504" s="226" t="s">
        <v>1386</v>
      </c>
      <c r="K504" s="72" t="s">
        <v>2746</v>
      </c>
      <c r="L504" s="72" t="s">
        <v>2745</v>
      </c>
      <c r="M504" s="72"/>
    </row>
    <row r="505" spans="1:13" ht="52.15" customHeight="1" outlineLevel="2">
      <c r="A505" s="208" t="s">
        <v>489</v>
      </c>
      <c r="B505" s="72" t="s">
        <v>2739</v>
      </c>
      <c r="C505" s="72" t="s">
        <v>2744</v>
      </c>
      <c r="D505" s="72" t="s">
        <v>96</v>
      </c>
      <c r="E505" s="72" t="s">
        <v>2743</v>
      </c>
      <c r="F505" s="72" t="s">
        <v>2736</v>
      </c>
      <c r="G505" s="72" t="s">
        <v>992</v>
      </c>
      <c r="H505" s="72" t="s">
        <v>2747</v>
      </c>
      <c r="I505" s="227">
        <v>507</v>
      </c>
      <c r="J505" s="226" t="s">
        <v>1386</v>
      </c>
      <c r="K505" s="72" t="s">
        <v>2746</v>
      </c>
      <c r="L505" s="72" t="s">
        <v>2745</v>
      </c>
      <c r="M505" s="72"/>
    </row>
    <row r="506" spans="1:13" ht="52.15" customHeight="1" outlineLevel="2">
      <c r="A506" s="208" t="s">
        <v>489</v>
      </c>
      <c r="B506" s="72" t="s">
        <v>2739</v>
      </c>
      <c r="C506" s="72" t="s">
        <v>2744</v>
      </c>
      <c r="D506" s="72" t="s">
        <v>96</v>
      </c>
      <c r="E506" s="72" t="s">
        <v>2743</v>
      </c>
      <c r="F506" s="72" t="s">
        <v>2736</v>
      </c>
      <c r="G506" s="72" t="s">
        <v>992</v>
      </c>
      <c r="H506" s="72" t="s">
        <v>2638</v>
      </c>
      <c r="I506" s="227">
        <v>2086</v>
      </c>
      <c r="J506" s="226" t="s">
        <v>2742</v>
      </c>
      <c r="K506" s="72" t="s">
        <v>2741</v>
      </c>
      <c r="L506" s="72" t="s">
        <v>2740</v>
      </c>
      <c r="M506" s="72"/>
    </row>
    <row r="507" spans="1:13" ht="52.15" customHeight="1" outlineLevel="2">
      <c r="A507" s="208" t="s">
        <v>489</v>
      </c>
      <c r="B507" s="72" t="s">
        <v>2739</v>
      </c>
      <c r="C507" s="72" t="s">
        <v>2744</v>
      </c>
      <c r="D507" s="72" t="s">
        <v>96</v>
      </c>
      <c r="E507" s="72" t="s">
        <v>2743</v>
      </c>
      <c r="F507" s="72" t="s">
        <v>2736</v>
      </c>
      <c r="G507" s="72" t="s">
        <v>57</v>
      </c>
      <c r="H507" s="72" t="s">
        <v>2653</v>
      </c>
      <c r="I507" s="227">
        <v>19914</v>
      </c>
      <c r="J507" s="226" t="s">
        <v>2742</v>
      </c>
      <c r="K507" s="72" t="s">
        <v>2741</v>
      </c>
      <c r="L507" s="72" t="s">
        <v>2740</v>
      </c>
      <c r="M507" s="72"/>
    </row>
    <row r="508" spans="1:13" ht="52.15" customHeight="1" outlineLevel="2">
      <c r="A508" s="208" t="s">
        <v>489</v>
      </c>
      <c r="B508" s="72" t="s">
        <v>2739</v>
      </c>
      <c r="C508" s="72" t="s">
        <v>2738</v>
      </c>
      <c r="D508" s="72" t="s">
        <v>148</v>
      </c>
      <c r="E508" s="72" t="s">
        <v>2737</v>
      </c>
      <c r="F508" s="72" t="s">
        <v>2736</v>
      </c>
      <c r="G508" s="72" t="s">
        <v>57</v>
      </c>
      <c r="H508" s="72" t="s">
        <v>2653</v>
      </c>
      <c r="I508" s="227">
        <v>29800</v>
      </c>
      <c r="J508" s="226" t="s">
        <v>2735</v>
      </c>
      <c r="K508" s="72" t="s">
        <v>2734</v>
      </c>
      <c r="L508" s="226" t="s">
        <v>1395</v>
      </c>
      <c r="M508" s="72"/>
    </row>
    <row r="509" spans="1:13" ht="67.900000000000006" customHeight="1" outlineLevel="2">
      <c r="A509" s="206" t="s">
        <v>175</v>
      </c>
      <c r="B509" s="216" t="s">
        <v>730</v>
      </c>
      <c r="C509" s="216" t="s">
        <v>731</v>
      </c>
      <c r="D509" s="216" t="s">
        <v>75</v>
      </c>
      <c r="E509" s="216" t="s">
        <v>732</v>
      </c>
      <c r="F509" s="216" t="s">
        <v>733</v>
      </c>
      <c r="G509" s="72" t="s">
        <v>57</v>
      </c>
      <c r="H509" s="72" t="s">
        <v>2653</v>
      </c>
      <c r="I509" s="35">
        <v>30000</v>
      </c>
      <c r="J509" s="72" t="s">
        <v>183</v>
      </c>
      <c r="K509" s="72" t="s">
        <v>734</v>
      </c>
      <c r="L509" s="72" t="s">
        <v>183</v>
      </c>
      <c r="M509" s="72" t="s">
        <v>151</v>
      </c>
    </row>
    <row r="510" spans="1:13" ht="67.900000000000006" customHeight="1" outlineLevel="2">
      <c r="A510" s="206" t="s">
        <v>175</v>
      </c>
      <c r="B510" s="216" t="s">
        <v>730</v>
      </c>
      <c r="C510" s="216" t="s">
        <v>731</v>
      </c>
      <c r="D510" s="216" t="s">
        <v>75</v>
      </c>
      <c r="E510" s="216" t="s">
        <v>2733</v>
      </c>
      <c r="F510" s="216" t="s">
        <v>733</v>
      </c>
      <c r="G510" s="72" t="s">
        <v>57</v>
      </c>
      <c r="H510" s="72" t="s">
        <v>2653</v>
      </c>
      <c r="I510" s="35">
        <v>50000</v>
      </c>
      <c r="J510" s="72" t="s">
        <v>735</v>
      </c>
      <c r="K510" s="72" t="s">
        <v>1031</v>
      </c>
      <c r="L510" s="72" t="s">
        <v>735</v>
      </c>
      <c r="M510" s="72"/>
    </row>
    <row r="511" spans="1:13" ht="70.150000000000006" customHeight="1" outlineLevel="2">
      <c r="A511" s="206" t="s">
        <v>175</v>
      </c>
      <c r="B511" s="216" t="s">
        <v>730</v>
      </c>
      <c r="C511" s="216" t="s">
        <v>731</v>
      </c>
      <c r="D511" s="216" t="s">
        <v>75</v>
      </c>
      <c r="E511" s="216" t="s">
        <v>2732</v>
      </c>
      <c r="F511" s="216" t="s">
        <v>733</v>
      </c>
      <c r="G511" s="72" t="s">
        <v>57</v>
      </c>
      <c r="H511" s="72" t="s">
        <v>2653</v>
      </c>
      <c r="I511" s="35">
        <v>60000</v>
      </c>
      <c r="J511" s="72" t="s">
        <v>736</v>
      </c>
      <c r="K511" s="72" t="s">
        <v>1032</v>
      </c>
      <c r="L511" s="72" t="s">
        <v>737</v>
      </c>
      <c r="M511" s="72"/>
    </row>
    <row r="512" spans="1:13" ht="70.150000000000006" customHeight="1" outlineLevel="2">
      <c r="A512" s="206" t="s">
        <v>175</v>
      </c>
      <c r="B512" s="216" t="s">
        <v>738</v>
      </c>
      <c r="C512" s="216" t="s">
        <v>731</v>
      </c>
      <c r="D512" s="216" t="s">
        <v>75</v>
      </c>
      <c r="E512" s="216" t="s">
        <v>739</v>
      </c>
      <c r="F512" s="216" t="s">
        <v>733</v>
      </c>
      <c r="G512" s="72" t="s">
        <v>57</v>
      </c>
      <c r="H512" s="72" t="s">
        <v>2653</v>
      </c>
      <c r="I512" s="35">
        <v>0</v>
      </c>
      <c r="J512" s="72" t="s">
        <v>740</v>
      </c>
      <c r="K512" s="72" t="s">
        <v>741</v>
      </c>
      <c r="L512" s="72" t="s">
        <v>742</v>
      </c>
      <c r="M512" s="72" t="s">
        <v>2731</v>
      </c>
    </row>
    <row r="513" spans="1:13" ht="86.25" customHeight="1" outlineLevel="2">
      <c r="A513" s="206" t="s">
        <v>175</v>
      </c>
      <c r="B513" s="216" t="s">
        <v>2730</v>
      </c>
      <c r="C513" s="216" t="s">
        <v>2728</v>
      </c>
      <c r="D513" s="216" t="s">
        <v>75</v>
      </c>
      <c r="E513" s="216" t="s">
        <v>2483</v>
      </c>
      <c r="F513" s="216" t="s">
        <v>733</v>
      </c>
      <c r="G513" s="72" t="s">
        <v>38</v>
      </c>
      <c r="H513" s="72" t="s">
        <v>2638</v>
      </c>
      <c r="I513" s="35">
        <v>20000</v>
      </c>
      <c r="J513" s="72" t="s">
        <v>183</v>
      </c>
      <c r="K513" s="72" t="s">
        <v>2721</v>
      </c>
      <c r="L513" s="72" t="s">
        <v>183</v>
      </c>
      <c r="M513" s="72"/>
    </row>
    <row r="514" spans="1:13" ht="87" customHeight="1" outlineLevel="2">
      <c r="A514" s="206" t="s">
        <v>175</v>
      </c>
      <c r="B514" s="216" t="s">
        <v>2730</v>
      </c>
      <c r="C514" s="216" t="s">
        <v>2728</v>
      </c>
      <c r="D514" s="216" t="s">
        <v>75</v>
      </c>
      <c r="E514" s="216" t="s">
        <v>2483</v>
      </c>
      <c r="F514" s="216" t="s">
        <v>733</v>
      </c>
      <c r="G514" s="72" t="s">
        <v>38</v>
      </c>
      <c r="H514" s="72" t="s">
        <v>2638</v>
      </c>
      <c r="I514" s="35">
        <v>25000</v>
      </c>
      <c r="J514" s="72" t="s">
        <v>735</v>
      </c>
      <c r="K514" s="72" t="s">
        <v>2721</v>
      </c>
      <c r="L514" s="72" t="s">
        <v>735</v>
      </c>
      <c r="M514" s="72"/>
    </row>
    <row r="515" spans="1:13" ht="57.75" customHeight="1" outlineLevel="2">
      <c r="A515" s="206" t="s">
        <v>175</v>
      </c>
      <c r="B515" s="216" t="s">
        <v>2729</v>
      </c>
      <c r="C515" s="216" t="s">
        <v>2728</v>
      </c>
      <c r="D515" s="216" t="s">
        <v>112</v>
      </c>
      <c r="E515" s="216" t="s">
        <v>2483</v>
      </c>
      <c r="F515" s="216" t="s">
        <v>733</v>
      </c>
      <c r="G515" s="72" t="s">
        <v>38</v>
      </c>
      <c r="H515" s="72" t="s">
        <v>2638</v>
      </c>
      <c r="I515" s="35">
        <v>140000</v>
      </c>
      <c r="J515" s="72" t="s">
        <v>2727</v>
      </c>
      <c r="K515" s="72" t="s">
        <v>2726</v>
      </c>
      <c r="L515" s="72" t="s">
        <v>2725</v>
      </c>
      <c r="M515" s="72"/>
    </row>
    <row r="516" spans="1:13" ht="85.5" customHeight="1" outlineLevel="2">
      <c r="A516" s="206" t="s">
        <v>175</v>
      </c>
      <c r="B516" s="216" t="s">
        <v>2723</v>
      </c>
      <c r="C516" s="216" t="s">
        <v>995</v>
      </c>
      <c r="D516" s="216" t="s">
        <v>75</v>
      </c>
      <c r="E516" s="216" t="s">
        <v>2724</v>
      </c>
      <c r="F516" s="216" t="s">
        <v>733</v>
      </c>
      <c r="G516" s="72" t="s">
        <v>57</v>
      </c>
      <c r="H516" s="72" t="s">
        <v>2653</v>
      </c>
      <c r="I516" s="35">
        <v>27000</v>
      </c>
      <c r="J516" s="72" t="s">
        <v>183</v>
      </c>
      <c r="K516" s="72" t="s">
        <v>2721</v>
      </c>
      <c r="L516" s="72" t="s">
        <v>183</v>
      </c>
      <c r="M516" s="72"/>
    </row>
    <row r="517" spans="1:13" ht="89.25" customHeight="1" outlineLevel="2">
      <c r="A517" s="206" t="s">
        <v>175</v>
      </c>
      <c r="B517" s="216" t="s">
        <v>2723</v>
      </c>
      <c r="C517" s="216" t="s">
        <v>995</v>
      </c>
      <c r="D517" s="216" t="s">
        <v>75</v>
      </c>
      <c r="E517" s="216" t="s">
        <v>2722</v>
      </c>
      <c r="F517" s="216" t="s">
        <v>733</v>
      </c>
      <c r="G517" s="72" t="s">
        <v>57</v>
      </c>
      <c r="H517" s="72" t="s">
        <v>2653</v>
      </c>
      <c r="I517" s="35">
        <v>27000</v>
      </c>
      <c r="J517" s="72" t="s">
        <v>735</v>
      </c>
      <c r="K517" s="72" t="s">
        <v>2721</v>
      </c>
      <c r="L517" s="72" t="s">
        <v>735</v>
      </c>
      <c r="M517" s="72"/>
    </row>
    <row r="518" spans="1:13" ht="108.75" customHeight="1" outlineLevel="2">
      <c r="A518" s="206" t="s">
        <v>489</v>
      </c>
      <c r="B518" s="72" t="s">
        <v>706</v>
      </c>
      <c r="C518" s="72" t="s">
        <v>707</v>
      </c>
      <c r="D518" s="72" t="s">
        <v>48</v>
      </c>
      <c r="E518" s="72" t="s">
        <v>708</v>
      </c>
      <c r="F518" s="72" t="s">
        <v>709</v>
      </c>
      <c r="G518" s="72" t="s">
        <v>57</v>
      </c>
      <c r="H518" s="72" t="s">
        <v>2653</v>
      </c>
      <c r="I518" s="35">
        <v>147000</v>
      </c>
      <c r="J518" s="72" t="s">
        <v>710</v>
      </c>
      <c r="K518" s="72" t="s">
        <v>1033</v>
      </c>
      <c r="L518" s="72" t="s">
        <v>98</v>
      </c>
      <c r="M518" s="72"/>
    </row>
    <row r="519" spans="1:13" ht="89.25" customHeight="1" outlineLevel="2">
      <c r="A519" s="206" t="s">
        <v>489</v>
      </c>
      <c r="B519" s="72" t="s">
        <v>706</v>
      </c>
      <c r="C519" s="72" t="s">
        <v>1034</v>
      </c>
      <c r="D519" s="72" t="s">
        <v>48</v>
      </c>
      <c r="E519" s="72" t="s">
        <v>1035</v>
      </c>
      <c r="F519" s="72" t="s">
        <v>709</v>
      </c>
      <c r="G519" s="72" t="s">
        <v>57</v>
      </c>
      <c r="H519" s="72" t="s">
        <v>2653</v>
      </c>
      <c r="I519" s="35">
        <v>146000</v>
      </c>
      <c r="J519" s="72" t="s">
        <v>1036</v>
      </c>
      <c r="K519" s="72" t="s">
        <v>1037</v>
      </c>
      <c r="L519" s="72" t="s">
        <v>2649</v>
      </c>
      <c r="M519" s="72"/>
    </row>
    <row r="520" spans="1:13" ht="58.5" customHeight="1" outlineLevel="2">
      <c r="A520" s="206" t="s">
        <v>489</v>
      </c>
      <c r="B520" s="72" t="s">
        <v>706</v>
      </c>
      <c r="C520" s="72" t="s">
        <v>2720</v>
      </c>
      <c r="D520" s="72" t="s">
        <v>114</v>
      </c>
      <c r="E520" s="72" t="s">
        <v>2719</v>
      </c>
      <c r="F520" s="72" t="s">
        <v>709</v>
      </c>
      <c r="G520" s="72" t="s">
        <v>38</v>
      </c>
      <c r="H520" s="72" t="s">
        <v>2638</v>
      </c>
      <c r="I520" s="35">
        <v>126000</v>
      </c>
      <c r="J520" s="72" t="s">
        <v>2718</v>
      </c>
      <c r="K520" s="72" t="s">
        <v>2717</v>
      </c>
      <c r="L520" s="72" t="s">
        <v>2716</v>
      </c>
      <c r="M520" s="72"/>
    </row>
    <row r="521" spans="1:13" ht="75" customHeight="1" outlineLevel="2">
      <c r="A521" s="206" t="s">
        <v>489</v>
      </c>
      <c r="B521" s="72" t="s">
        <v>706</v>
      </c>
      <c r="C521" s="72" t="s">
        <v>2715</v>
      </c>
      <c r="D521" s="72" t="s">
        <v>48</v>
      </c>
      <c r="E521" s="72" t="s">
        <v>2714</v>
      </c>
      <c r="F521" s="72" t="s">
        <v>709</v>
      </c>
      <c r="G521" s="72" t="s">
        <v>38</v>
      </c>
      <c r="H521" s="72" t="s">
        <v>2638</v>
      </c>
      <c r="I521" s="35">
        <v>74000</v>
      </c>
      <c r="J521" s="72" t="s">
        <v>144</v>
      </c>
      <c r="K521" s="72" t="s">
        <v>2713</v>
      </c>
      <c r="L521" s="72" t="s">
        <v>2712</v>
      </c>
      <c r="M521" s="72"/>
    </row>
    <row r="522" spans="1:13" ht="94.5" customHeight="1" outlineLevel="2">
      <c r="A522" s="206" t="s">
        <v>175</v>
      </c>
      <c r="B522" s="72" t="s">
        <v>2711</v>
      </c>
      <c r="C522" s="216" t="s">
        <v>1038</v>
      </c>
      <c r="D522" s="216" t="s">
        <v>48</v>
      </c>
      <c r="E522" s="216" t="s">
        <v>1039</v>
      </c>
      <c r="F522" s="224" t="s">
        <v>704</v>
      </c>
      <c r="G522" s="216" t="s">
        <v>57</v>
      </c>
      <c r="H522" s="72" t="s">
        <v>2653</v>
      </c>
      <c r="I522" s="35">
        <v>9000</v>
      </c>
      <c r="J522" s="216" t="s">
        <v>185</v>
      </c>
      <c r="K522" s="216" t="s">
        <v>1040</v>
      </c>
      <c r="L522" s="72" t="s">
        <v>2710</v>
      </c>
      <c r="M522" s="72" t="s">
        <v>151</v>
      </c>
    </row>
    <row r="523" spans="1:13" ht="82.5" customHeight="1" outlineLevel="2">
      <c r="A523" s="206" t="s">
        <v>175</v>
      </c>
      <c r="B523" s="72" t="s">
        <v>1041</v>
      </c>
      <c r="C523" s="216" t="s">
        <v>1038</v>
      </c>
      <c r="D523" s="216" t="s">
        <v>48</v>
      </c>
      <c r="E523" s="216" t="s">
        <v>1042</v>
      </c>
      <c r="F523" s="224" t="s">
        <v>704</v>
      </c>
      <c r="G523" s="216" t="s">
        <v>57</v>
      </c>
      <c r="H523" s="72" t="s">
        <v>2653</v>
      </c>
      <c r="I523" s="35">
        <v>9000</v>
      </c>
      <c r="J523" s="216" t="s">
        <v>705</v>
      </c>
      <c r="K523" s="216" t="s">
        <v>1043</v>
      </c>
      <c r="L523" s="72" t="s">
        <v>1044</v>
      </c>
      <c r="M523" s="72" t="s">
        <v>151</v>
      </c>
    </row>
    <row r="524" spans="1:13" ht="174.75" customHeight="1" outlineLevel="2">
      <c r="A524" s="206" t="s">
        <v>489</v>
      </c>
      <c r="B524" s="72" t="s">
        <v>1045</v>
      </c>
      <c r="C524" s="216" t="s">
        <v>1038</v>
      </c>
      <c r="D524" s="216" t="s">
        <v>48</v>
      </c>
      <c r="E524" s="216" t="s">
        <v>1046</v>
      </c>
      <c r="F524" s="224" t="s">
        <v>704</v>
      </c>
      <c r="G524" s="216" t="s">
        <v>57</v>
      </c>
      <c r="H524" s="72" t="s">
        <v>2653</v>
      </c>
      <c r="I524" s="35">
        <v>9000</v>
      </c>
      <c r="J524" s="216" t="s">
        <v>705</v>
      </c>
      <c r="K524" s="216" t="s">
        <v>2709</v>
      </c>
      <c r="L524" s="72" t="s">
        <v>1047</v>
      </c>
      <c r="M524" s="72" t="s">
        <v>151</v>
      </c>
    </row>
    <row r="525" spans="1:13" ht="84.6" customHeight="1" outlineLevel="2">
      <c r="A525" s="206" t="s">
        <v>179</v>
      </c>
      <c r="B525" s="72" t="s">
        <v>1048</v>
      </c>
      <c r="C525" s="216" t="s">
        <v>1049</v>
      </c>
      <c r="D525" s="216" t="s">
        <v>48</v>
      </c>
      <c r="E525" s="72" t="s">
        <v>1050</v>
      </c>
      <c r="F525" s="224" t="s">
        <v>1051</v>
      </c>
      <c r="G525" s="216" t="s">
        <v>57</v>
      </c>
      <c r="H525" s="72" t="s">
        <v>2653</v>
      </c>
      <c r="I525" s="35">
        <v>9000</v>
      </c>
      <c r="J525" s="216" t="s">
        <v>185</v>
      </c>
      <c r="K525" s="216" t="s">
        <v>1052</v>
      </c>
      <c r="L525" s="72" t="s">
        <v>1053</v>
      </c>
      <c r="M525" s="72" t="s">
        <v>151</v>
      </c>
    </row>
    <row r="526" spans="1:13" ht="84.6" customHeight="1" outlineLevel="2">
      <c r="A526" s="206" t="s">
        <v>489</v>
      </c>
      <c r="B526" s="72" t="s">
        <v>2708</v>
      </c>
      <c r="C526" s="216" t="s">
        <v>1038</v>
      </c>
      <c r="D526" s="216" t="s">
        <v>48</v>
      </c>
      <c r="E526" s="72" t="s">
        <v>2670</v>
      </c>
      <c r="F526" s="224" t="s">
        <v>673</v>
      </c>
      <c r="G526" s="216" t="s">
        <v>57</v>
      </c>
      <c r="H526" s="207" t="s">
        <v>2653</v>
      </c>
      <c r="I526" s="35">
        <v>4500</v>
      </c>
      <c r="J526" s="216" t="s">
        <v>185</v>
      </c>
      <c r="K526" s="216" t="s">
        <v>1052</v>
      </c>
      <c r="L526" s="72" t="s">
        <v>1053</v>
      </c>
      <c r="M526" s="72"/>
    </row>
    <row r="527" spans="1:13" ht="117.6" customHeight="1" outlineLevel="2">
      <c r="A527" s="206" t="s">
        <v>489</v>
      </c>
      <c r="B527" s="72" t="s">
        <v>2707</v>
      </c>
      <c r="C527" s="216" t="s">
        <v>2706</v>
      </c>
      <c r="D527" s="216" t="s">
        <v>48</v>
      </c>
      <c r="E527" s="72" t="s">
        <v>2705</v>
      </c>
      <c r="F527" s="224" t="s">
        <v>2704</v>
      </c>
      <c r="G527" s="224" t="s">
        <v>992</v>
      </c>
      <c r="H527" s="72" t="s">
        <v>2638</v>
      </c>
      <c r="I527" s="35">
        <v>44400</v>
      </c>
      <c r="J527" s="72" t="s">
        <v>1036</v>
      </c>
      <c r="K527" s="72" t="s">
        <v>2703</v>
      </c>
      <c r="L527" s="72" t="s">
        <v>2649</v>
      </c>
      <c r="M527" s="72"/>
    </row>
    <row r="528" spans="1:13" ht="69.599999999999994" customHeight="1" outlineLevel="2">
      <c r="A528" s="208" t="s">
        <v>489</v>
      </c>
      <c r="B528" s="72" t="s">
        <v>2702</v>
      </c>
      <c r="C528" s="72" t="s">
        <v>2701</v>
      </c>
      <c r="D528" s="72" t="s">
        <v>48</v>
      </c>
      <c r="E528" s="72" t="s">
        <v>2700</v>
      </c>
      <c r="F528" s="72" t="s">
        <v>673</v>
      </c>
      <c r="G528" s="72" t="s">
        <v>73</v>
      </c>
      <c r="H528" s="72" t="s">
        <v>2653</v>
      </c>
      <c r="I528" s="227">
        <v>133500</v>
      </c>
      <c r="J528" s="226" t="s">
        <v>2699</v>
      </c>
      <c r="K528" s="72" t="s">
        <v>2698</v>
      </c>
      <c r="L528" s="72" t="s">
        <v>2649</v>
      </c>
      <c r="M528" s="72"/>
    </row>
    <row r="529" spans="1:13" ht="67.900000000000006" customHeight="1" outlineLevel="2">
      <c r="A529" s="208" t="s">
        <v>489</v>
      </c>
      <c r="B529" s="72" t="s">
        <v>2702</v>
      </c>
      <c r="C529" s="72" t="s">
        <v>2701</v>
      </c>
      <c r="D529" s="72" t="s">
        <v>48</v>
      </c>
      <c r="E529" s="72" t="s">
        <v>2700</v>
      </c>
      <c r="F529" s="72" t="s">
        <v>673</v>
      </c>
      <c r="G529" s="224" t="s">
        <v>992</v>
      </c>
      <c r="H529" s="72" t="s">
        <v>2638</v>
      </c>
      <c r="I529" s="227">
        <v>9500</v>
      </c>
      <c r="J529" s="226" t="s">
        <v>2699</v>
      </c>
      <c r="K529" s="72" t="s">
        <v>2698</v>
      </c>
      <c r="L529" s="72" t="s">
        <v>2649</v>
      </c>
      <c r="M529" s="72"/>
    </row>
    <row r="530" spans="1:13" ht="98.25" customHeight="1" outlineLevel="2">
      <c r="A530" s="206" t="s">
        <v>175</v>
      </c>
      <c r="B530" s="72" t="s">
        <v>1054</v>
      </c>
      <c r="C530" s="72" t="s">
        <v>1055</v>
      </c>
      <c r="D530" s="72" t="s">
        <v>75</v>
      </c>
      <c r="E530" s="72" t="s">
        <v>1056</v>
      </c>
      <c r="F530" s="224" t="s">
        <v>1057</v>
      </c>
      <c r="G530" s="216" t="s">
        <v>57</v>
      </c>
      <c r="H530" s="72" t="s">
        <v>2653</v>
      </c>
      <c r="I530" s="35">
        <v>40000</v>
      </c>
      <c r="J530" s="72" t="s">
        <v>1058</v>
      </c>
      <c r="K530" s="72" t="s">
        <v>1059</v>
      </c>
      <c r="L530" s="72" t="s">
        <v>1058</v>
      </c>
      <c r="M530" s="72"/>
    </row>
    <row r="531" spans="1:13" ht="68.45" customHeight="1" outlineLevel="2">
      <c r="A531" s="206" t="s">
        <v>175</v>
      </c>
      <c r="B531" s="72" t="s">
        <v>1060</v>
      </c>
      <c r="C531" s="72" t="s">
        <v>1061</v>
      </c>
      <c r="D531" s="72" t="s">
        <v>2697</v>
      </c>
      <c r="E531" s="72" t="s">
        <v>1062</v>
      </c>
      <c r="F531" s="224" t="s">
        <v>1057</v>
      </c>
      <c r="G531" s="216" t="s">
        <v>57</v>
      </c>
      <c r="H531" s="225" t="s">
        <v>2653</v>
      </c>
      <c r="I531" s="35">
        <v>128500</v>
      </c>
      <c r="J531" s="72" t="s">
        <v>1063</v>
      </c>
      <c r="K531" s="72" t="s">
        <v>2696</v>
      </c>
      <c r="L531" s="72" t="s">
        <v>2695</v>
      </c>
      <c r="M531" s="72"/>
    </row>
    <row r="532" spans="1:13" ht="84.6" customHeight="1" outlineLevel="2">
      <c r="A532" s="206" t="s">
        <v>175</v>
      </c>
      <c r="B532" s="72" t="s">
        <v>2694</v>
      </c>
      <c r="C532" s="72" t="s">
        <v>2693</v>
      </c>
      <c r="D532" s="72" t="s">
        <v>75</v>
      </c>
      <c r="E532" s="72" t="s">
        <v>2692</v>
      </c>
      <c r="F532" s="224" t="s">
        <v>1057</v>
      </c>
      <c r="G532" s="216" t="s">
        <v>57</v>
      </c>
      <c r="H532" s="72" t="s">
        <v>2653</v>
      </c>
      <c r="I532" s="35">
        <v>31500</v>
      </c>
      <c r="J532" s="72" t="s">
        <v>2691</v>
      </c>
      <c r="K532" s="72" t="s">
        <v>2690</v>
      </c>
      <c r="L532" s="72" t="s">
        <v>2689</v>
      </c>
      <c r="M532" s="72"/>
    </row>
    <row r="533" spans="1:13" ht="67.900000000000006" customHeight="1" outlineLevel="2">
      <c r="A533" s="206" t="s">
        <v>175</v>
      </c>
      <c r="B533" s="72" t="s">
        <v>2642</v>
      </c>
      <c r="C533" s="72" t="s">
        <v>2688</v>
      </c>
      <c r="D533" s="72" t="s">
        <v>112</v>
      </c>
      <c r="E533" s="72" t="s">
        <v>2687</v>
      </c>
      <c r="F533" s="224" t="s">
        <v>1057</v>
      </c>
      <c r="G533" s="194" t="s">
        <v>992</v>
      </c>
      <c r="H533" s="72" t="s">
        <v>2638</v>
      </c>
      <c r="I533" s="35">
        <v>126000</v>
      </c>
      <c r="J533" s="72" t="s">
        <v>2686</v>
      </c>
      <c r="K533" s="72" t="s">
        <v>2685</v>
      </c>
      <c r="L533" s="72" t="s">
        <v>2027</v>
      </c>
      <c r="M533" s="72"/>
    </row>
    <row r="534" spans="1:13" ht="101.45" customHeight="1" outlineLevel="2">
      <c r="A534" s="206" t="s">
        <v>175</v>
      </c>
      <c r="B534" s="72" t="s">
        <v>2684</v>
      </c>
      <c r="C534" s="72" t="s">
        <v>2683</v>
      </c>
      <c r="D534" s="72" t="s">
        <v>75</v>
      </c>
      <c r="E534" s="72" t="s">
        <v>2682</v>
      </c>
      <c r="F534" s="224" t="s">
        <v>1057</v>
      </c>
      <c r="G534" s="194" t="s">
        <v>992</v>
      </c>
      <c r="H534" s="72" t="s">
        <v>2638</v>
      </c>
      <c r="I534" s="35">
        <v>24000</v>
      </c>
      <c r="J534" s="72" t="s">
        <v>1058</v>
      </c>
      <c r="K534" s="72" t="s">
        <v>2681</v>
      </c>
      <c r="L534" s="72" t="s">
        <v>1058</v>
      </c>
      <c r="M534" s="72"/>
    </row>
    <row r="535" spans="1:13" ht="132.6" customHeight="1" outlineLevel="2">
      <c r="A535" s="206" t="s">
        <v>175</v>
      </c>
      <c r="B535" s="72" t="s">
        <v>2642</v>
      </c>
      <c r="C535" s="72" t="s">
        <v>2680</v>
      </c>
      <c r="D535" s="72" t="s">
        <v>112</v>
      </c>
      <c r="E535" s="72" t="s">
        <v>2679</v>
      </c>
      <c r="F535" s="224" t="s">
        <v>1057</v>
      </c>
      <c r="G535" s="194" t="s">
        <v>992</v>
      </c>
      <c r="H535" s="72" t="s">
        <v>2638</v>
      </c>
      <c r="I535" s="35">
        <v>50000</v>
      </c>
      <c r="J535" s="72" t="s">
        <v>2678</v>
      </c>
      <c r="K535" s="72" t="s">
        <v>2677</v>
      </c>
      <c r="L535" s="72" t="s">
        <v>2676</v>
      </c>
      <c r="M535" s="72"/>
    </row>
    <row r="536" spans="1:13" ht="102" customHeight="1" outlineLevel="2">
      <c r="A536" s="206" t="s">
        <v>175</v>
      </c>
      <c r="B536" s="207" t="s">
        <v>2668</v>
      </c>
      <c r="C536" s="216" t="s">
        <v>2671</v>
      </c>
      <c r="D536" s="216" t="s">
        <v>75</v>
      </c>
      <c r="E536" s="216" t="s">
        <v>2675</v>
      </c>
      <c r="F536" s="216" t="s">
        <v>728</v>
      </c>
      <c r="G536" s="194" t="s">
        <v>992</v>
      </c>
      <c r="H536" s="72" t="s">
        <v>2638</v>
      </c>
      <c r="I536" s="35">
        <v>70000</v>
      </c>
      <c r="J536" s="72" t="s">
        <v>2674</v>
      </c>
      <c r="K536" s="72" t="s">
        <v>2673</v>
      </c>
      <c r="L536" s="72" t="s">
        <v>2672</v>
      </c>
      <c r="M536" s="72"/>
    </row>
    <row r="537" spans="1:13" ht="100.15" customHeight="1" outlineLevel="2">
      <c r="A537" s="206" t="s">
        <v>175</v>
      </c>
      <c r="B537" s="207" t="s">
        <v>2668</v>
      </c>
      <c r="C537" s="216" t="s">
        <v>2671</v>
      </c>
      <c r="D537" s="216" t="s">
        <v>56</v>
      </c>
      <c r="E537" s="216" t="s">
        <v>2670</v>
      </c>
      <c r="F537" s="216" t="s">
        <v>728</v>
      </c>
      <c r="G537" s="194" t="s">
        <v>73</v>
      </c>
      <c r="H537" s="72" t="s">
        <v>2653</v>
      </c>
      <c r="I537" s="35">
        <v>5000</v>
      </c>
      <c r="J537" s="194" t="s">
        <v>2656</v>
      </c>
      <c r="K537" s="194" t="s">
        <v>2669</v>
      </c>
      <c r="L537" s="194" t="s">
        <v>2059</v>
      </c>
      <c r="M537" s="72"/>
    </row>
    <row r="538" spans="1:13" ht="100.15" customHeight="1" outlineLevel="2">
      <c r="A538" s="206" t="s">
        <v>175</v>
      </c>
      <c r="B538" s="207" t="s">
        <v>2668</v>
      </c>
      <c r="C538" s="194" t="s">
        <v>2667</v>
      </c>
      <c r="D538" s="194" t="s">
        <v>114</v>
      </c>
      <c r="E538" s="194" t="s">
        <v>2666</v>
      </c>
      <c r="F538" s="194" t="s">
        <v>2665</v>
      </c>
      <c r="G538" s="194" t="s">
        <v>53</v>
      </c>
      <c r="H538" s="194" t="s">
        <v>2653</v>
      </c>
      <c r="I538" s="35">
        <v>37000</v>
      </c>
      <c r="J538" s="194" t="s">
        <v>2661</v>
      </c>
      <c r="K538" s="194" t="s">
        <v>2664</v>
      </c>
      <c r="L538" s="194" t="s">
        <v>2663</v>
      </c>
      <c r="M538" s="194"/>
    </row>
    <row r="539" spans="1:13" ht="100.15" customHeight="1" outlineLevel="2">
      <c r="A539" s="206" t="s">
        <v>175</v>
      </c>
      <c r="B539" s="207" t="s">
        <v>2668</v>
      </c>
      <c r="C539" s="194" t="s">
        <v>2667</v>
      </c>
      <c r="D539" s="194" t="s">
        <v>114</v>
      </c>
      <c r="E539" s="194" t="s">
        <v>2666</v>
      </c>
      <c r="F539" s="194" t="s">
        <v>2665</v>
      </c>
      <c r="G539" s="194" t="s">
        <v>38</v>
      </c>
      <c r="H539" s="194" t="s">
        <v>2638</v>
      </c>
      <c r="I539" s="35">
        <v>23000</v>
      </c>
      <c r="J539" s="194" t="s">
        <v>2661</v>
      </c>
      <c r="K539" s="194" t="s">
        <v>2664</v>
      </c>
      <c r="L539" s="194" t="s">
        <v>2663</v>
      </c>
      <c r="M539" s="194"/>
    </row>
    <row r="540" spans="1:13" ht="68.45" customHeight="1" outlineLevel="2">
      <c r="A540" s="206" t="s">
        <v>175</v>
      </c>
      <c r="B540" s="72" t="s">
        <v>2659</v>
      </c>
      <c r="C540" s="72" t="s">
        <v>2658</v>
      </c>
      <c r="D540" s="72" t="s">
        <v>114</v>
      </c>
      <c r="E540" s="72" t="s">
        <v>2662</v>
      </c>
      <c r="F540" s="72" t="s">
        <v>728</v>
      </c>
      <c r="G540" s="72" t="s">
        <v>992</v>
      </c>
      <c r="H540" s="72" t="s">
        <v>2638</v>
      </c>
      <c r="I540" s="35">
        <v>30000</v>
      </c>
      <c r="J540" s="72" t="s">
        <v>2661</v>
      </c>
      <c r="K540" s="72" t="s">
        <v>2660</v>
      </c>
      <c r="L540" s="72" t="s">
        <v>1178</v>
      </c>
      <c r="M540" s="72"/>
    </row>
    <row r="541" spans="1:13" ht="68.45" customHeight="1" outlineLevel="2">
      <c r="A541" s="206" t="s">
        <v>175</v>
      </c>
      <c r="B541" s="72" t="s">
        <v>2659</v>
      </c>
      <c r="C541" s="72" t="s">
        <v>2658</v>
      </c>
      <c r="D541" s="72" t="s">
        <v>56</v>
      </c>
      <c r="E541" s="72" t="s">
        <v>2657</v>
      </c>
      <c r="F541" s="72" t="s">
        <v>728</v>
      </c>
      <c r="G541" s="72" t="s">
        <v>992</v>
      </c>
      <c r="H541" s="72" t="s">
        <v>2638</v>
      </c>
      <c r="I541" s="35">
        <v>40000</v>
      </c>
      <c r="J541" s="72" t="s">
        <v>2656</v>
      </c>
      <c r="K541" s="72" t="s">
        <v>2655</v>
      </c>
      <c r="L541" s="72" t="s">
        <v>2059</v>
      </c>
      <c r="M541" s="72"/>
    </row>
    <row r="542" spans="1:13" ht="68.45" customHeight="1" outlineLevel="2">
      <c r="A542" s="206" t="s">
        <v>179</v>
      </c>
      <c r="B542" s="72" t="s">
        <v>487</v>
      </c>
      <c r="C542" s="72" t="s">
        <v>657</v>
      </c>
      <c r="D542" s="207" t="s">
        <v>48</v>
      </c>
      <c r="E542" s="72" t="s">
        <v>331</v>
      </c>
      <c r="F542" s="72" t="s">
        <v>488</v>
      </c>
      <c r="G542" s="72" t="s">
        <v>57</v>
      </c>
      <c r="H542" s="194" t="s">
        <v>2653</v>
      </c>
      <c r="I542" s="223">
        <v>63000</v>
      </c>
      <c r="J542" s="72" t="s">
        <v>658</v>
      </c>
      <c r="K542" s="72" t="s">
        <v>659</v>
      </c>
      <c r="L542" s="72" t="s">
        <v>2654</v>
      </c>
      <c r="M542" s="72"/>
    </row>
    <row r="543" spans="1:13" ht="100.15" customHeight="1" outlineLevel="2">
      <c r="A543" s="206" t="s">
        <v>175</v>
      </c>
      <c r="B543" s="207" t="s">
        <v>660</v>
      </c>
      <c r="C543" s="216" t="s">
        <v>661</v>
      </c>
      <c r="D543" s="72" t="s">
        <v>235</v>
      </c>
      <c r="E543" s="216" t="s">
        <v>662</v>
      </c>
      <c r="F543" s="216" t="s">
        <v>663</v>
      </c>
      <c r="G543" s="72" t="s">
        <v>57</v>
      </c>
      <c r="H543" s="72" t="s">
        <v>2653</v>
      </c>
      <c r="I543" s="35">
        <v>74000</v>
      </c>
      <c r="J543" s="72" t="s">
        <v>2637</v>
      </c>
      <c r="K543" s="72" t="s">
        <v>664</v>
      </c>
      <c r="L543" s="72" t="s">
        <v>665</v>
      </c>
      <c r="M543" s="72"/>
    </row>
    <row r="544" spans="1:13" ht="85.15" customHeight="1" outlineLevel="2">
      <c r="A544" s="208" t="s">
        <v>175</v>
      </c>
      <c r="B544" s="72" t="s">
        <v>2642</v>
      </c>
      <c r="C544" s="72" t="s">
        <v>2652</v>
      </c>
      <c r="D544" s="72" t="s">
        <v>69</v>
      </c>
      <c r="E544" s="72" t="s">
        <v>2651</v>
      </c>
      <c r="F544" s="72" t="s">
        <v>2639</v>
      </c>
      <c r="G544" s="72" t="s">
        <v>992</v>
      </c>
      <c r="H544" s="72" t="s">
        <v>2638</v>
      </c>
      <c r="I544" s="35">
        <v>147000</v>
      </c>
      <c r="J544" s="72" t="s">
        <v>710</v>
      </c>
      <c r="K544" s="72" t="s">
        <v>2650</v>
      </c>
      <c r="L544" s="72" t="s">
        <v>2649</v>
      </c>
      <c r="M544" s="72"/>
    </row>
    <row r="545" spans="1:20" ht="67.150000000000006" customHeight="1" outlineLevel="2">
      <c r="A545" s="208" t="s">
        <v>175</v>
      </c>
      <c r="B545" s="72" t="s">
        <v>2648</v>
      </c>
      <c r="C545" s="72" t="s">
        <v>2647</v>
      </c>
      <c r="D545" s="72" t="s">
        <v>69</v>
      </c>
      <c r="E545" s="72" t="s">
        <v>2646</v>
      </c>
      <c r="F545" s="72" t="s">
        <v>2639</v>
      </c>
      <c r="G545" s="72" t="s">
        <v>992</v>
      </c>
      <c r="H545" s="72" t="s">
        <v>2638</v>
      </c>
      <c r="I545" s="35">
        <v>145000</v>
      </c>
      <c r="J545" s="72" t="s">
        <v>2645</v>
      </c>
      <c r="K545" s="72" t="s">
        <v>2644</v>
      </c>
      <c r="L545" s="72" t="s">
        <v>2643</v>
      </c>
      <c r="M545" s="72"/>
    </row>
    <row r="546" spans="1:20" ht="100.15" customHeight="1" outlineLevel="2">
      <c r="A546" s="208" t="s">
        <v>175</v>
      </c>
      <c r="B546" s="72" t="s">
        <v>2642</v>
      </c>
      <c r="C546" s="72" t="s">
        <v>2641</v>
      </c>
      <c r="D546" s="72" t="s">
        <v>235</v>
      </c>
      <c r="E546" s="72" t="s">
        <v>2640</v>
      </c>
      <c r="F546" s="72" t="s">
        <v>2639</v>
      </c>
      <c r="G546" s="72" t="s">
        <v>992</v>
      </c>
      <c r="H546" s="72" t="s">
        <v>2638</v>
      </c>
      <c r="I546" s="35">
        <v>58000</v>
      </c>
      <c r="J546" s="72" t="s">
        <v>2637</v>
      </c>
      <c r="K546" s="72" t="s">
        <v>2636</v>
      </c>
      <c r="L546" s="72" t="s">
        <v>2635</v>
      </c>
      <c r="M546" s="72"/>
    </row>
    <row r="547" spans="1:20" s="3" customFormat="1" ht="25.15" customHeight="1" outlineLevel="1">
      <c r="A547" s="103" t="s">
        <v>454</v>
      </c>
      <c r="B547" s="103"/>
      <c r="C547" s="103"/>
      <c r="D547" s="103"/>
      <c r="E547" s="103"/>
      <c r="F547" s="103"/>
      <c r="G547" s="103"/>
      <c r="H547" s="104"/>
      <c r="I547" s="105">
        <f>SUM(I548:I577)</f>
        <v>1820504</v>
      </c>
      <c r="J547" s="103"/>
      <c r="K547" s="103"/>
      <c r="L547" s="103"/>
      <c r="M547" s="103"/>
    </row>
    <row r="548" spans="1:20" s="1" customFormat="1" ht="67.900000000000006" customHeight="1" outlineLevel="2">
      <c r="A548" s="73" t="s">
        <v>508</v>
      </c>
      <c r="B548" s="194" t="s">
        <v>2634</v>
      </c>
      <c r="C548" s="194" t="s">
        <v>756</v>
      </c>
      <c r="D548" s="194" t="s">
        <v>48</v>
      </c>
      <c r="E548" s="194" t="s">
        <v>2633</v>
      </c>
      <c r="F548" s="194" t="s">
        <v>67</v>
      </c>
      <c r="G548" s="194" t="s">
        <v>57</v>
      </c>
      <c r="H548" s="194" t="s">
        <v>2620</v>
      </c>
      <c r="I548" s="38">
        <v>13125</v>
      </c>
      <c r="J548" s="194" t="s">
        <v>193</v>
      </c>
      <c r="K548" s="194" t="s">
        <v>2632</v>
      </c>
      <c r="L548" s="39" t="s">
        <v>1064</v>
      </c>
      <c r="M548" s="72"/>
      <c r="R548" s="6"/>
      <c r="S548" s="6"/>
      <c r="T548" s="6"/>
    </row>
    <row r="549" spans="1:20" s="1" customFormat="1" ht="99.6" customHeight="1" outlineLevel="2">
      <c r="A549" s="73" t="s">
        <v>508</v>
      </c>
      <c r="B549" s="194" t="s">
        <v>2631</v>
      </c>
      <c r="C549" s="194" t="s">
        <v>2630</v>
      </c>
      <c r="D549" s="194" t="s">
        <v>48</v>
      </c>
      <c r="E549" s="194" t="s">
        <v>1860</v>
      </c>
      <c r="F549" s="194" t="s">
        <v>755</v>
      </c>
      <c r="G549" s="194" t="s">
        <v>57</v>
      </c>
      <c r="H549" s="194" t="s">
        <v>2620</v>
      </c>
      <c r="I549" s="38">
        <v>113875</v>
      </c>
      <c r="J549" s="194" t="s">
        <v>194</v>
      </c>
      <c r="K549" s="194" t="s">
        <v>2629</v>
      </c>
      <c r="L549" s="194" t="s">
        <v>2628</v>
      </c>
      <c r="M549" s="72"/>
      <c r="R549" s="6"/>
      <c r="S549" s="6"/>
      <c r="T549" s="6"/>
    </row>
    <row r="550" spans="1:20" s="1" customFormat="1" ht="67.900000000000006" customHeight="1" outlineLevel="2">
      <c r="A550" s="73" t="s">
        <v>508</v>
      </c>
      <c r="B550" s="194" t="s">
        <v>2627</v>
      </c>
      <c r="C550" s="194" t="s">
        <v>756</v>
      </c>
      <c r="D550" s="194" t="s">
        <v>48</v>
      </c>
      <c r="E550" s="194" t="s">
        <v>2626</v>
      </c>
      <c r="F550" s="194" t="s">
        <v>67</v>
      </c>
      <c r="G550" s="194" t="s">
        <v>57</v>
      </c>
      <c r="H550" s="194" t="s">
        <v>2620</v>
      </c>
      <c r="I550" s="38">
        <v>27000</v>
      </c>
      <c r="J550" s="194" t="s">
        <v>193</v>
      </c>
      <c r="K550" s="194" t="s">
        <v>2625</v>
      </c>
      <c r="L550" s="194" t="s">
        <v>98</v>
      </c>
      <c r="M550" s="72"/>
      <c r="R550" s="6"/>
      <c r="S550" s="6"/>
      <c r="T550" s="6"/>
    </row>
    <row r="551" spans="1:20" s="1" customFormat="1" ht="84.6" customHeight="1" outlineLevel="2">
      <c r="A551" s="73" t="s">
        <v>508</v>
      </c>
      <c r="B551" s="194" t="s">
        <v>2624</v>
      </c>
      <c r="C551" s="194" t="s">
        <v>756</v>
      </c>
      <c r="D551" s="194" t="s">
        <v>56</v>
      </c>
      <c r="E551" s="194" t="s">
        <v>2084</v>
      </c>
      <c r="F551" s="194" t="s">
        <v>67</v>
      </c>
      <c r="G551" s="194" t="s">
        <v>57</v>
      </c>
      <c r="H551" s="194" t="s">
        <v>2620</v>
      </c>
      <c r="I551" s="38">
        <v>36750</v>
      </c>
      <c r="J551" s="194" t="s">
        <v>193</v>
      </c>
      <c r="K551" s="194" t="s">
        <v>2623</v>
      </c>
      <c r="L551" s="194" t="s">
        <v>2622</v>
      </c>
      <c r="M551" s="72"/>
      <c r="R551" s="6"/>
      <c r="S551" s="6"/>
      <c r="T551" s="6"/>
    </row>
    <row r="552" spans="1:20" s="1" customFormat="1" ht="99" customHeight="1" outlineLevel="2">
      <c r="A552" s="73" t="s">
        <v>508</v>
      </c>
      <c r="B552" s="194" t="s">
        <v>757</v>
      </c>
      <c r="C552" s="194" t="s">
        <v>758</v>
      </c>
      <c r="D552" s="194" t="s">
        <v>48</v>
      </c>
      <c r="E552" s="194" t="s">
        <v>2621</v>
      </c>
      <c r="F552" s="194" t="s">
        <v>755</v>
      </c>
      <c r="G552" s="194" t="s">
        <v>57</v>
      </c>
      <c r="H552" s="194" t="s">
        <v>2620</v>
      </c>
      <c r="I552" s="38">
        <v>625</v>
      </c>
      <c r="J552" s="194" t="s">
        <v>194</v>
      </c>
      <c r="K552" s="194" t="s">
        <v>2619</v>
      </c>
      <c r="L552" s="194" t="s">
        <v>195</v>
      </c>
      <c r="M552" s="72" t="s">
        <v>2618</v>
      </c>
      <c r="R552" s="6"/>
      <c r="S552" s="6"/>
      <c r="T552" s="6"/>
    </row>
    <row r="553" spans="1:20" s="1" customFormat="1" ht="51.6" customHeight="1" outlineLevel="2">
      <c r="A553" s="73" t="s">
        <v>508</v>
      </c>
      <c r="B553" s="194" t="s">
        <v>2617</v>
      </c>
      <c r="C553" s="194" t="s">
        <v>759</v>
      </c>
      <c r="D553" s="194" t="s">
        <v>48</v>
      </c>
      <c r="E553" s="194" t="s">
        <v>2616</v>
      </c>
      <c r="F553" s="194" t="s">
        <v>760</v>
      </c>
      <c r="G553" s="194" t="s">
        <v>197</v>
      </c>
      <c r="H553" s="194" t="s">
        <v>198</v>
      </c>
      <c r="I553" s="38">
        <v>10000</v>
      </c>
      <c r="J553" s="194" t="s">
        <v>196</v>
      </c>
      <c r="K553" s="194" t="s">
        <v>1071</v>
      </c>
      <c r="L553" s="194" t="s">
        <v>98</v>
      </c>
      <c r="M553" s="72"/>
      <c r="R553" s="6"/>
      <c r="S553" s="6"/>
      <c r="T553" s="6"/>
    </row>
    <row r="554" spans="1:20" s="1" customFormat="1" ht="51.6" customHeight="1" outlineLevel="2">
      <c r="A554" s="73" t="s">
        <v>508</v>
      </c>
      <c r="B554" s="194" t="s">
        <v>1067</v>
      </c>
      <c r="C554" s="194" t="s">
        <v>759</v>
      </c>
      <c r="D554" s="194" t="s">
        <v>48</v>
      </c>
      <c r="E554" s="194" t="s">
        <v>2615</v>
      </c>
      <c r="F554" s="194" t="s">
        <v>760</v>
      </c>
      <c r="G554" s="194" t="s">
        <v>197</v>
      </c>
      <c r="H554" s="194" t="s">
        <v>198</v>
      </c>
      <c r="I554" s="38">
        <v>13125</v>
      </c>
      <c r="J554" s="194" t="s">
        <v>196</v>
      </c>
      <c r="K554" s="194" t="s">
        <v>2611</v>
      </c>
      <c r="L554" s="194" t="s">
        <v>2614</v>
      </c>
      <c r="M554" s="72"/>
      <c r="R554" s="6"/>
      <c r="S554" s="6"/>
      <c r="T554" s="6"/>
    </row>
    <row r="555" spans="1:20" s="1" customFormat="1" ht="51.6" customHeight="1" outlineLevel="2">
      <c r="A555" s="73" t="s">
        <v>508</v>
      </c>
      <c r="B555" s="194" t="s">
        <v>2613</v>
      </c>
      <c r="C555" s="194" t="s">
        <v>759</v>
      </c>
      <c r="D555" s="194" t="s">
        <v>48</v>
      </c>
      <c r="E555" s="194" t="s">
        <v>2612</v>
      </c>
      <c r="F555" s="194" t="s">
        <v>760</v>
      </c>
      <c r="G555" s="194" t="s">
        <v>197</v>
      </c>
      <c r="H555" s="194" t="s">
        <v>198</v>
      </c>
      <c r="I555" s="38">
        <v>31500</v>
      </c>
      <c r="J555" s="194" t="s">
        <v>196</v>
      </c>
      <c r="K555" s="194" t="s">
        <v>2591</v>
      </c>
      <c r="L555" s="194" t="s">
        <v>311</v>
      </c>
      <c r="M555" s="72"/>
      <c r="R555" s="6"/>
      <c r="S555" s="6"/>
      <c r="T555" s="6"/>
    </row>
    <row r="556" spans="1:20" s="1" customFormat="1" ht="51.6" customHeight="1" outlineLevel="2">
      <c r="A556" s="73" t="s">
        <v>508</v>
      </c>
      <c r="B556" s="194" t="s">
        <v>1067</v>
      </c>
      <c r="C556" s="194" t="s">
        <v>759</v>
      </c>
      <c r="D556" s="194" t="s">
        <v>48</v>
      </c>
      <c r="E556" s="194" t="s">
        <v>2612</v>
      </c>
      <c r="F556" s="194" t="s">
        <v>760</v>
      </c>
      <c r="G556" s="194" t="s">
        <v>197</v>
      </c>
      <c r="H556" s="194" t="s">
        <v>198</v>
      </c>
      <c r="I556" s="38">
        <v>10500</v>
      </c>
      <c r="J556" s="194" t="s">
        <v>196</v>
      </c>
      <c r="K556" s="194" t="s">
        <v>2611</v>
      </c>
      <c r="L556" s="194" t="s">
        <v>199</v>
      </c>
      <c r="M556" s="72"/>
      <c r="R556" s="6"/>
      <c r="S556" s="6"/>
      <c r="T556" s="6"/>
    </row>
    <row r="557" spans="1:20" s="1" customFormat="1" ht="51.6" customHeight="1" outlineLevel="2">
      <c r="A557" s="73" t="s">
        <v>508</v>
      </c>
      <c r="B557" s="194" t="s">
        <v>2610</v>
      </c>
      <c r="C557" s="194" t="s">
        <v>759</v>
      </c>
      <c r="D557" s="194" t="s">
        <v>48</v>
      </c>
      <c r="E557" s="194" t="s">
        <v>2609</v>
      </c>
      <c r="F557" s="194" t="s">
        <v>760</v>
      </c>
      <c r="G557" s="194" t="s">
        <v>197</v>
      </c>
      <c r="H557" s="194" t="s">
        <v>198</v>
      </c>
      <c r="I557" s="38">
        <v>52500</v>
      </c>
      <c r="J557" s="194" t="s">
        <v>196</v>
      </c>
      <c r="K557" s="194" t="s">
        <v>2608</v>
      </c>
      <c r="L557" s="194" t="s">
        <v>199</v>
      </c>
      <c r="M557" s="72"/>
      <c r="R557" s="6"/>
      <c r="S557" s="6"/>
      <c r="T557" s="6"/>
    </row>
    <row r="558" spans="1:20" s="1" customFormat="1" ht="67.900000000000006" customHeight="1" outlineLevel="2">
      <c r="A558" s="73" t="s">
        <v>508</v>
      </c>
      <c r="B558" s="194" t="s">
        <v>1072</v>
      </c>
      <c r="C558" s="194" t="s">
        <v>1073</v>
      </c>
      <c r="D558" s="194" t="s">
        <v>2349</v>
      </c>
      <c r="E558" s="194" t="s">
        <v>1193</v>
      </c>
      <c r="F558" s="194" t="s">
        <v>760</v>
      </c>
      <c r="G558" s="194" t="s">
        <v>197</v>
      </c>
      <c r="H558" s="194" t="s">
        <v>198</v>
      </c>
      <c r="I558" s="38">
        <v>82500</v>
      </c>
      <c r="J558" s="194" t="s">
        <v>133</v>
      </c>
      <c r="K558" s="194" t="s">
        <v>2607</v>
      </c>
      <c r="L558" s="194" t="s">
        <v>1074</v>
      </c>
      <c r="M558" s="72"/>
      <c r="R558" s="6"/>
      <c r="S558" s="6"/>
      <c r="T558" s="6"/>
    </row>
    <row r="559" spans="1:20" s="1" customFormat="1" ht="100.9" customHeight="1" outlineLevel="2">
      <c r="A559" s="73" t="s">
        <v>508</v>
      </c>
      <c r="B559" s="194" t="s">
        <v>2606</v>
      </c>
      <c r="C559" s="194" t="s">
        <v>1068</v>
      </c>
      <c r="D559" s="194" t="s">
        <v>56</v>
      </c>
      <c r="E559" s="194" t="s">
        <v>2605</v>
      </c>
      <c r="F559" s="194" t="s">
        <v>760</v>
      </c>
      <c r="G559" s="194" t="s">
        <v>197</v>
      </c>
      <c r="H559" s="194" t="s">
        <v>198</v>
      </c>
      <c r="I559" s="38">
        <v>10000</v>
      </c>
      <c r="J559" s="194" t="s">
        <v>196</v>
      </c>
      <c r="K559" s="194" t="s">
        <v>2604</v>
      </c>
      <c r="L559" s="194" t="s">
        <v>2603</v>
      </c>
      <c r="M559" s="72" t="s">
        <v>110</v>
      </c>
      <c r="R559" s="6"/>
      <c r="S559" s="6"/>
      <c r="T559" s="6"/>
    </row>
    <row r="560" spans="1:20" s="1" customFormat="1" ht="181.9" customHeight="1" outlineLevel="2">
      <c r="A560" s="73" t="s">
        <v>508</v>
      </c>
      <c r="B560" s="194" t="s">
        <v>2602</v>
      </c>
      <c r="C560" s="194" t="s">
        <v>2601</v>
      </c>
      <c r="D560" s="194" t="s">
        <v>48</v>
      </c>
      <c r="E560" s="194" t="s">
        <v>2600</v>
      </c>
      <c r="F560" s="194" t="s">
        <v>760</v>
      </c>
      <c r="G560" s="194" t="s">
        <v>197</v>
      </c>
      <c r="H560" s="194" t="s">
        <v>198</v>
      </c>
      <c r="I560" s="38">
        <v>409000</v>
      </c>
      <c r="J560" s="194" t="s">
        <v>2599</v>
      </c>
      <c r="K560" s="194" t="s">
        <v>2598</v>
      </c>
      <c r="L560" s="194" t="s">
        <v>2597</v>
      </c>
      <c r="M560" s="72"/>
      <c r="R560" s="6"/>
      <c r="S560" s="6"/>
      <c r="T560" s="6"/>
    </row>
    <row r="561" spans="1:20" s="1" customFormat="1" ht="51" customHeight="1" outlineLevel="2">
      <c r="A561" s="73" t="s">
        <v>508</v>
      </c>
      <c r="B561" s="194" t="s">
        <v>2596</v>
      </c>
      <c r="C561" s="194" t="s">
        <v>759</v>
      </c>
      <c r="D561" s="194" t="s">
        <v>48</v>
      </c>
      <c r="E561" s="194" t="s">
        <v>2595</v>
      </c>
      <c r="F561" s="194" t="s">
        <v>760</v>
      </c>
      <c r="G561" s="194" t="s">
        <v>197</v>
      </c>
      <c r="H561" s="194" t="s">
        <v>198</v>
      </c>
      <c r="I561" s="38">
        <v>52500</v>
      </c>
      <c r="J561" s="194" t="s">
        <v>196</v>
      </c>
      <c r="K561" s="194" t="s">
        <v>2594</v>
      </c>
      <c r="L561" s="194" t="s">
        <v>199</v>
      </c>
      <c r="M561" s="72"/>
      <c r="R561" s="6"/>
      <c r="S561" s="6"/>
      <c r="T561" s="6"/>
    </row>
    <row r="562" spans="1:20" s="1" customFormat="1" ht="51" customHeight="1" outlineLevel="2">
      <c r="A562" s="73" t="s">
        <v>508</v>
      </c>
      <c r="B562" s="194" t="s">
        <v>2593</v>
      </c>
      <c r="C562" s="194" t="s">
        <v>759</v>
      </c>
      <c r="D562" s="194" t="s">
        <v>48</v>
      </c>
      <c r="E562" s="194" t="s">
        <v>2592</v>
      </c>
      <c r="F562" s="194" t="s">
        <v>760</v>
      </c>
      <c r="G562" s="194" t="s">
        <v>197</v>
      </c>
      <c r="H562" s="194" t="s">
        <v>198</v>
      </c>
      <c r="I562" s="38">
        <v>41865</v>
      </c>
      <c r="J562" s="194" t="s">
        <v>196</v>
      </c>
      <c r="K562" s="194" t="s">
        <v>2591</v>
      </c>
      <c r="L562" s="194" t="s">
        <v>311</v>
      </c>
      <c r="M562" s="72"/>
      <c r="R562" s="6"/>
      <c r="S562" s="6"/>
      <c r="T562" s="6"/>
    </row>
    <row r="563" spans="1:20" s="1" customFormat="1" ht="67.900000000000006" customHeight="1" outlineLevel="2">
      <c r="A563" s="73" t="s">
        <v>508</v>
      </c>
      <c r="B563" s="194" t="s">
        <v>2590</v>
      </c>
      <c r="C563" s="194" t="s">
        <v>2587</v>
      </c>
      <c r="D563" s="194" t="s">
        <v>48</v>
      </c>
      <c r="E563" s="194" t="s">
        <v>1942</v>
      </c>
      <c r="F563" s="194" t="s">
        <v>755</v>
      </c>
      <c r="G563" s="194" t="s">
        <v>197</v>
      </c>
      <c r="H563" s="194" t="s">
        <v>198</v>
      </c>
      <c r="I563" s="38">
        <v>12500</v>
      </c>
      <c r="J563" s="194" t="s">
        <v>200</v>
      </c>
      <c r="K563" s="194" t="s">
        <v>2589</v>
      </c>
      <c r="L563" s="194" t="s">
        <v>74</v>
      </c>
      <c r="M563" s="72"/>
      <c r="R563" s="6"/>
      <c r="S563" s="6"/>
      <c r="T563" s="6"/>
    </row>
    <row r="564" spans="1:20" s="1" customFormat="1" ht="67.900000000000006" customHeight="1" outlineLevel="2">
      <c r="A564" s="73" t="s">
        <v>508</v>
      </c>
      <c r="B564" s="194" t="s">
        <v>2588</v>
      </c>
      <c r="C564" s="194" t="s">
        <v>2587</v>
      </c>
      <c r="D564" s="194" t="s">
        <v>48</v>
      </c>
      <c r="E564" s="194" t="s">
        <v>2586</v>
      </c>
      <c r="F564" s="194" t="s">
        <v>755</v>
      </c>
      <c r="G564" s="194" t="s">
        <v>197</v>
      </c>
      <c r="H564" s="194" t="s">
        <v>198</v>
      </c>
      <c r="I564" s="38">
        <v>60445</v>
      </c>
      <c r="J564" s="194" t="s">
        <v>200</v>
      </c>
      <c r="K564" s="194" t="s">
        <v>2585</v>
      </c>
      <c r="L564" s="194" t="s">
        <v>98</v>
      </c>
      <c r="M564" s="72"/>
      <c r="R564" s="6"/>
      <c r="S564" s="6"/>
      <c r="T564" s="6"/>
    </row>
    <row r="565" spans="1:20" s="1" customFormat="1" ht="84.6" customHeight="1" outlineLevel="2">
      <c r="A565" s="73" t="s">
        <v>508</v>
      </c>
      <c r="B565" s="194" t="s">
        <v>2584</v>
      </c>
      <c r="C565" s="194" t="s">
        <v>2583</v>
      </c>
      <c r="D565" s="194" t="s">
        <v>48</v>
      </c>
      <c r="E565" s="194" t="s">
        <v>1906</v>
      </c>
      <c r="F565" s="194" t="s">
        <v>755</v>
      </c>
      <c r="G565" s="194" t="s">
        <v>197</v>
      </c>
      <c r="H565" s="194" t="s">
        <v>198</v>
      </c>
      <c r="I565" s="38">
        <v>200000</v>
      </c>
      <c r="J565" s="194" t="s">
        <v>413</v>
      </c>
      <c r="K565" s="194" t="s">
        <v>2582</v>
      </c>
      <c r="L565" s="194" t="s">
        <v>311</v>
      </c>
      <c r="M565" s="72"/>
      <c r="R565" s="6"/>
      <c r="S565" s="6"/>
      <c r="T565" s="6"/>
    </row>
    <row r="566" spans="1:20" s="1" customFormat="1" ht="117.6" customHeight="1" outlineLevel="2">
      <c r="A566" s="73" t="s">
        <v>508</v>
      </c>
      <c r="B566" s="194" t="s">
        <v>2581</v>
      </c>
      <c r="C566" s="194" t="s">
        <v>2580</v>
      </c>
      <c r="D566" s="194" t="s">
        <v>2349</v>
      </c>
      <c r="E566" s="194" t="s">
        <v>2579</v>
      </c>
      <c r="F566" s="194" t="s">
        <v>257</v>
      </c>
      <c r="G566" s="194" t="s">
        <v>197</v>
      </c>
      <c r="H566" s="194" t="s">
        <v>198</v>
      </c>
      <c r="I566" s="38">
        <v>230000</v>
      </c>
      <c r="J566" s="194" t="s">
        <v>193</v>
      </c>
      <c r="K566" s="194" t="s">
        <v>2578</v>
      </c>
      <c r="L566" s="194" t="s">
        <v>414</v>
      </c>
      <c r="M566" s="72"/>
      <c r="R566" s="6"/>
      <c r="S566" s="6"/>
      <c r="T566" s="6"/>
    </row>
    <row r="567" spans="1:20" s="1" customFormat="1" ht="100.9" customHeight="1" outlineLevel="2">
      <c r="A567" s="73" t="s">
        <v>508</v>
      </c>
      <c r="B567" s="194" t="s">
        <v>761</v>
      </c>
      <c r="C567" s="194" t="s">
        <v>762</v>
      </c>
      <c r="D567" s="194" t="s">
        <v>58</v>
      </c>
      <c r="E567" s="194" t="s">
        <v>2577</v>
      </c>
      <c r="F567" s="194" t="s">
        <v>67</v>
      </c>
      <c r="G567" s="194" t="s">
        <v>197</v>
      </c>
      <c r="H567" s="194" t="s">
        <v>198</v>
      </c>
      <c r="I567" s="38">
        <v>30000</v>
      </c>
      <c r="J567" s="194" t="s">
        <v>201</v>
      </c>
      <c r="K567" s="194" t="s">
        <v>2576</v>
      </c>
      <c r="L567" s="194" t="s">
        <v>1066</v>
      </c>
      <c r="M567" s="72" t="s">
        <v>107</v>
      </c>
      <c r="R567" s="6"/>
      <c r="S567" s="6"/>
      <c r="T567" s="6"/>
    </row>
    <row r="568" spans="1:20" s="1" customFormat="1" ht="100.9" customHeight="1" outlineLevel="2">
      <c r="A568" s="73" t="s">
        <v>508</v>
      </c>
      <c r="B568" s="194" t="s">
        <v>761</v>
      </c>
      <c r="C568" s="194" t="s">
        <v>762</v>
      </c>
      <c r="D568" s="194" t="s">
        <v>43</v>
      </c>
      <c r="E568" s="194" t="s">
        <v>2575</v>
      </c>
      <c r="F568" s="194" t="s">
        <v>67</v>
      </c>
      <c r="G568" s="194" t="s">
        <v>197</v>
      </c>
      <c r="H568" s="194" t="s">
        <v>198</v>
      </c>
      <c r="I568" s="38">
        <v>130000</v>
      </c>
      <c r="J568" s="194" t="s">
        <v>201</v>
      </c>
      <c r="K568" s="194" t="s">
        <v>2574</v>
      </c>
      <c r="L568" s="194" t="s">
        <v>2573</v>
      </c>
      <c r="M568" s="72" t="s">
        <v>107</v>
      </c>
      <c r="R568" s="6"/>
      <c r="S568" s="6"/>
      <c r="T568" s="6"/>
    </row>
    <row r="569" spans="1:20" s="1" customFormat="1" ht="68.45" customHeight="1" outlineLevel="2">
      <c r="A569" s="73" t="s">
        <v>508</v>
      </c>
      <c r="B569" s="194" t="s">
        <v>2572</v>
      </c>
      <c r="C569" s="194" t="s">
        <v>759</v>
      </c>
      <c r="D569" s="194" t="s">
        <v>48</v>
      </c>
      <c r="E569" s="194" t="s">
        <v>2571</v>
      </c>
      <c r="F569" s="194" t="s">
        <v>760</v>
      </c>
      <c r="G569" s="194" t="s">
        <v>197</v>
      </c>
      <c r="H569" s="194" t="s">
        <v>198</v>
      </c>
      <c r="I569" s="38">
        <v>60000</v>
      </c>
      <c r="J569" s="194" t="s">
        <v>196</v>
      </c>
      <c r="K569" s="194" t="s">
        <v>2570</v>
      </c>
      <c r="L569" s="194" t="s">
        <v>199</v>
      </c>
      <c r="M569" s="72"/>
      <c r="R569" s="6"/>
      <c r="S569" s="6"/>
      <c r="T569" s="6"/>
    </row>
    <row r="570" spans="1:20" s="1" customFormat="1" ht="68.45" customHeight="1" outlineLevel="2">
      <c r="A570" s="73" t="s">
        <v>508</v>
      </c>
      <c r="B570" s="194" t="s">
        <v>2569</v>
      </c>
      <c r="C570" s="194" t="s">
        <v>759</v>
      </c>
      <c r="D570" s="194" t="s">
        <v>48</v>
      </c>
      <c r="E570" s="194" t="s">
        <v>2568</v>
      </c>
      <c r="F570" s="194" t="s">
        <v>760</v>
      </c>
      <c r="G570" s="194" t="s">
        <v>197</v>
      </c>
      <c r="H570" s="194" t="s">
        <v>198</v>
      </c>
      <c r="I570" s="38">
        <v>74250</v>
      </c>
      <c r="J570" s="194" t="s">
        <v>196</v>
      </c>
      <c r="K570" s="194" t="s">
        <v>2567</v>
      </c>
      <c r="L570" s="194" t="s">
        <v>2566</v>
      </c>
      <c r="M570" s="72"/>
      <c r="R570" s="6"/>
      <c r="S570" s="6"/>
      <c r="T570" s="6"/>
    </row>
    <row r="571" spans="1:20" s="1" customFormat="1" ht="98.45" customHeight="1" outlineLevel="2">
      <c r="A571" s="73" t="s">
        <v>508</v>
      </c>
      <c r="B571" s="194" t="s">
        <v>763</v>
      </c>
      <c r="C571" s="194" t="s">
        <v>764</v>
      </c>
      <c r="D571" s="194" t="s">
        <v>48</v>
      </c>
      <c r="E571" s="194" t="s">
        <v>765</v>
      </c>
      <c r="F571" s="194" t="s">
        <v>755</v>
      </c>
      <c r="G571" s="194" t="s">
        <v>197</v>
      </c>
      <c r="H571" s="194" t="s">
        <v>198</v>
      </c>
      <c r="I571" s="38">
        <v>1185</v>
      </c>
      <c r="J571" s="194" t="s">
        <v>200</v>
      </c>
      <c r="K571" s="194" t="s">
        <v>766</v>
      </c>
      <c r="L571" s="194" t="s">
        <v>98</v>
      </c>
      <c r="M571" s="72" t="s">
        <v>2565</v>
      </c>
      <c r="R571" s="6"/>
      <c r="S571" s="6"/>
      <c r="T571" s="6"/>
    </row>
    <row r="572" spans="1:20" s="1" customFormat="1" ht="115.15" customHeight="1" outlineLevel="2">
      <c r="A572" s="73" t="s">
        <v>508</v>
      </c>
      <c r="B572" s="194" t="s">
        <v>761</v>
      </c>
      <c r="C572" s="194" t="s">
        <v>762</v>
      </c>
      <c r="D572" s="194" t="s">
        <v>946</v>
      </c>
      <c r="E572" s="194" t="s">
        <v>2564</v>
      </c>
      <c r="F572" s="194" t="s">
        <v>67</v>
      </c>
      <c r="G572" s="194" t="s">
        <v>197</v>
      </c>
      <c r="H572" s="194" t="s">
        <v>198</v>
      </c>
      <c r="I572" s="38">
        <v>-160000</v>
      </c>
      <c r="J572" s="194" t="s">
        <v>201</v>
      </c>
      <c r="K572" s="194" t="s">
        <v>2563</v>
      </c>
      <c r="L572" s="194" t="s">
        <v>2562</v>
      </c>
      <c r="M572" s="72" t="s">
        <v>2561</v>
      </c>
      <c r="R572" s="6"/>
      <c r="S572" s="6"/>
      <c r="T572" s="6"/>
    </row>
    <row r="573" spans="1:20" s="1" customFormat="1" ht="98.45" customHeight="1" outlineLevel="2">
      <c r="A573" s="73" t="s">
        <v>508</v>
      </c>
      <c r="B573" s="194" t="s">
        <v>763</v>
      </c>
      <c r="C573" s="194" t="s">
        <v>764</v>
      </c>
      <c r="D573" s="194" t="s">
        <v>48</v>
      </c>
      <c r="E573" s="194" t="s">
        <v>2560</v>
      </c>
      <c r="F573" s="194" t="s">
        <v>755</v>
      </c>
      <c r="G573" s="194" t="s">
        <v>197</v>
      </c>
      <c r="H573" s="194" t="s">
        <v>198</v>
      </c>
      <c r="I573" s="38">
        <v>-3065</v>
      </c>
      <c r="J573" s="194" t="s">
        <v>200</v>
      </c>
      <c r="K573" s="194" t="s">
        <v>2552</v>
      </c>
      <c r="L573" s="194" t="s">
        <v>98</v>
      </c>
      <c r="M573" s="72" t="s">
        <v>2559</v>
      </c>
      <c r="R573" s="6"/>
      <c r="S573" s="6"/>
      <c r="T573" s="6"/>
    </row>
    <row r="574" spans="1:20" s="1" customFormat="1" ht="98.45" customHeight="1" outlineLevel="2">
      <c r="A574" s="73" t="s">
        <v>508</v>
      </c>
      <c r="B574" s="194" t="s">
        <v>763</v>
      </c>
      <c r="C574" s="194" t="s">
        <v>764</v>
      </c>
      <c r="D574" s="194" t="s">
        <v>48</v>
      </c>
      <c r="E574" s="194" t="s">
        <v>2558</v>
      </c>
      <c r="F574" s="194" t="s">
        <v>755</v>
      </c>
      <c r="G574" s="194" t="s">
        <v>197</v>
      </c>
      <c r="H574" s="194" t="s">
        <v>198</v>
      </c>
      <c r="I574" s="38">
        <v>-2500</v>
      </c>
      <c r="J574" s="194" t="s">
        <v>200</v>
      </c>
      <c r="K574" s="194" t="s">
        <v>767</v>
      </c>
      <c r="L574" s="194" t="s">
        <v>768</v>
      </c>
      <c r="M574" s="72" t="s">
        <v>2557</v>
      </c>
      <c r="R574" s="6"/>
      <c r="S574" s="6"/>
      <c r="T574" s="6"/>
    </row>
    <row r="575" spans="1:20" s="1" customFormat="1" ht="98.45" customHeight="1" outlineLevel="2">
      <c r="A575" s="73" t="s">
        <v>508</v>
      </c>
      <c r="B575" s="194" t="s">
        <v>763</v>
      </c>
      <c r="C575" s="194" t="s">
        <v>764</v>
      </c>
      <c r="D575" s="194" t="s">
        <v>48</v>
      </c>
      <c r="E575" s="194" t="s">
        <v>2556</v>
      </c>
      <c r="F575" s="194" t="s">
        <v>755</v>
      </c>
      <c r="G575" s="194" t="s">
        <v>197</v>
      </c>
      <c r="H575" s="194" t="s">
        <v>198</v>
      </c>
      <c r="I575" s="38">
        <v>-2314</v>
      </c>
      <c r="J575" s="194" t="s">
        <v>200</v>
      </c>
      <c r="K575" s="194" t="s">
        <v>2555</v>
      </c>
      <c r="L575" s="39" t="s">
        <v>2554</v>
      </c>
      <c r="M575" s="72" t="s">
        <v>2553</v>
      </c>
      <c r="R575" s="6"/>
      <c r="S575" s="6"/>
      <c r="T575" s="6"/>
    </row>
    <row r="576" spans="1:20" s="1" customFormat="1" ht="98.45" customHeight="1" outlineLevel="2">
      <c r="A576" s="73" t="s">
        <v>508</v>
      </c>
      <c r="B576" s="194" t="s">
        <v>763</v>
      </c>
      <c r="C576" s="194" t="s">
        <v>764</v>
      </c>
      <c r="D576" s="194" t="s">
        <v>48</v>
      </c>
      <c r="E576" s="194" t="s">
        <v>954</v>
      </c>
      <c r="F576" s="194" t="s">
        <v>755</v>
      </c>
      <c r="G576" s="194" t="s">
        <v>197</v>
      </c>
      <c r="H576" s="194" t="s">
        <v>198</v>
      </c>
      <c r="I576" s="38">
        <v>-576</v>
      </c>
      <c r="J576" s="194" t="s">
        <v>200</v>
      </c>
      <c r="K576" s="194" t="s">
        <v>2552</v>
      </c>
      <c r="L576" s="194" t="s">
        <v>98</v>
      </c>
      <c r="M576" s="72" t="s">
        <v>2551</v>
      </c>
      <c r="R576" s="6"/>
      <c r="S576" s="6"/>
      <c r="T576" s="6"/>
    </row>
    <row r="577" spans="1:20" s="1" customFormat="1" ht="100.15" customHeight="1" outlineLevel="2">
      <c r="A577" s="73" t="s">
        <v>508</v>
      </c>
      <c r="B577" s="194" t="s">
        <v>2550</v>
      </c>
      <c r="C577" s="194" t="s">
        <v>2549</v>
      </c>
      <c r="D577" s="194" t="s">
        <v>48</v>
      </c>
      <c r="E577" s="194" t="s">
        <v>2548</v>
      </c>
      <c r="F577" s="194" t="s">
        <v>760</v>
      </c>
      <c r="G577" s="194" t="s">
        <v>203</v>
      </c>
      <c r="H577" s="194" t="s">
        <v>204</v>
      </c>
      <c r="I577" s="38">
        <v>285714</v>
      </c>
      <c r="J577" s="194" t="s">
        <v>196</v>
      </c>
      <c r="K577" s="194" t="s">
        <v>2547</v>
      </c>
      <c r="L577" s="194" t="s">
        <v>2546</v>
      </c>
      <c r="M577" s="72"/>
      <c r="R577" s="6"/>
      <c r="S577" s="6"/>
      <c r="T577" s="6"/>
    </row>
    <row r="578" spans="1:20" s="3" customFormat="1" ht="25.15" customHeight="1" outlineLevel="1">
      <c r="A578" s="103" t="s">
        <v>455</v>
      </c>
      <c r="B578" s="103"/>
      <c r="C578" s="103"/>
      <c r="D578" s="103"/>
      <c r="E578" s="103"/>
      <c r="F578" s="103"/>
      <c r="G578" s="103"/>
      <c r="H578" s="104"/>
      <c r="I578" s="105">
        <f>SUM(I579:I839)</f>
        <v>18283863</v>
      </c>
      <c r="J578" s="103"/>
      <c r="K578" s="103"/>
      <c r="L578" s="103"/>
      <c r="M578" s="103"/>
    </row>
    <row r="579" spans="1:20" ht="165.6" customHeight="1" outlineLevel="2">
      <c r="A579" s="208" t="s">
        <v>517</v>
      </c>
      <c r="B579" s="72" t="s">
        <v>2469</v>
      </c>
      <c r="C579" s="72" t="s">
        <v>391</v>
      </c>
      <c r="D579" s="72" t="s">
        <v>43</v>
      </c>
      <c r="E579" s="72" t="s">
        <v>2468</v>
      </c>
      <c r="F579" s="72" t="s">
        <v>258</v>
      </c>
      <c r="G579" s="72" t="s">
        <v>53</v>
      </c>
      <c r="H579" s="72" t="s">
        <v>78</v>
      </c>
      <c r="I579" s="4">
        <v>0</v>
      </c>
      <c r="J579" s="72" t="s">
        <v>217</v>
      </c>
      <c r="K579" s="72" t="s">
        <v>2545</v>
      </c>
      <c r="L579" s="72" t="s">
        <v>2466</v>
      </c>
      <c r="M579" s="72" t="s">
        <v>465</v>
      </c>
      <c r="N579" s="210"/>
    </row>
    <row r="580" spans="1:20" ht="117.6" customHeight="1" outlineLevel="2">
      <c r="A580" s="208" t="s">
        <v>517</v>
      </c>
      <c r="B580" s="72" t="s">
        <v>390</v>
      </c>
      <c r="C580" s="72" t="s">
        <v>782</v>
      </c>
      <c r="D580" s="72" t="s">
        <v>43</v>
      </c>
      <c r="E580" s="72" t="s">
        <v>2420</v>
      </c>
      <c r="F580" s="72" t="s">
        <v>258</v>
      </c>
      <c r="G580" s="194" t="s">
        <v>992</v>
      </c>
      <c r="H580" s="72" t="s">
        <v>260</v>
      </c>
      <c r="I580" s="4">
        <v>0</v>
      </c>
      <c r="J580" s="72" t="s">
        <v>783</v>
      </c>
      <c r="K580" s="72" t="s">
        <v>1086</v>
      </c>
      <c r="L580" s="72" t="s">
        <v>2418</v>
      </c>
      <c r="M580" s="72" t="s">
        <v>465</v>
      </c>
      <c r="N580" s="210"/>
    </row>
    <row r="581" spans="1:20" ht="181.9" customHeight="1" outlineLevel="2">
      <c r="A581" s="208" t="s">
        <v>517</v>
      </c>
      <c r="B581" s="72" t="s">
        <v>2544</v>
      </c>
      <c r="C581" s="72" t="s">
        <v>782</v>
      </c>
      <c r="D581" s="72" t="s">
        <v>43</v>
      </c>
      <c r="E581" s="72" t="s">
        <v>2416</v>
      </c>
      <c r="F581" s="72" t="s">
        <v>258</v>
      </c>
      <c r="G581" s="194" t="s">
        <v>992</v>
      </c>
      <c r="H581" s="72" t="s">
        <v>260</v>
      </c>
      <c r="I581" s="4">
        <v>0</v>
      </c>
      <c r="J581" s="72" t="s">
        <v>783</v>
      </c>
      <c r="K581" s="72" t="s">
        <v>2543</v>
      </c>
      <c r="L581" s="72" t="s">
        <v>2542</v>
      </c>
      <c r="M581" s="72" t="s">
        <v>465</v>
      </c>
      <c r="N581" s="210"/>
    </row>
    <row r="582" spans="1:20" ht="117" customHeight="1" outlineLevel="2">
      <c r="A582" s="208" t="s">
        <v>517</v>
      </c>
      <c r="B582" s="72" t="s">
        <v>2541</v>
      </c>
      <c r="C582" s="72" t="s">
        <v>782</v>
      </c>
      <c r="D582" s="72" t="s">
        <v>43</v>
      </c>
      <c r="E582" s="72" t="s">
        <v>2540</v>
      </c>
      <c r="F582" s="72" t="s">
        <v>258</v>
      </c>
      <c r="G582" s="72"/>
      <c r="H582" s="72"/>
      <c r="I582" s="4">
        <v>0</v>
      </c>
      <c r="J582" s="72" t="s">
        <v>783</v>
      </c>
      <c r="K582" s="72" t="s">
        <v>2539</v>
      </c>
      <c r="L582" s="72" t="s">
        <v>2538</v>
      </c>
      <c r="M582" s="72" t="s">
        <v>44</v>
      </c>
      <c r="N582" s="210"/>
    </row>
    <row r="583" spans="1:20" ht="82.5" outlineLevel="2">
      <c r="A583" s="208" t="s">
        <v>517</v>
      </c>
      <c r="B583" s="72" t="s">
        <v>2406</v>
      </c>
      <c r="C583" s="72" t="s">
        <v>782</v>
      </c>
      <c r="D583" s="194" t="s">
        <v>2349</v>
      </c>
      <c r="E583" s="72" t="s">
        <v>2405</v>
      </c>
      <c r="F583" s="72" t="s">
        <v>258</v>
      </c>
      <c r="G583" s="194" t="s">
        <v>992</v>
      </c>
      <c r="H583" s="72" t="s">
        <v>260</v>
      </c>
      <c r="I583" s="4">
        <v>0</v>
      </c>
      <c r="J583" s="72" t="s">
        <v>783</v>
      </c>
      <c r="K583" s="72" t="s">
        <v>2404</v>
      </c>
      <c r="L583" s="11" t="s">
        <v>2537</v>
      </c>
      <c r="M583" s="72" t="s">
        <v>465</v>
      </c>
      <c r="N583" s="210"/>
    </row>
    <row r="584" spans="1:20" ht="82.15" customHeight="1" outlineLevel="2">
      <c r="A584" s="208" t="s">
        <v>517</v>
      </c>
      <c r="B584" s="72" t="s">
        <v>2453</v>
      </c>
      <c r="C584" s="72" t="s">
        <v>77</v>
      </c>
      <c r="D584" s="72" t="s">
        <v>43</v>
      </c>
      <c r="E584" s="72" t="s">
        <v>2452</v>
      </c>
      <c r="F584" s="72" t="s">
        <v>258</v>
      </c>
      <c r="G584" s="72" t="s">
        <v>53</v>
      </c>
      <c r="H584" s="72" t="s">
        <v>78</v>
      </c>
      <c r="I584" s="4">
        <v>0</v>
      </c>
      <c r="J584" s="72" t="s">
        <v>514</v>
      </c>
      <c r="K584" s="72" t="s">
        <v>2451</v>
      </c>
      <c r="L584" s="72" t="s">
        <v>2536</v>
      </c>
      <c r="M584" s="72" t="s">
        <v>465</v>
      </c>
      <c r="N584" s="210"/>
    </row>
    <row r="585" spans="1:20" ht="84" customHeight="1" outlineLevel="2">
      <c r="A585" s="208" t="s">
        <v>517</v>
      </c>
      <c r="B585" s="72" t="s">
        <v>2448</v>
      </c>
      <c r="C585" s="72" t="s">
        <v>77</v>
      </c>
      <c r="D585" s="72" t="s">
        <v>43</v>
      </c>
      <c r="E585" s="72" t="s">
        <v>2535</v>
      </c>
      <c r="F585" s="72" t="s">
        <v>258</v>
      </c>
      <c r="G585" s="72" t="s">
        <v>53</v>
      </c>
      <c r="H585" s="72" t="s">
        <v>78</v>
      </c>
      <c r="I585" s="4">
        <v>0</v>
      </c>
      <c r="J585" s="72" t="s">
        <v>514</v>
      </c>
      <c r="K585" s="72" t="s">
        <v>2446</v>
      </c>
      <c r="L585" s="72" t="s">
        <v>2534</v>
      </c>
      <c r="M585" s="72" t="s">
        <v>465</v>
      </c>
      <c r="N585" s="210"/>
    </row>
    <row r="586" spans="1:20" ht="117" customHeight="1" outlineLevel="2">
      <c r="A586" s="208" t="s">
        <v>517</v>
      </c>
      <c r="B586" s="72" t="s">
        <v>2445</v>
      </c>
      <c r="C586" s="72" t="s">
        <v>77</v>
      </c>
      <c r="D586" s="72" t="s">
        <v>43</v>
      </c>
      <c r="E586" s="72" t="s">
        <v>2444</v>
      </c>
      <c r="F586" s="72" t="s">
        <v>258</v>
      </c>
      <c r="G586" s="72" t="s">
        <v>53</v>
      </c>
      <c r="H586" s="72" t="s">
        <v>78</v>
      </c>
      <c r="I586" s="4">
        <v>0</v>
      </c>
      <c r="J586" s="72" t="s">
        <v>514</v>
      </c>
      <c r="K586" s="72" t="s">
        <v>2443</v>
      </c>
      <c r="L586" s="72" t="s">
        <v>2442</v>
      </c>
      <c r="M586" s="72" t="s">
        <v>465</v>
      </c>
      <c r="N586" s="210"/>
    </row>
    <row r="587" spans="1:20" ht="67.900000000000006" customHeight="1" outlineLevel="2">
      <c r="A587" s="208" t="s">
        <v>517</v>
      </c>
      <c r="B587" s="72" t="s">
        <v>2441</v>
      </c>
      <c r="C587" s="72" t="s">
        <v>77</v>
      </c>
      <c r="D587" s="72" t="s">
        <v>58</v>
      </c>
      <c r="E587" s="72" t="s">
        <v>2533</v>
      </c>
      <c r="F587" s="72" t="s">
        <v>258</v>
      </c>
      <c r="G587" s="72" t="s">
        <v>53</v>
      </c>
      <c r="H587" s="72" t="s">
        <v>78</v>
      </c>
      <c r="I587" s="4">
        <v>0</v>
      </c>
      <c r="J587" s="72" t="s">
        <v>514</v>
      </c>
      <c r="K587" s="72" t="s">
        <v>2439</v>
      </c>
      <c r="L587" s="72" t="s">
        <v>1181</v>
      </c>
      <c r="M587" s="72" t="s">
        <v>465</v>
      </c>
      <c r="N587" s="210"/>
    </row>
    <row r="588" spans="1:20" ht="67.900000000000006" customHeight="1" outlineLevel="2">
      <c r="A588" s="208" t="s">
        <v>517</v>
      </c>
      <c r="B588" s="72" t="s">
        <v>2438</v>
      </c>
      <c r="C588" s="72" t="s">
        <v>77</v>
      </c>
      <c r="D588" s="72" t="s">
        <v>43</v>
      </c>
      <c r="E588" s="72" t="s">
        <v>1268</v>
      </c>
      <c r="F588" s="72" t="s">
        <v>258</v>
      </c>
      <c r="G588" s="72" t="s">
        <v>53</v>
      </c>
      <c r="H588" s="72" t="s">
        <v>78</v>
      </c>
      <c r="I588" s="4">
        <v>0</v>
      </c>
      <c r="J588" s="72" t="s">
        <v>514</v>
      </c>
      <c r="K588" s="72" t="s">
        <v>2436</v>
      </c>
      <c r="L588" s="72" t="s">
        <v>2532</v>
      </c>
      <c r="M588" s="72" t="s">
        <v>465</v>
      </c>
      <c r="N588" s="210"/>
    </row>
    <row r="589" spans="1:20" ht="181.9" customHeight="1" outlineLevel="2">
      <c r="A589" s="208" t="s">
        <v>517</v>
      </c>
      <c r="B589" s="72" t="s">
        <v>2531</v>
      </c>
      <c r="C589" s="72" t="s">
        <v>400</v>
      </c>
      <c r="D589" s="194" t="s">
        <v>2349</v>
      </c>
      <c r="E589" s="72" t="s">
        <v>2530</v>
      </c>
      <c r="F589" s="72" t="s">
        <v>258</v>
      </c>
      <c r="G589" s="72" t="s">
        <v>53</v>
      </c>
      <c r="H589" s="72" t="s">
        <v>78</v>
      </c>
      <c r="I589" s="4">
        <v>0</v>
      </c>
      <c r="J589" s="72" t="s">
        <v>2464</v>
      </c>
      <c r="K589" s="72" t="s">
        <v>2529</v>
      </c>
      <c r="L589" s="72" t="s">
        <v>2528</v>
      </c>
      <c r="M589" s="72" t="s">
        <v>465</v>
      </c>
      <c r="N589" s="210"/>
    </row>
    <row r="590" spans="1:20" ht="165.6" customHeight="1" outlineLevel="2">
      <c r="A590" s="208" t="s">
        <v>517</v>
      </c>
      <c r="B590" s="72" t="s">
        <v>2465</v>
      </c>
      <c r="C590" s="72" t="s">
        <v>400</v>
      </c>
      <c r="D590" s="72" t="s">
        <v>58</v>
      </c>
      <c r="E590" s="72" t="s">
        <v>2444</v>
      </c>
      <c r="F590" s="72" t="s">
        <v>258</v>
      </c>
      <c r="G590" s="72" t="s">
        <v>53</v>
      </c>
      <c r="H590" s="72" t="s">
        <v>78</v>
      </c>
      <c r="I590" s="4">
        <v>0</v>
      </c>
      <c r="J590" s="72" t="s">
        <v>2527</v>
      </c>
      <c r="K590" s="72" t="s">
        <v>2526</v>
      </c>
      <c r="L590" s="72" t="s">
        <v>389</v>
      </c>
      <c r="M590" s="72" t="s">
        <v>465</v>
      </c>
      <c r="N590" s="210"/>
    </row>
    <row r="591" spans="1:20" ht="67.150000000000006" customHeight="1" outlineLevel="2">
      <c r="A591" s="208" t="s">
        <v>517</v>
      </c>
      <c r="B591" s="72" t="s">
        <v>2525</v>
      </c>
      <c r="C591" s="72" t="s">
        <v>398</v>
      </c>
      <c r="D591" s="72" t="s">
        <v>43</v>
      </c>
      <c r="E591" s="72" t="s">
        <v>2524</v>
      </c>
      <c r="F591" s="72" t="s">
        <v>101</v>
      </c>
      <c r="G591" s="72" t="s">
        <v>80</v>
      </c>
      <c r="H591" s="72" t="s">
        <v>212</v>
      </c>
      <c r="I591" s="4">
        <v>6000</v>
      </c>
      <c r="J591" s="72" t="s">
        <v>217</v>
      </c>
      <c r="K591" s="72" t="s">
        <v>2523</v>
      </c>
      <c r="L591" s="72" t="s">
        <v>83</v>
      </c>
      <c r="M591" s="72"/>
      <c r="N591" s="210"/>
    </row>
    <row r="592" spans="1:20" ht="68.45" customHeight="1" outlineLevel="2">
      <c r="A592" s="208" t="s">
        <v>517</v>
      </c>
      <c r="B592" s="72" t="s">
        <v>2343</v>
      </c>
      <c r="C592" s="72" t="s">
        <v>2342</v>
      </c>
      <c r="D592" s="72" t="s">
        <v>56</v>
      </c>
      <c r="E592" s="72" t="s">
        <v>1916</v>
      </c>
      <c r="F592" s="72" t="s">
        <v>93</v>
      </c>
      <c r="G592" s="72" t="s">
        <v>80</v>
      </c>
      <c r="H592" s="72" t="s">
        <v>81</v>
      </c>
      <c r="I592" s="4">
        <v>0</v>
      </c>
      <c r="J592" s="72" t="s">
        <v>213</v>
      </c>
      <c r="K592" s="72" t="s">
        <v>2341</v>
      </c>
      <c r="L592" s="72" t="s">
        <v>2340</v>
      </c>
      <c r="M592" s="72" t="s">
        <v>465</v>
      </c>
      <c r="N592" s="210"/>
    </row>
    <row r="593" spans="1:14" ht="117" customHeight="1" outlineLevel="2">
      <c r="A593" s="208" t="s">
        <v>517</v>
      </c>
      <c r="B593" s="72" t="s">
        <v>2522</v>
      </c>
      <c r="C593" s="72" t="s">
        <v>2329</v>
      </c>
      <c r="D593" s="72" t="s">
        <v>56</v>
      </c>
      <c r="E593" s="72" t="s">
        <v>1942</v>
      </c>
      <c r="F593" s="72" t="s">
        <v>93</v>
      </c>
      <c r="G593" s="72" t="s">
        <v>80</v>
      </c>
      <c r="H593" s="72" t="s">
        <v>81</v>
      </c>
      <c r="I593" s="4">
        <v>0</v>
      </c>
      <c r="J593" s="72" t="s">
        <v>266</v>
      </c>
      <c r="K593" s="72" t="s">
        <v>2328</v>
      </c>
      <c r="L593" s="72" t="s">
        <v>210</v>
      </c>
      <c r="M593" s="72" t="s">
        <v>465</v>
      </c>
      <c r="N593" s="210"/>
    </row>
    <row r="594" spans="1:14" ht="99.6" customHeight="1" outlineLevel="2">
      <c r="A594" s="208" t="s">
        <v>517</v>
      </c>
      <c r="B594" s="72" t="s">
        <v>2324</v>
      </c>
      <c r="C594" s="72" t="s">
        <v>216</v>
      </c>
      <c r="D594" s="72" t="s">
        <v>43</v>
      </c>
      <c r="E594" s="72" t="s">
        <v>2323</v>
      </c>
      <c r="F594" s="72" t="s">
        <v>93</v>
      </c>
      <c r="G594" s="72" t="s">
        <v>80</v>
      </c>
      <c r="H594" s="72" t="s">
        <v>81</v>
      </c>
      <c r="I594" s="4">
        <v>0</v>
      </c>
      <c r="J594" s="72" t="s">
        <v>200</v>
      </c>
      <c r="K594" s="72" t="s">
        <v>2322</v>
      </c>
      <c r="L594" s="72" t="s">
        <v>399</v>
      </c>
      <c r="M594" s="72" t="s">
        <v>465</v>
      </c>
      <c r="N594" s="210"/>
    </row>
    <row r="595" spans="1:14" ht="133.15" customHeight="1" outlineLevel="2">
      <c r="A595" s="208" t="s">
        <v>517</v>
      </c>
      <c r="B595" s="222" t="s">
        <v>1118</v>
      </c>
      <c r="C595" s="72" t="s">
        <v>222</v>
      </c>
      <c r="D595" s="72" t="s">
        <v>48</v>
      </c>
      <c r="E595" s="72" t="s">
        <v>2313</v>
      </c>
      <c r="F595" s="72" t="s">
        <v>49</v>
      </c>
      <c r="G595" s="72" t="s">
        <v>80</v>
      </c>
      <c r="H595" s="72" t="s">
        <v>212</v>
      </c>
      <c r="I595" s="4">
        <v>0</v>
      </c>
      <c r="J595" s="72" t="s">
        <v>82</v>
      </c>
      <c r="K595" s="72" t="s">
        <v>2312</v>
      </c>
      <c r="L595" s="72" t="s">
        <v>98</v>
      </c>
      <c r="M595" s="72" t="s">
        <v>465</v>
      </c>
      <c r="N595" s="210"/>
    </row>
    <row r="596" spans="1:14" ht="132.6" customHeight="1" outlineLevel="2">
      <c r="A596" s="208" t="s">
        <v>517</v>
      </c>
      <c r="B596" s="222" t="s">
        <v>1118</v>
      </c>
      <c r="C596" s="72" t="s">
        <v>222</v>
      </c>
      <c r="D596" s="72" t="s">
        <v>48</v>
      </c>
      <c r="E596" s="72" t="s">
        <v>2253</v>
      </c>
      <c r="F596" s="72" t="s">
        <v>49</v>
      </c>
      <c r="G596" s="72" t="s">
        <v>80</v>
      </c>
      <c r="H596" s="72" t="s">
        <v>212</v>
      </c>
      <c r="I596" s="4">
        <v>0</v>
      </c>
      <c r="J596" s="72" t="s">
        <v>513</v>
      </c>
      <c r="K596" s="72" t="s">
        <v>2311</v>
      </c>
      <c r="L596" s="72" t="s">
        <v>98</v>
      </c>
      <c r="M596" s="72" t="s">
        <v>465</v>
      </c>
      <c r="N596" s="210"/>
    </row>
    <row r="597" spans="1:14" ht="165.6" customHeight="1" outlineLevel="2">
      <c r="A597" s="208" t="s">
        <v>509</v>
      </c>
      <c r="B597" s="219" t="s">
        <v>263</v>
      </c>
      <c r="C597" s="72" t="s">
        <v>79</v>
      </c>
      <c r="D597" s="72" t="s">
        <v>43</v>
      </c>
      <c r="E597" s="72" t="s">
        <v>1940</v>
      </c>
      <c r="F597" s="72" t="s">
        <v>49</v>
      </c>
      <c r="G597" s="72" t="s">
        <v>80</v>
      </c>
      <c r="H597" s="72" t="s">
        <v>212</v>
      </c>
      <c r="I597" s="4">
        <v>0</v>
      </c>
      <c r="J597" s="72" t="s">
        <v>513</v>
      </c>
      <c r="K597" s="72" t="s">
        <v>2281</v>
      </c>
      <c r="L597" s="72" t="s">
        <v>83</v>
      </c>
      <c r="M597" s="72" t="s">
        <v>465</v>
      </c>
      <c r="N597" s="210"/>
    </row>
    <row r="598" spans="1:14" ht="133.15" customHeight="1" outlineLevel="2">
      <c r="A598" s="208" t="s">
        <v>509</v>
      </c>
      <c r="B598" s="219" t="s">
        <v>263</v>
      </c>
      <c r="C598" s="72" t="s">
        <v>79</v>
      </c>
      <c r="D598" s="72" t="s">
        <v>43</v>
      </c>
      <c r="E598" s="72" t="s">
        <v>2280</v>
      </c>
      <c r="F598" s="72" t="s">
        <v>49</v>
      </c>
      <c r="G598" s="72" t="s">
        <v>80</v>
      </c>
      <c r="H598" s="72" t="s">
        <v>212</v>
      </c>
      <c r="I598" s="4">
        <v>0</v>
      </c>
      <c r="J598" s="72" t="s">
        <v>513</v>
      </c>
      <c r="K598" s="72" t="s">
        <v>2521</v>
      </c>
      <c r="L598" s="72" t="s">
        <v>98</v>
      </c>
      <c r="M598" s="72" t="s">
        <v>465</v>
      </c>
      <c r="N598" s="210"/>
    </row>
    <row r="599" spans="1:14" ht="149.44999999999999" customHeight="1" outlineLevel="2">
      <c r="A599" s="208" t="s">
        <v>509</v>
      </c>
      <c r="B599" s="219" t="s">
        <v>263</v>
      </c>
      <c r="C599" s="72" t="s">
        <v>79</v>
      </c>
      <c r="D599" s="72" t="s">
        <v>43</v>
      </c>
      <c r="E599" s="72" t="s">
        <v>2278</v>
      </c>
      <c r="F599" s="72" t="s">
        <v>49</v>
      </c>
      <c r="G599" s="72" t="s">
        <v>80</v>
      </c>
      <c r="H599" s="72" t="s">
        <v>212</v>
      </c>
      <c r="I599" s="4">
        <v>0</v>
      </c>
      <c r="J599" s="72" t="s">
        <v>513</v>
      </c>
      <c r="K599" s="72" t="s">
        <v>2277</v>
      </c>
      <c r="L599" s="72" t="s">
        <v>98</v>
      </c>
      <c r="M599" s="72" t="s">
        <v>465</v>
      </c>
      <c r="N599" s="210"/>
    </row>
    <row r="600" spans="1:14" ht="67.150000000000006" customHeight="1" outlineLevel="2">
      <c r="A600" s="208" t="s">
        <v>517</v>
      </c>
      <c r="B600" s="219" t="s">
        <v>2254</v>
      </c>
      <c r="C600" s="72" t="s">
        <v>222</v>
      </c>
      <c r="D600" s="72" t="s">
        <v>48</v>
      </c>
      <c r="E600" s="72" t="s">
        <v>2235</v>
      </c>
      <c r="F600" s="72" t="s">
        <v>49</v>
      </c>
      <c r="G600" s="72" t="s">
        <v>80</v>
      </c>
      <c r="H600" s="72" t="s">
        <v>212</v>
      </c>
      <c r="I600" s="4">
        <v>0</v>
      </c>
      <c r="J600" s="72" t="s">
        <v>513</v>
      </c>
      <c r="K600" s="72" t="s">
        <v>2255</v>
      </c>
      <c r="L600" s="72" t="s">
        <v>98</v>
      </c>
      <c r="M600" s="72" t="s">
        <v>465</v>
      </c>
      <c r="N600" s="210"/>
    </row>
    <row r="601" spans="1:14" ht="133.15" customHeight="1" outlineLevel="2">
      <c r="A601" s="208" t="s">
        <v>517</v>
      </c>
      <c r="B601" s="219" t="s">
        <v>2254</v>
      </c>
      <c r="C601" s="72" t="s">
        <v>222</v>
      </c>
      <c r="D601" s="72" t="s">
        <v>48</v>
      </c>
      <c r="E601" s="72" t="s">
        <v>2253</v>
      </c>
      <c r="F601" s="72" t="s">
        <v>49</v>
      </c>
      <c r="G601" s="72" t="s">
        <v>80</v>
      </c>
      <c r="H601" s="72" t="s">
        <v>212</v>
      </c>
      <c r="I601" s="4">
        <v>0</v>
      </c>
      <c r="J601" s="72" t="s">
        <v>513</v>
      </c>
      <c r="K601" s="72" t="s">
        <v>2252</v>
      </c>
      <c r="L601" s="72" t="s">
        <v>98</v>
      </c>
      <c r="M601" s="72" t="s">
        <v>465</v>
      </c>
      <c r="N601" s="210"/>
    </row>
    <row r="602" spans="1:14" ht="116.45" customHeight="1" outlineLevel="2">
      <c r="A602" s="208" t="s">
        <v>509</v>
      </c>
      <c r="B602" s="219" t="s">
        <v>1105</v>
      </c>
      <c r="C602" s="72" t="s">
        <v>79</v>
      </c>
      <c r="D602" s="72" t="s">
        <v>43</v>
      </c>
      <c r="E602" s="72" t="s">
        <v>2242</v>
      </c>
      <c r="F602" s="72" t="s">
        <v>49</v>
      </c>
      <c r="G602" s="72" t="s">
        <v>80</v>
      </c>
      <c r="H602" s="72" t="s">
        <v>212</v>
      </c>
      <c r="I602" s="4">
        <v>0</v>
      </c>
      <c r="J602" s="72" t="s">
        <v>513</v>
      </c>
      <c r="K602" s="72" t="s">
        <v>2241</v>
      </c>
      <c r="L602" s="72" t="s">
        <v>98</v>
      </c>
      <c r="M602" s="72" t="s">
        <v>465</v>
      </c>
      <c r="N602" s="210"/>
    </row>
    <row r="603" spans="1:14" ht="116.45" customHeight="1" outlineLevel="2">
      <c r="A603" s="208" t="s">
        <v>509</v>
      </c>
      <c r="B603" s="137" t="s">
        <v>2212</v>
      </c>
      <c r="C603" s="72" t="s">
        <v>79</v>
      </c>
      <c r="D603" s="72" t="s">
        <v>43</v>
      </c>
      <c r="E603" s="72" t="s">
        <v>2235</v>
      </c>
      <c r="F603" s="72" t="s">
        <v>49</v>
      </c>
      <c r="G603" s="72" t="s">
        <v>80</v>
      </c>
      <c r="H603" s="72" t="s">
        <v>212</v>
      </c>
      <c r="I603" s="4">
        <v>0</v>
      </c>
      <c r="J603" s="72" t="s">
        <v>513</v>
      </c>
      <c r="K603" s="72" t="s">
        <v>2234</v>
      </c>
      <c r="L603" s="72" t="s">
        <v>98</v>
      </c>
      <c r="M603" s="72" t="s">
        <v>465</v>
      </c>
      <c r="N603" s="210"/>
    </row>
    <row r="604" spans="1:14" ht="149.44999999999999" customHeight="1" outlineLevel="2">
      <c r="A604" s="208" t="s">
        <v>509</v>
      </c>
      <c r="B604" s="137" t="s">
        <v>2212</v>
      </c>
      <c r="C604" s="72" t="s">
        <v>79</v>
      </c>
      <c r="D604" s="72" t="s">
        <v>43</v>
      </c>
      <c r="E604" s="72" t="s">
        <v>2233</v>
      </c>
      <c r="F604" s="72" t="s">
        <v>49</v>
      </c>
      <c r="G604" s="72" t="s">
        <v>80</v>
      </c>
      <c r="H604" s="72" t="s">
        <v>212</v>
      </c>
      <c r="I604" s="4">
        <v>0</v>
      </c>
      <c r="J604" s="72" t="s">
        <v>513</v>
      </c>
      <c r="K604" s="72" t="s">
        <v>2232</v>
      </c>
      <c r="L604" s="72" t="s">
        <v>98</v>
      </c>
      <c r="M604" s="72" t="s">
        <v>465</v>
      </c>
      <c r="N604" s="210"/>
    </row>
    <row r="605" spans="1:14" ht="100.15" customHeight="1" outlineLevel="2">
      <c r="A605" s="208" t="s">
        <v>509</v>
      </c>
      <c r="B605" s="137" t="s">
        <v>2212</v>
      </c>
      <c r="C605" s="72" t="s">
        <v>79</v>
      </c>
      <c r="D605" s="72" t="s">
        <v>43</v>
      </c>
      <c r="E605" s="72" t="s">
        <v>2231</v>
      </c>
      <c r="F605" s="72" t="s">
        <v>49</v>
      </c>
      <c r="G605" s="72" t="s">
        <v>80</v>
      </c>
      <c r="H605" s="72" t="s">
        <v>212</v>
      </c>
      <c r="I605" s="4">
        <v>0</v>
      </c>
      <c r="J605" s="72" t="s">
        <v>513</v>
      </c>
      <c r="K605" s="72" t="s">
        <v>2230</v>
      </c>
      <c r="L605" s="72" t="s">
        <v>83</v>
      </c>
      <c r="M605" s="72" t="s">
        <v>465</v>
      </c>
      <c r="N605" s="210"/>
    </row>
    <row r="606" spans="1:14" ht="133.15" customHeight="1" outlineLevel="2">
      <c r="A606" s="208" t="s">
        <v>517</v>
      </c>
      <c r="B606" s="219" t="s">
        <v>2206</v>
      </c>
      <c r="C606" s="72" t="s">
        <v>222</v>
      </c>
      <c r="D606" s="72" t="s">
        <v>48</v>
      </c>
      <c r="E606" s="72" t="s">
        <v>2205</v>
      </c>
      <c r="F606" s="72" t="s">
        <v>49</v>
      </c>
      <c r="G606" s="72" t="s">
        <v>80</v>
      </c>
      <c r="H606" s="72" t="s">
        <v>212</v>
      </c>
      <c r="I606" s="4">
        <v>0</v>
      </c>
      <c r="J606" s="72" t="s">
        <v>513</v>
      </c>
      <c r="K606" s="72" t="s">
        <v>2204</v>
      </c>
      <c r="L606" s="72" t="s">
        <v>98</v>
      </c>
      <c r="M606" s="72" t="s">
        <v>465</v>
      </c>
      <c r="N606" s="210"/>
    </row>
    <row r="607" spans="1:14" ht="100.15" customHeight="1" outlineLevel="2">
      <c r="A607" s="208" t="s">
        <v>517</v>
      </c>
      <c r="B607" s="72" t="s">
        <v>2520</v>
      </c>
      <c r="C607" s="72" t="s">
        <v>99</v>
      </c>
      <c r="D607" s="194" t="s">
        <v>2349</v>
      </c>
      <c r="E607" s="72" t="s">
        <v>2313</v>
      </c>
      <c r="F607" s="72" t="s">
        <v>258</v>
      </c>
      <c r="G607" s="72" t="s">
        <v>1132</v>
      </c>
      <c r="H607" s="72" t="s">
        <v>380</v>
      </c>
      <c r="I607" s="4">
        <v>0</v>
      </c>
      <c r="J607" s="72" t="s">
        <v>55</v>
      </c>
      <c r="K607" s="72" t="s">
        <v>2519</v>
      </c>
      <c r="L607" s="72" t="s">
        <v>2518</v>
      </c>
      <c r="M607" s="72" t="s">
        <v>465</v>
      </c>
      <c r="N607" s="210"/>
    </row>
    <row r="608" spans="1:14" ht="99.6" customHeight="1" outlineLevel="2">
      <c r="A608" s="208" t="s">
        <v>509</v>
      </c>
      <c r="B608" s="72" t="s">
        <v>246</v>
      </c>
      <c r="C608" s="72" t="s">
        <v>84</v>
      </c>
      <c r="D608" s="72" t="s">
        <v>43</v>
      </c>
      <c r="E608" s="72" t="s">
        <v>2516</v>
      </c>
      <c r="F608" s="72" t="s">
        <v>85</v>
      </c>
      <c r="G608" s="72" t="s">
        <v>86</v>
      </c>
      <c r="H608" s="72" t="s">
        <v>87</v>
      </c>
      <c r="I608" s="4">
        <v>0</v>
      </c>
      <c r="J608" s="72" t="s">
        <v>47</v>
      </c>
      <c r="K608" s="72" t="s">
        <v>2155</v>
      </c>
      <c r="L608" s="72" t="s">
        <v>2517</v>
      </c>
      <c r="M608" s="72" t="s">
        <v>465</v>
      </c>
      <c r="N608" s="210"/>
    </row>
    <row r="609" spans="1:14" ht="84" customHeight="1" outlineLevel="2">
      <c r="A609" s="208" t="s">
        <v>509</v>
      </c>
      <c r="B609" s="72" t="s">
        <v>246</v>
      </c>
      <c r="C609" s="72" t="s">
        <v>84</v>
      </c>
      <c r="D609" s="72" t="s">
        <v>104</v>
      </c>
      <c r="E609" s="72" t="s">
        <v>2516</v>
      </c>
      <c r="F609" s="72" t="s">
        <v>85</v>
      </c>
      <c r="G609" s="72" t="s">
        <v>86</v>
      </c>
      <c r="H609" s="72" t="s">
        <v>87</v>
      </c>
      <c r="I609" s="4">
        <v>0</v>
      </c>
      <c r="J609" s="72" t="s">
        <v>47</v>
      </c>
      <c r="K609" s="72" t="s">
        <v>788</v>
      </c>
      <c r="L609" s="72" t="s">
        <v>789</v>
      </c>
      <c r="M609" s="72" t="s">
        <v>465</v>
      </c>
      <c r="N609" s="210"/>
    </row>
    <row r="610" spans="1:14" ht="84" customHeight="1" outlineLevel="2">
      <c r="A610" s="208" t="s">
        <v>509</v>
      </c>
      <c r="B610" s="72" t="s">
        <v>246</v>
      </c>
      <c r="C610" s="72" t="s">
        <v>84</v>
      </c>
      <c r="D610" s="72" t="s">
        <v>145</v>
      </c>
      <c r="E610" s="72" t="s">
        <v>2516</v>
      </c>
      <c r="F610" s="72" t="s">
        <v>85</v>
      </c>
      <c r="G610" s="72" t="s">
        <v>86</v>
      </c>
      <c r="H610" s="72" t="s">
        <v>87</v>
      </c>
      <c r="I610" s="4">
        <v>0</v>
      </c>
      <c r="J610" s="72" t="s">
        <v>47</v>
      </c>
      <c r="K610" s="72" t="s">
        <v>224</v>
      </c>
      <c r="L610" s="72" t="s">
        <v>773</v>
      </c>
      <c r="M610" s="72" t="s">
        <v>465</v>
      </c>
      <c r="N610" s="210"/>
    </row>
    <row r="611" spans="1:14" ht="51.6" customHeight="1" outlineLevel="2">
      <c r="A611" s="208" t="s">
        <v>517</v>
      </c>
      <c r="B611" s="72" t="s">
        <v>2515</v>
      </c>
      <c r="C611" s="72" t="s">
        <v>105</v>
      </c>
      <c r="D611" s="72" t="s">
        <v>58</v>
      </c>
      <c r="E611" s="72" t="s">
        <v>2514</v>
      </c>
      <c r="F611" s="72" t="s">
        <v>258</v>
      </c>
      <c r="G611" s="72" t="s">
        <v>86</v>
      </c>
      <c r="H611" s="72" t="s">
        <v>87</v>
      </c>
      <c r="I611" s="4">
        <v>71150</v>
      </c>
      <c r="J611" s="72" t="s">
        <v>94</v>
      </c>
      <c r="K611" s="72" t="s">
        <v>521</v>
      </c>
      <c r="L611" s="72" t="s">
        <v>100</v>
      </c>
      <c r="M611" s="72"/>
      <c r="N611" s="210"/>
    </row>
    <row r="612" spans="1:14" ht="67.900000000000006" customHeight="1" outlineLevel="2">
      <c r="A612" s="208" t="s">
        <v>517</v>
      </c>
      <c r="B612" s="72" t="s">
        <v>2141</v>
      </c>
      <c r="C612" s="72" t="s">
        <v>2140</v>
      </c>
      <c r="D612" s="72" t="s">
        <v>2139</v>
      </c>
      <c r="E612" s="72" t="s">
        <v>2138</v>
      </c>
      <c r="F612" s="72" t="s">
        <v>2137</v>
      </c>
      <c r="G612" s="72" t="s">
        <v>86</v>
      </c>
      <c r="H612" s="72" t="s">
        <v>380</v>
      </c>
      <c r="I612" s="4">
        <v>0</v>
      </c>
      <c r="J612" s="72" t="s">
        <v>55</v>
      </c>
      <c r="K612" s="72" t="s">
        <v>2136</v>
      </c>
      <c r="L612" s="72" t="s">
        <v>2130</v>
      </c>
      <c r="M612" s="72" t="s">
        <v>465</v>
      </c>
      <c r="N612" s="210"/>
    </row>
    <row r="613" spans="1:14" ht="132.6" customHeight="1" outlineLevel="2">
      <c r="A613" s="208" t="s">
        <v>517</v>
      </c>
      <c r="B613" s="72" t="s">
        <v>2513</v>
      </c>
      <c r="C613" s="72" t="s">
        <v>391</v>
      </c>
      <c r="D613" s="72" t="s">
        <v>43</v>
      </c>
      <c r="E613" s="72" t="s">
        <v>2512</v>
      </c>
      <c r="F613" s="72" t="s">
        <v>258</v>
      </c>
      <c r="G613" s="72" t="s">
        <v>53</v>
      </c>
      <c r="H613" s="72" t="s">
        <v>78</v>
      </c>
      <c r="I613" s="4">
        <v>0</v>
      </c>
      <c r="J613" s="72" t="s">
        <v>217</v>
      </c>
      <c r="K613" s="72" t="s">
        <v>2511</v>
      </c>
      <c r="L613" s="72" t="s">
        <v>2466</v>
      </c>
      <c r="M613" s="72" t="s">
        <v>465</v>
      </c>
      <c r="N613" s="210"/>
    </row>
    <row r="614" spans="1:14" ht="99.6" customHeight="1" outlineLevel="2">
      <c r="A614" s="208" t="s">
        <v>517</v>
      </c>
      <c r="B614" s="72" t="s">
        <v>2510</v>
      </c>
      <c r="C614" s="72" t="s">
        <v>77</v>
      </c>
      <c r="D614" s="194" t="s">
        <v>2349</v>
      </c>
      <c r="E614" s="72" t="s">
        <v>2310</v>
      </c>
      <c r="F614" s="72" t="s">
        <v>258</v>
      </c>
      <c r="G614" s="72" t="s">
        <v>53</v>
      </c>
      <c r="H614" s="72" t="s">
        <v>78</v>
      </c>
      <c r="I614" s="4">
        <v>0</v>
      </c>
      <c r="J614" s="72" t="s">
        <v>514</v>
      </c>
      <c r="K614" s="72" t="s">
        <v>2434</v>
      </c>
      <c r="L614" s="72" t="s">
        <v>2347</v>
      </c>
      <c r="M614" s="72" t="s">
        <v>465</v>
      </c>
      <c r="N614" s="210"/>
    </row>
    <row r="615" spans="1:14" ht="84" customHeight="1" outlineLevel="2">
      <c r="A615" s="208" t="s">
        <v>517</v>
      </c>
      <c r="B615" s="72" t="s">
        <v>2430</v>
      </c>
      <c r="C615" s="72" t="s">
        <v>2429</v>
      </c>
      <c r="D615" s="72" t="s">
        <v>43</v>
      </c>
      <c r="E615" s="72" t="s">
        <v>2428</v>
      </c>
      <c r="F615" s="72" t="s">
        <v>2427</v>
      </c>
      <c r="G615" s="72" t="s">
        <v>53</v>
      </c>
      <c r="H615" s="72" t="s">
        <v>2426</v>
      </c>
      <c r="I615" s="4">
        <v>0</v>
      </c>
      <c r="J615" s="72" t="s">
        <v>102</v>
      </c>
      <c r="K615" s="72" t="s">
        <v>2425</v>
      </c>
      <c r="L615" s="72" t="s">
        <v>83</v>
      </c>
      <c r="M615" s="72" t="s">
        <v>465</v>
      </c>
      <c r="N615" s="210"/>
    </row>
    <row r="616" spans="1:14" ht="68.45" customHeight="1" outlineLevel="2">
      <c r="A616" s="208" t="s">
        <v>517</v>
      </c>
      <c r="B616" s="72" t="s">
        <v>2401</v>
      </c>
      <c r="C616" s="72" t="s">
        <v>520</v>
      </c>
      <c r="D616" s="72" t="s">
        <v>43</v>
      </c>
      <c r="E616" s="72" t="s">
        <v>2400</v>
      </c>
      <c r="F616" s="72" t="s">
        <v>101</v>
      </c>
      <c r="G616" s="72" t="s">
        <v>80</v>
      </c>
      <c r="H616" s="72" t="s">
        <v>81</v>
      </c>
      <c r="I616" s="4">
        <v>0</v>
      </c>
      <c r="J616" s="72" t="s">
        <v>102</v>
      </c>
      <c r="K616" s="72" t="s">
        <v>2399</v>
      </c>
      <c r="L616" s="72" t="s">
        <v>83</v>
      </c>
      <c r="M616" s="72" t="s">
        <v>465</v>
      </c>
      <c r="N616" s="210"/>
    </row>
    <row r="617" spans="1:14" ht="84" customHeight="1" outlineLevel="2">
      <c r="A617" s="208" t="s">
        <v>517</v>
      </c>
      <c r="B617" s="72" t="s">
        <v>510</v>
      </c>
      <c r="C617" s="72" t="s">
        <v>89</v>
      </c>
      <c r="D617" s="72" t="s">
        <v>43</v>
      </c>
      <c r="E617" s="72" t="s">
        <v>796</v>
      </c>
      <c r="F617" s="72" t="s">
        <v>101</v>
      </c>
      <c r="G617" s="72" t="s">
        <v>80</v>
      </c>
      <c r="H617" s="72" t="s">
        <v>81</v>
      </c>
      <c r="I617" s="4">
        <v>30000</v>
      </c>
      <c r="J617" s="72" t="s">
        <v>511</v>
      </c>
      <c r="K617" s="72" t="s">
        <v>512</v>
      </c>
      <c r="L617" s="72" t="s">
        <v>91</v>
      </c>
      <c r="M617" s="72" t="s">
        <v>107</v>
      </c>
      <c r="N617" s="210"/>
    </row>
    <row r="618" spans="1:14" ht="85.15" customHeight="1" outlineLevel="2">
      <c r="A618" s="208" t="s">
        <v>517</v>
      </c>
      <c r="B618" s="72" t="s">
        <v>2509</v>
      </c>
      <c r="C618" s="72" t="s">
        <v>214</v>
      </c>
      <c r="D618" s="72" t="s">
        <v>43</v>
      </c>
      <c r="E618" s="72" t="s">
        <v>2373</v>
      </c>
      <c r="F618" s="72" t="s">
        <v>93</v>
      </c>
      <c r="G618" s="72" t="s">
        <v>80</v>
      </c>
      <c r="H618" s="72" t="s">
        <v>212</v>
      </c>
      <c r="I618" s="4">
        <v>0</v>
      </c>
      <c r="J618" s="72" t="s">
        <v>213</v>
      </c>
      <c r="K618" s="72" t="s">
        <v>2371</v>
      </c>
      <c r="L618" s="72" t="s">
        <v>516</v>
      </c>
      <c r="M618" s="72" t="s">
        <v>465</v>
      </c>
      <c r="N618" s="210"/>
    </row>
    <row r="619" spans="1:14" ht="84.6" customHeight="1" outlineLevel="2">
      <c r="A619" s="208" t="s">
        <v>517</v>
      </c>
      <c r="B619" s="72" t="s">
        <v>2508</v>
      </c>
      <c r="C619" s="72" t="s">
        <v>214</v>
      </c>
      <c r="D619" s="72" t="s">
        <v>56</v>
      </c>
      <c r="E619" s="72" t="s">
        <v>1563</v>
      </c>
      <c r="F619" s="72" t="s">
        <v>93</v>
      </c>
      <c r="G619" s="72" t="s">
        <v>80</v>
      </c>
      <c r="H619" s="72" t="s">
        <v>212</v>
      </c>
      <c r="I619" s="4">
        <v>0</v>
      </c>
      <c r="J619" s="72" t="s">
        <v>213</v>
      </c>
      <c r="K619" s="72" t="s">
        <v>2507</v>
      </c>
      <c r="L619" s="72" t="s">
        <v>215</v>
      </c>
      <c r="M619" s="72" t="s">
        <v>465</v>
      </c>
      <c r="N619" s="210"/>
    </row>
    <row r="620" spans="1:14" ht="68.45" customHeight="1" outlineLevel="2">
      <c r="A620" s="208" t="s">
        <v>517</v>
      </c>
      <c r="B620" s="72" t="s">
        <v>218</v>
      </c>
      <c r="C620" s="72" t="s">
        <v>219</v>
      </c>
      <c r="D620" s="72" t="s">
        <v>56</v>
      </c>
      <c r="E620" s="72" t="s">
        <v>2506</v>
      </c>
      <c r="F620" s="72" t="s">
        <v>93</v>
      </c>
      <c r="G620" s="72" t="s">
        <v>80</v>
      </c>
      <c r="H620" s="72" t="s">
        <v>212</v>
      </c>
      <c r="I620" s="4">
        <v>0</v>
      </c>
      <c r="J620" s="72" t="s">
        <v>213</v>
      </c>
      <c r="K620" s="72" t="s">
        <v>785</v>
      </c>
      <c r="L620" s="72" t="s">
        <v>220</v>
      </c>
      <c r="M620" s="72" t="s">
        <v>465</v>
      </c>
      <c r="N620" s="210"/>
    </row>
    <row r="621" spans="1:14" ht="68.45" customHeight="1" outlineLevel="2">
      <c r="A621" s="208" t="s">
        <v>517</v>
      </c>
      <c r="B621" s="72" t="s">
        <v>2362</v>
      </c>
      <c r="C621" s="72" t="s">
        <v>395</v>
      </c>
      <c r="D621" s="72" t="s">
        <v>43</v>
      </c>
      <c r="E621" s="72" t="s">
        <v>2360</v>
      </c>
      <c r="F621" s="72" t="s">
        <v>93</v>
      </c>
      <c r="G621" s="72" t="s">
        <v>80</v>
      </c>
      <c r="H621" s="72" t="s">
        <v>212</v>
      </c>
      <c r="I621" s="4">
        <v>0</v>
      </c>
      <c r="J621" s="72" t="s">
        <v>394</v>
      </c>
      <c r="K621" s="72" t="s">
        <v>2359</v>
      </c>
      <c r="L621" s="72" t="s">
        <v>2358</v>
      </c>
      <c r="M621" s="72" t="s">
        <v>465</v>
      </c>
      <c r="N621" s="210"/>
    </row>
    <row r="622" spans="1:14" ht="100.15" customHeight="1" outlineLevel="2">
      <c r="A622" s="208" t="s">
        <v>517</v>
      </c>
      <c r="B622" s="72" t="s">
        <v>2346</v>
      </c>
      <c r="C622" s="72" t="s">
        <v>92</v>
      </c>
      <c r="D622" s="72" t="s">
        <v>43</v>
      </c>
      <c r="E622" s="72" t="s">
        <v>2345</v>
      </c>
      <c r="F622" s="72" t="s">
        <v>93</v>
      </c>
      <c r="G622" s="72" t="s">
        <v>80</v>
      </c>
      <c r="H622" s="72" t="s">
        <v>212</v>
      </c>
      <c r="I622" s="4">
        <v>0</v>
      </c>
      <c r="J622" s="72" t="s">
        <v>268</v>
      </c>
      <c r="K622" s="72" t="s">
        <v>2344</v>
      </c>
      <c r="L622" s="72" t="s">
        <v>516</v>
      </c>
      <c r="M622" s="72" t="s">
        <v>465</v>
      </c>
      <c r="N622" s="210"/>
    </row>
    <row r="623" spans="1:14" ht="165.6" customHeight="1" outlineLevel="2">
      <c r="A623" s="208" t="s">
        <v>517</v>
      </c>
      <c r="B623" s="72" t="s">
        <v>2505</v>
      </c>
      <c r="C623" s="72" t="s">
        <v>103</v>
      </c>
      <c r="D623" s="72" t="s">
        <v>43</v>
      </c>
      <c r="E623" s="72" t="s">
        <v>598</v>
      </c>
      <c r="F623" s="72" t="s">
        <v>93</v>
      </c>
      <c r="G623" s="72" t="s">
        <v>80</v>
      </c>
      <c r="H623" s="72" t="s">
        <v>212</v>
      </c>
      <c r="I623" s="4">
        <v>530000</v>
      </c>
      <c r="J623" s="72" t="s">
        <v>262</v>
      </c>
      <c r="K623" s="72" t="s">
        <v>2504</v>
      </c>
      <c r="L623" s="72" t="s">
        <v>787</v>
      </c>
      <c r="M623" s="72" t="s">
        <v>107</v>
      </c>
      <c r="N623" s="210"/>
    </row>
    <row r="624" spans="1:14" ht="49.9" customHeight="1" outlineLevel="2">
      <c r="A624" s="208" t="s">
        <v>517</v>
      </c>
      <c r="B624" s="72" t="s">
        <v>2503</v>
      </c>
      <c r="C624" s="72" t="s">
        <v>103</v>
      </c>
      <c r="D624" s="72" t="s">
        <v>43</v>
      </c>
      <c r="E624" s="72" t="s">
        <v>1090</v>
      </c>
      <c r="F624" s="72" t="s">
        <v>93</v>
      </c>
      <c r="G624" s="72" t="s">
        <v>80</v>
      </c>
      <c r="H624" s="72" t="s">
        <v>81</v>
      </c>
      <c r="I624" s="35">
        <v>2701</v>
      </c>
      <c r="J624" s="72" t="s">
        <v>262</v>
      </c>
      <c r="K624" s="72" t="s">
        <v>2502</v>
      </c>
      <c r="L624" s="72" t="s">
        <v>787</v>
      </c>
      <c r="M624" s="72" t="s">
        <v>107</v>
      </c>
      <c r="N624" s="210"/>
    </row>
    <row r="625" spans="1:14" ht="116.45" customHeight="1" outlineLevel="2">
      <c r="A625" s="208" t="s">
        <v>517</v>
      </c>
      <c r="B625" s="72" t="s">
        <v>2501</v>
      </c>
      <c r="C625" s="72" t="s">
        <v>103</v>
      </c>
      <c r="D625" s="72" t="s">
        <v>43</v>
      </c>
      <c r="E625" s="72" t="s">
        <v>1191</v>
      </c>
      <c r="F625" s="72" t="s">
        <v>93</v>
      </c>
      <c r="G625" s="72" t="s">
        <v>80</v>
      </c>
      <c r="H625" s="72" t="s">
        <v>212</v>
      </c>
      <c r="I625" s="4">
        <v>0</v>
      </c>
      <c r="J625" s="72" t="s">
        <v>262</v>
      </c>
      <c r="K625" s="72" t="s">
        <v>396</v>
      </c>
      <c r="L625" s="72" t="s">
        <v>2500</v>
      </c>
      <c r="M625" s="72" t="s">
        <v>465</v>
      </c>
      <c r="N625" s="210"/>
    </row>
    <row r="626" spans="1:14" ht="67.150000000000006" customHeight="1" outlineLevel="2">
      <c r="A626" s="208" t="s">
        <v>517</v>
      </c>
      <c r="B626" s="72" t="s">
        <v>2499</v>
      </c>
      <c r="C626" s="72" t="s">
        <v>95</v>
      </c>
      <c r="D626" s="72" t="s">
        <v>96</v>
      </c>
      <c r="E626" s="72" t="s">
        <v>1191</v>
      </c>
      <c r="F626" s="72" t="s">
        <v>93</v>
      </c>
      <c r="G626" s="72"/>
      <c r="H626" s="72"/>
      <c r="I626" s="4">
        <v>0</v>
      </c>
      <c r="J626" s="72" t="s">
        <v>213</v>
      </c>
      <c r="K626" s="72" t="s">
        <v>221</v>
      </c>
      <c r="L626" s="72" t="s">
        <v>2498</v>
      </c>
      <c r="M626" s="72" t="s">
        <v>45</v>
      </c>
      <c r="N626" s="210"/>
    </row>
    <row r="627" spans="1:14" ht="67.150000000000006" customHeight="1" outlineLevel="2">
      <c r="A627" s="208" t="s">
        <v>517</v>
      </c>
      <c r="B627" s="72" t="s">
        <v>2497</v>
      </c>
      <c r="C627" s="72" t="s">
        <v>95</v>
      </c>
      <c r="D627" s="72" t="s">
        <v>148</v>
      </c>
      <c r="E627" s="72" t="s">
        <v>1191</v>
      </c>
      <c r="F627" s="72" t="s">
        <v>93</v>
      </c>
      <c r="G627" s="72"/>
      <c r="H627" s="72"/>
      <c r="I627" s="4">
        <v>0</v>
      </c>
      <c r="J627" s="72" t="s">
        <v>213</v>
      </c>
      <c r="K627" s="72" t="s">
        <v>798</v>
      </c>
      <c r="L627" s="72" t="s">
        <v>799</v>
      </c>
      <c r="M627" s="72" t="s">
        <v>45</v>
      </c>
      <c r="N627" s="210"/>
    </row>
    <row r="628" spans="1:14" ht="67.150000000000006" customHeight="1" outlineLevel="2">
      <c r="A628" s="208" t="s">
        <v>517</v>
      </c>
      <c r="B628" s="72" t="s">
        <v>2496</v>
      </c>
      <c r="C628" s="72" t="s">
        <v>383</v>
      </c>
      <c r="D628" s="72" t="s">
        <v>148</v>
      </c>
      <c r="E628" s="72" t="s">
        <v>2483</v>
      </c>
      <c r="F628" s="72" t="s">
        <v>93</v>
      </c>
      <c r="G628" s="72"/>
      <c r="H628" s="72"/>
      <c r="I628" s="4">
        <v>0</v>
      </c>
      <c r="J628" s="72" t="s">
        <v>1087</v>
      </c>
      <c r="K628" s="72" t="s">
        <v>2495</v>
      </c>
      <c r="L628" s="72" t="s">
        <v>786</v>
      </c>
      <c r="M628" s="72" t="s">
        <v>45</v>
      </c>
      <c r="N628" s="210"/>
    </row>
    <row r="629" spans="1:14" ht="100.9" customHeight="1" outlineLevel="2">
      <c r="A629" s="208" t="s">
        <v>517</v>
      </c>
      <c r="B629" s="219" t="s">
        <v>1105</v>
      </c>
      <c r="C629" s="72" t="s">
        <v>222</v>
      </c>
      <c r="D629" s="72" t="s">
        <v>48</v>
      </c>
      <c r="E629" s="72" t="s">
        <v>2240</v>
      </c>
      <c r="F629" s="72" t="s">
        <v>49</v>
      </c>
      <c r="G629" s="72" t="s">
        <v>80</v>
      </c>
      <c r="H629" s="72" t="s">
        <v>212</v>
      </c>
      <c r="I629" s="4">
        <v>0</v>
      </c>
      <c r="J629" s="72" t="s">
        <v>82</v>
      </c>
      <c r="K629" s="72" t="s">
        <v>2239</v>
      </c>
      <c r="L629" s="72" t="s">
        <v>98</v>
      </c>
      <c r="M629" s="72" t="s">
        <v>465</v>
      </c>
      <c r="N629" s="210"/>
    </row>
    <row r="630" spans="1:14" ht="165.6" customHeight="1" outlineLevel="2">
      <c r="A630" s="208" t="s">
        <v>509</v>
      </c>
      <c r="B630" s="222" t="s">
        <v>1118</v>
      </c>
      <c r="C630" s="222" t="s">
        <v>79</v>
      </c>
      <c r="D630" s="222" t="s">
        <v>43</v>
      </c>
      <c r="E630" s="72" t="s">
        <v>2310</v>
      </c>
      <c r="F630" s="72" t="s">
        <v>49</v>
      </c>
      <c r="G630" s="72" t="s">
        <v>80</v>
      </c>
      <c r="H630" s="72" t="s">
        <v>212</v>
      </c>
      <c r="I630" s="4">
        <v>0</v>
      </c>
      <c r="J630" s="72" t="s">
        <v>82</v>
      </c>
      <c r="K630" s="72" t="s">
        <v>2309</v>
      </c>
      <c r="L630" s="72" t="s">
        <v>98</v>
      </c>
      <c r="M630" s="72" t="s">
        <v>465</v>
      </c>
      <c r="N630" s="210"/>
    </row>
    <row r="631" spans="1:14" ht="198.6" customHeight="1" outlineLevel="2">
      <c r="A631" s="208" t="s">
        <v>509</v>
      </c>
      <c r="B631" s="222" t="s">
        <v>1118</v>
      </c>
      <c r="C631" s="222" t="s">
        <v>79</v>
      </c>
      <c r="D631" s="222" t="s">
        <v>43</v>
      </c>
      <c r="E631" s="72" t="s">
        <v>2308</v>
      </c>
      <c r="F631" s="72" t="s">
        <v>49</v>
      </c>
      <c r="G631" s="72" t="s">
        <v>80</v>
      </c>
      <c r="H631" s="72" t="s">
        <v>212</v>
      </c>
      <c r="I631" s="4">
        <v>0</v>
      </c>
      <c r="J631" s="72" t="s">
        <v>82</v>
      </c>
      <c r="K631" s="72" t="s">
        <v>2494</v>
      </c>
      <c r="L631" s="72" t="s">
        <v>83</v>
      </c>
      <c r="M631" s="72" t="s">
        <v>465</v>
      </c>
      <c r="N631" s="210"/>
    </row>
    <row r="632" spans="1:14" ht="132.6" customHeight="1" outlineLevel="2">
      <c r="A632" s="208" t="s">
        <v>509</v>
      </c>
      <c r="B632" s="222" t="s">
        <v>1118</v>
      </c>
      <c r="C632" s="222" t="s">
        <v>79</v>
      </c>
      <c r="D632" s="222" t="s">
        <v>43</v>
      </c>
      <c r="E632" s="72" t="s">
        <v>2306</v>
      </c>
      <c r="F632" s="72" t="s">
        <v>49</v>
      </c>
      <c r="G632" s="72" t="s">
        <v>80</v>
      </c>
      <c r="H632" s="72" t="s">
        <v>212</v>
      </c>
      <c r="I632" s="4">
        <v>0</v>
      </c>
      <c r="J632" s="72" t="s">
        <v>82</v>
      </c>
      <c r="K632" s="72" t="s">
        <v>2493</v>
      </c>
      <c r="L632" s="72" t="s">
        <v>83</v>
      </c>
      <c r="M632" s="72" t="s">
        <v>465</v>
      </c>
      <c r="N632" s="210"/>
    </row>
    <row r="633" spans="1:14" ht="150.6" customHeight="1" outlineLevel="2">
      <c r="A633" s="208" t="s">
        <v>517</v>
      </c>
      <c r="B633" s="222" t="s">
        <v>1118</v>
      </c>
      <c r="C633" s="72" t="s">
        <v>222</v>
      </c>
      <c r="D633" s="72" t="s">
        <v>48</v>
      </c>
      <c r="E633" s="72" t="s">
        <v>2192</v>
      </c>
      <c r="F633" s="72" t="s">
        <v>49</v>
      </c>
      <c r="G633" s="72" t="s">
        <v>80</v>
      </c>
      <c r="H633" s="72" t="s">
        <v>212</v>
      </c>
      <c r="I633" s="4">
        <v>0</v>
      </c>
      <c r="J633" s="72" t="s">
        <v>82</v>
      </c>
      <c r="K633" s="72" t="s">
        <v>2492</v>
      </c>
      <c r="L633" s="72" t="s">
        <v>83</v>
      </c>
      <c r="M633" s="72" t="s">
        <v>465</v>
      </c>
      <c r="N633" s="210"/>
    </row>
    <row r="634" spans="1:14" ht="133.15" customHeight="1" outlineLevel="2">
      <c r="A634" s="208" t="s">
        <v>509</v>
      </c>
      <c r="B634" s="219" t="s">
        <v>263</v>
      </c>
      <c r="C634" s="72" t="s">
        <v>79</v>
      </c>
      <c r="D634" s="72" t="s">
        <v>43</v>
      </c>
      <c r="E634" s="72" t="s">
        <v>2276</v>
      </c>
      <c r="F634" s="72" t="s">
        <v>49</v>
      </c>
      <c r="G634" s="72" t="s">
        <v>80</v>
      </c>
      <c r="H634" s="72" t="s">
        <v>212</v>
      </c>
      <c r="I634" s="4">
        <v>0</v>
      </c>
      <c r="J634" s="72" t="s">
        <v>82</v>
      </c>
      <c r="K634" s="72" t="s">
        <v>2275</v>
      </c>
      <c r="L634" s="72" t="s">
        <v>83</v>
      </c>
      <c r="M634" s="72" t="s">
        <v>465</v>
      </c>
      <c r="N634" s="210"/>
    </row>
    <row r="635" spans="1:14" ht="133.15" customHeight="1" outlineLevel="2">
      <c r="A635" s="208" t="s">
        <v>509</v>
      </c>
      <c r="B635" s="219" t="s">
        <v>263</v>
      </c>
      <c r="C635" s="72" t="s">
        <v>79</v>
      </c>
      <c r="D635" s="72" t="s">
        <v>43</v>
      </c>
      <c r="E635" s="72" t="s">
        <v>2274</v>
      </c>
      <c r="F635" s="72" t="s">
        <v>49</v>
      </c>
      <c r="G635" s="72" t="s">
        <v>80</v>
      </c>
      <c r="H635" s="72" t="s">
        <v>212</v>
      </c>
      <c r="I635" s="4">
        <v>0</v>
      </c>
      <c r="J635" s="72" t="s">
        <v>82</v>
      </c>
      <c r="K635" s="72" t="s">
        <v>2273</v>
      </c>
      <c r="L635" s="72" t="s">
        <v>83</v>
      </c>
      <c r="M635" s="72" t="s">
        <v>465</v>
      </c>
      <c r="N635" s="210"/>
    </row>
    <row r="636" spans="1:14" ht="198" customHeight="1" outlineLevel="2">
      <c r="A636" s="208" t="s">
        <v>517</v>
      </c>
      <c r="B636" s="219" t="s">
        <v>263</v>
      </c>
      <c r="C636" s="72" t="s">
        <v>222</v>
      </c>
      <c r="D636" s="72" t="s">
        <v>48</v>
      </c>
      <c r="E636" s="72" t="s">
        <v>2250</v>
      </c>
      <c r="F636" s="72" t="s">
        <v>49</v>
      </c>
      <c r="G636" s="72" t="s">
        <v>80</v>
      </c>
      <c r="H636" s="72" t="s">
        <v>212</v>
      </c>
      <c r="I636" s="4">
        <v>0</v>
      </c>
      <c r="J636" s="72" t="s">
        <v>82</v>
      </c>
      <c r="K636" s="72" t="s">
        <v>2272</v>
      </c>
      <c r="L636" s="72" t="s">
        <v>98</v>
      </c>
      <c r="M636" s="72" t="s">
        <v>465</v>
      </c>
      <c r="N636" s="210"/>
    </row>
    <row r="637" spans="1:14" ht="165" customHeight="1" outlineLevel="2">
      <c r="A637" s="208" t="s">
        <v>517</v>
      </c>
      <c r="B637" s="219" t="s">
        <v>263</v>
      </c>
      <c r="C637" s="72" t="s">
        <v>222</v>
      </c>
      <c r="D637" s="72" t="s">
        <v>48</v>
      </c>
      <c r="E637" s="72" t="s">
        <v>2271</v>
      </c>
      <c r="F637" s="72" t="s">
        <v>49</v>
      </c>
      <c r="G637" s="72" t="s">
        <v>80</v>
      </c>
      <c r="H637" s="72" t="s">
        <v>212</v>
      </c>
      <c r="I637" s="4">
        <v>0</v>
      </c>
      <c r="J637" s="72" t="s">
        <v>82</v>
      </c>
      <c r="K637" s="72" t="s">
        <v>2270</v>
      </c>
      <c r="L637" s="72" t="s">
        <v>98</v>
      </c>
      <c r="M637" s="72" t="s">
        <v>465</v>
      </c>
      <c r="N637" s="210"/>
    </row>
    <row r="638" spans="1:14" ht="197.45" customHeight="1" outlineLevel="2">
      <c r="A638" s="208" t="s">
        <v>517</v>
      </c>
      <c r="B638" s="219" t="s">
        <v>2491</v>
      </c>
      <c r="C638" s="72" t="s">
        <v>222</v>
      </c>
      <c r="D638" s="72" t="s">
        <v>48</v>
      </c>
      <c r="E638" s="72" t="s">
        <v>2250</v>
      </c>
      <c r="F638" s="72" t="s">
        <v>49</v>
      </c>
      <c r="G638" s="72" t="s">
        <v>80</v>
      </c>
      <c r="H638" s="72" t="s">
        <v>212</v>
      </c>
      <c r="I638" s="4">
        <v>0</v>
      </c>
      <c r="J638" s="72" t="s">
        <v>82</v>
      </c>
      <c r="K638" s="72" t="s">
        <v>2249</v>
      </c>
      <c r="L638" s="72" t="s">
        <v>98</v>
      </c>
      <c r="M638" s="72" t="s">
        <v>465</v>
      </c>
      <c r="N638" s="210"/>
    </row>
    <row r="639" spans="1:14" ht="214.15" customHeight="1" outlineLevel="2">
      <c r="A639" s="208" t="s">
        <v>517</v>
      </c>
      <c r="B639" s="72" t="s">
        <v>2489</v>
      </c>
      <c r="C639" s="72" t="s">
        <v>222</v>
      </c>
      <c r="D639" s="72" t="s">
        <v>48</v>
      </c>
      <c r="E639" s="72" t="s">
        <v>2194</v>
      </c>
      <c r="F639" s="72" t="s">
        <v>49</v>
      </c>
      <c r="G639" s="72" t="s">
        <v>80</v>
      </c>
      <c r="H639" s="72" t="s">
        <v>212</v>
      </c>
      <c r="I639" s="4">
        <v>0</v>
      </c>
      <c r="J639" s="72" t="s">
        <v>82</v>
      </c>
      <c r="K639" s="72" t="s">
        <v>2193</v>
      </c>
      <c r="L639" s="72" t="s">
        <v>98</v>
      </c>
      <c r="M639" s="72" t="s">
        <v>465</v>
      </c>
      <c r="N639" s="210"/>
    </row>
    <row r="640" spans="1:14" ht="214.15" customHeight="1" outlineLevel="2">
      <c r="A640" s="208" t="s">
        <v>517</v>
      </c>
      <c r="B640" s="72" t="s">
        <v>2489</v>
      </c>
      <c r="C640" s="72" t="s">
        <v>222</v>
      </c>
      <c r="D640" s="72" t="s">
        <v>48</v>
      </c>
      <c r="E640" s="72" t="s">
        <v>2192</v>
      </c>
      <c r="F640" s="72" t="s">
        <v>49</v>
      </c>
      <c r="G640" s="72" t="s">
        <v>80</v>
      </c>
      <c r="H640" s="72" t="s">
        <v>212</v>
      </c>
      <c r="I640" s="4">
        <v>0</v>
      </c>
      <c r="J640" s="72" t="s">
        <v>82</v>
      </c>
      <c r="K640" s="72" t="s">
        <v>2490</v>
      </c>
      <c r="L640" s="72" t="s">
        <v>98</v>
      </c>
      <c r="M640" s="72" t="s">
        <v>465</v>
      </c>
      <c r="N640" s="210"/>
    </row>
    <row r="641" spans="1:14" ht="230.45" customHeight="1" outlineLevel="2">
      <c r="A641" s="208" t="s">
        <v>517</v>
      </c>
      <c r="B641" s="72" t="s">
        <v>2489</v>
      </c>
      <c r="C641" s="72" t="s">
        <v>222</v>
      </c>
      <c r="D641" s="72" t="s">
        <v>48</v>
      </c>
      <c r="E641" s="72" t="s">
        <v>2190</v>
      </c>
      <c r="F641" s="72" t="s">
        <v>49</v>
      </c>
      <c r="G641" s="72" t="s">
        <v>80</v>
      </c>
      <c r="H641" s="72" t="s">
        <v>212</v>
      </c>
      <c r="I641" s="4">
        <v>0</v>
      </c>
      <c r="J641" s="72" t="s">
        <v>82</v>
      </c>
      <c r="K641" s="72" t="s">
        <v>2488</v>
      </c>
      <c r="L641" s="72" t="s">
        <v>83</v>
      </c>
      <c r="M641" s="72" t="s">
        <v>465</v>
      </c>
      <c r="N641" s="210"/>
    </row>
    <row r="642" spans="1:14" ht="133.15" customHeight="1" outlineLevel="2">
      <c r="A642" s="208" t="s">
        <v>517</v>
      </c>
      <c r="B642" s="72" t="s">
        <v>2212</v>
      </c>
      <c r="C642" s="72" t="s">
        <v>79</v>
      </c>
      <c r="D642" s="72" t="s">
        <v>43</v>
      </c>
      <c r="E642" s="72" t="s">
        <v>2229</v>
      </c>
      <c r="F642" s="72" t="s">
        <v>49</v>
      </c>
      <c r="G642" s="72" t="s">
        <v>80</v>
      </c>
      <c r="H642" s="72" t="s">
        <v>212</v>
      </c>
      <c r="I642" s="4">
        <v>0</v>
      </c>
      <c r="J642" s="72" t="s">
        <v>82</v>
      </c>
      <c r="K642" s="72" t="s">
        <v>2228</v>
      </c>
      <c r="L642" s="72" t="s">
        <v>83</v>
      </c>
      <c r="M642" s="72" t="s">
        <v>465</v>
      </c>
      <c r="N642" s="210"/>
    </row>
    <row r="643" spans="1:14" ht="165" customHeight="1" outlineLevel="2">
      <c r="A643" s="208" t="s">
        <v>517</v>
      </c>
      <c r="B643" s="72" t="s">
        <v>2212</v>
      </c>
      <c r="C643" s="72" t="s">
        <v>222</v>
      </c>
      <c r="D643" s="72" t="s">
        <v>48</v>
      </c>
      <c r="E643" s="72" t="s">
        <v>2227</v>
      </c>
      <c r="F643" s="72" t="s">
        <v>49</v>
      </c>
      <c r="G643" s="72" t="s">
        <v>80</v>
      </c>
      <c r="H643" s="72" t="s">
        <v>212</v>
      </c>
      <c r="I643" s="4">
        <v>0</v>
      </c>
      <c r="J643" s="72" t="s">
        <v>82</v>
      </c>
      <c r="K643" s="72" t="s">
        <v>2226</v>
      </c>
      <c r="L643" s="72" t="s">
        <v>98</v>
      </c>
      <c r="M643" s="72" t="s">
        <v>465</v>
      </c>
      <c r="N643" s="210"/>
    </row>
    <row r="644" spans="1:14" ht="117" customHeight="1" outlineLevel="2">
      <c r="A644" s="208" t="s">
        <v>509</v>
      </c>
      <c r="B644" s="72" t="s">
        <v>2212</v>
      </c>
      <c r="C644" s="72" t="s">
        <v>79</v>
      </c>
      <c r="D644" s="72" t="s">
        <v>43</v>
      </c>
      <c r="E644" s="72" t="s">
        <v>2225</v>
      </c>
      <c r="F644" s="72" t="s">
        <v>49</v>
      </c>
      <c r="G644" s="72" t="s">
        <v>80</v>
      </c>
      <c r="H644" s="72" t="s">
        <v>212</v>
      </c>
      <c r="I644" s="4">
        <v>0</v>
      </c>
      <c r="J644" s="72" t="s">
        <v>82</v>
      </c>
      <c r="K644" s="72" t="s">
        <v>2224</v>
      </c>
      <c r="L644" s="72" t="s">
        <v>98</v>
      </c>
      <c r="M644" s="72" t="s">
        <v>465</v>
      </c>
      <c r="N644" s="210"/>
    </row>
    <row r="645" spans="1:14" ht="149.44999999999999" customHeight="1" outlineLevel="2">
      <c r="A645" s="208" t="s">
        <v>509</v>
      </c>
      <c r="B645" s="72" t="s">
        <v>2212</v>
      </c>
      <c r="C645" s="72" t="s">
        <v>79</v>
      </c>
      <c r="D645" s="72" t="s">
        <v>43</v>
      </c>
      <c r="E645" s="72" t="s">
        <v>2223</v>
      </c>
      <c r="F645" s="72" t="s">
        <v>49</v>
      </c>
      <c r="G645" s="72" t="s">
        <v>80</v>
      </c>
      <c r="H645" s="72" t="s">
        <v>212</v>
      </c>
      <c r="I645" s="4">
        <v>0</v>
      </c>
      <c r="J645" s="72" t="s">
        <v>82</v>
      </c>
      <c r="K645" s="72" t="s">
        <v>2222</v>
      </c>
      <c r="L645" s="72" t="s">
        <v>83</v>
      </c>
      <c r="M645" s="72" t="s">
        <v>465</v>
      </c>
      <c r="N645" s="210"/>
    </row>
    <row r="646" spans="1:14" ht="190.9" customHeight="1" outlineLevel="2">
      <c r="A646" s="208" t="s">
        <v>517</v>
      </c>
      <c r="B646" s="72" t="s">
        <v>2180</v>
      </c>
      <c r="C646" s="72" t="s">
        <v>222</v>
      </c>
      <c r="D646" s="137" t="s">
        <v>43</v>
      </c>
      <c r="E646" s="137" t="s">
        <v>2484</v>
      </c>
      <c r="F646" s="72" t="s">
        <v>49</v>
      </c>
      <c r="G646" s="72" t="s">
        <v>80</v>
      </c>
      <c r="H646" s="72" t="s">
        <v>212</v>
      </c>
      <c r="I646" s="4">
        <v>0</v>
      </c>
      <c r="J646" s="72" t="s">
        <v>82</v>
      </c>
      <c r="K646" s="72" t="s">
        <v>2487</v>
      </c>
      <c r="L646" s="72" t="s">
        <v>2486</v>
      </c>
      <c r="M646" s="72" t="s">
        <v>465</v>
      </c>
      <c r="N646" s="210"/>
    </row>
    <row r="647" spans="1:14" ht="181.15" customHeight="1" outlineLevel="2">
      <c r="A647" s="208" t="s">
        <v>517</v>
      </c>
      <c r="B647" s="72" t="s">
        <v>2180</v>
      </c>
      <c r="C647" s="72" t="s">
        <v>222</v>
      </c>
      <c r="D647" s="137" t="s">
        <v>43</v>
      </c>
      <c r="E647" s="137" t="s">
        <v>2484</v>
      </c>
      <c r="F647" s="72" t="s">
        <v>49</v>
      </c>
      <c r="G647" s="72" t="s">
        <v>80</v>
      </c>
      <c r="H647" s="72" t="s">
        <v>212</v>
      </c>
      <c r="I647" s="4">
        <v>0</v>
      </c>
      <c r="J647" s="72" t="s">
        <v>82</v>
      </c>
      <c r="K647" s="72" t="s">
        <v>2485</v>
      </c>
      <c r="L647" s="72" t="s">
        <v>802</v>
      </c>
      <c r="M647" s="72" t="s">
        <v>465</v>
      </c>
      <c r="N647" s="210"/>
    </row>
    <row r="648" spans="1:14" ht="151.9" customHeight="1" outlineLevel="2">
      <c r="A648" s="208" t="s">
        <v>517</v>
      </c>
      <c r="B648" s="72" t="s">
        <v>2180</v>
      </c>
      <c r="C648" s="72" t="s">
        <v>222</v>
      </c>
      <c r="D648" s="137" t="s">
        <v>43</v>
      </c>
      <c r="E648" s="137" t="s">
        <v>2484</v>
      </c>
      <c r="F648" s="72" t="s">
        <v>49</v>
      </c>
      <c r="G648" s="72" t="s">
        <v>80</v>
      </c>
      <c r="H648" s="72" t="s">
        <v>212</v>
      </c>
      <c r="I648" s="4">
        <v>0</v>
      </c>
      <c r="J648" s="72" t="s">
        <v>82</v>
      </c>
      <c r="K648" s="72" t="s">
        <v>2183</v>
      </c>
      <c r="L648" s="72" t="s">
        <v>64</v>
      </c>
      <c r="M648" s="72" t="s">
        <v>465</v>
      </c>
      <c r="N648" s="210"/>
    </row>
    <row r="649" spans="1:14" ht="148.15" customHeight="1" outlineLevel="2">
      <c r="A649" s="208" t="s">
        <v>517</v>
      </c>
      <c r="B649" s="72" t="s">
        <v>2180</v>
      </c>
      <c r="C649" s="72" t="s">
        <v>222</v>
      </c>
      <c r="D649" s="137" t="s">
        <v>43</v>
      </c>
      <c r="E649" s="137" t="s">
        <v>2484</v>
      </c>
      <c r="F649" s="72" t="s">
        <v>49</v>
      </c>
      <c r="G649" s="72" t="s">
        <v>80</v>
      </c>
      <c r="H649" s="72" t="s">
        <v>212</v>
      </c>
      <c r="I649" s="4">
        <v>0</v>
      </c>
      <c r="J649" s="72" t="s">
        <v>82</v>
      </c>
      <c r="K649" s="72" t="s">
        <v>2182</v>
      </c>
      <c r="L649" s="72" t="s">
        <v>637</v>
      </c>
      <c r="M649" s="72" t="s">
        <v>465</v>
      </c>
      <c r="N649" s="210"/>
    </row>
    <row r="650" spans="1:14" ht="197.45" customHeight="1" outlineLevel="2">
      <c r="A650" s="208" t="s">
        <v>517</v>
      </c>
      <c r="B650" s="72" t="s">
        <v>2180</v>
      </c>
      <c r="C650" s="72" t="s">
        <v>222</v>
      </c>
      <c r="D650" s="137" t="s">
        <v>43</v>
      </c>
      <c r="E650" s="137" t="s">
        <v>2484</v>
      </c>
      <c r="F650" s="72" t="s">
        <v>49</v>
      </c>
      <c r="G650" s="72" t="s">
        <v>80</v>
      </c>
      <c r="H650" s="72" t="s">
        <v>81</v>
      </c>
      <c r="I650" s="4">
        <v>0</v>
      </c>
      <c r="J650" s="72" t="s">
        <v>82</v>
      </c>
      <c r="K650" s="72" t="s">
        <v>2178</v>
      </c>
      <c r="L650" s="72" t="s">
        <v>65</v>
      </c>
      <c r="M650" s="72" t="s">
        <v>465</v>
      </c>
      <c r="N650" s="210"/>
    </row>
    <row r="651" spans="1:14" ht="99.6" customHeight="1" outlineLevel="2">
      <c r="A651" s="208" t="s">
        <v>517</v>
      </c>
      <c r="B651" s="72" t="s">
        <v>246</v>
      </c>
      <c r="C651" s="72" t="s">
        <v>84</v>
      </c>
      <c r="D651" s="72" t="s">
        <v>43</v>
      </c>
      <c r="E651" s="72" t="s">
        <v>2483</v>
      </c>
      <c r="F651" s="72" t="s">
        <v>85</v>
      </c>
      <c r="G651" s="72" t="s">
        <v>86</v>
      </c>
      <c r="H651" s="72" t="s">
        <v>87</v>
      </c>
      <c r="I651" s="4">
        <v>0</v>
      </c>
      <c r="J651" s="72" t="s">
        <v>47</v>
      </c>
      <c r="K651" s="72" t="s">
        <v>2155</v>
      </c>
      <c r="L651" s="72" t="s">
        <v>2482</v>
      </c>
      <c r="M651" s="72" t="s">
        <v>465</v>
      </c>
      <c r="N651" s="210"/>
    </row>
    <row r="652" spans="1:14" ht="67.150000000000006" customHeight="1" outlineLevel="2">
      <c r="A652" s="208" t="s">
        <v>517</v>
      </c>
      <c r="B652" s="72" t="s">
        <v>2152</v>
      </c>
      <c r="C652" s="72" t="s">
        <v>393</v>
      </c>
      <c r="D652" s="72" t="s">
        <v>43</v>
      </c>
      <c r="E652" s="72" t="s">
        <v>2271</v>
      </c>
      <c r="F652" s="72" t="s">
        <v>85</v>
      </c>
      <c r="G652" s="72" t="s">
        <v>86</v>
      </c>
      <c r="H652" s="72" t="s">
        <v>87</v>
      </c>
      <c r="I652" s="4">
        <v>0</v>
      </c>
      <c r="J652" s="72" t="s">
        <v>392</v>
      </c>
      <c r="K652" s="72" t="s">
        <v>2150</v>
      </c>
      <c r="L652" s="72" t="s">
        <v>64</v>
      </c>
      <c r="M652" s="72" t="s">
        <v>465</v>
      </c>
      <c r="N652" s="210"/>
    </row>
    <row r="653" spans="1:14" ht="100.15" customHeight="1" outlineLevel="2">
      <c r="A653" s="208" t="s">
        <v>517</v>
      </c>
      <c r="B653" s="72" t="s">
        <v>2481</v>
      </c>
      <c r="C653" s="72" t="s">
        <v>99</v>
      </c>
      <c r="D653" s="72" t="s">
        <v>43</v>
      </c>
      <c r="E653" s="72"/>
      <c r="F653" s="72" t="s">
        <v>258</v>
      </c>
      <c r="G653" s="72" t="s">
        <v>86</v>
      </c>
      <c r="H653" s="72" t="s">
        <v>87</v>
      </c>
      <c r="I653" s="4">
        <v>435000</v>
      </c>
      <c r="J653" s="72" t="s">
        <v>55</v>
      </c>
      <c r="K653" s="72" t="s">
        <v>2480</v>
      </c>
      <c r="L653" s="72" t="s">
        <v>64</v>
      </c>
      <c r="M653" s="221" t="s">
        <v>772</v>
      </c>
      <c r="N653" s="210"/>
    </row>
    <row r="654" spans="1:14" ht="68.45" customHeight="1" outlineLevel="2">
      <c r="A654" s="208" t="s">
        <v>517</v>
      </c>
      <c r="B654" s="72" t="s">
        <v>2479</v>
      </c>
      <c r="C654" s="72" t="s">
        <v>99</v>
      </c>
      <c r="D654" s="194" t="s">
        <v>2349</v>
      </c>
      <c r="E654" s="72" t="s">
        <v>771</v>
      </c>
      <c r="F654" s="72" t="s">
        <v>258</v>
      </c>
      <c r="G654" s="72" t="s">
        <v>86</v>
      </c>
      <c r="H654" s="72" t="s">
        <v>87</v>
      </c>
      <c r="I654" s="4">
        <v>73500</v>
      </c>
      <c r="J654" s="72" t="s">
        <v>55</v>
      </c>
      <c r="K654" s="72" t="s">
        <v>774</v>
      </c>
      <c r="L654" s="72" t="s">
        <v>2347</v>
      </c>
      <c r="M654" s="72" t="s">
        <v>107</v>
      </c>
      <c r="N654" s="210"/>
    </row>
    <row r="655" spans="1:14" ht="84" customHeight="1" outlineLevel="2">
      <c r="A655" s="208" t="s">
        <v>517</v>
      </c>
      <c r="B655" s="72" t="s">
        <v>775</v>
      </c>
      <c r="C655" s="72" t="s">
        <v>99</v>
      </c>
      <c r="D655" s="72" t="s">
        <v>43</v>
      </c>
      <c r="E655" s="72" t="s">
        <v>776</v>
      </c>
      <c r="F655" s="72" t="s">
        <v>258</v>
      </c>
      <c r="G655" s="72" t="s">
        <v>86</v>
      </c>
      <c r="H655" s="72" t="s">
        <v>87</v>
      </c>
      <c r="I655" s="4">
        <v>465500</v>
      </c>
      <c r="J655" s="72" t="s">
        <v>55</v>
      </c>
      <c r="K655" s="72" t="s">
        <v>777</v>
      </c>
      <c r="L655" s="72" t="s">
        <v>2478</v>
      </c>
      <c r="M655" s="72" t="s">
        <v>107</v>
      </c>
      <c r="N655" s="210"/>
    </row>
    <row r="656" spans="1:14" ht="67.900000000000006" customHeight="1" outlineLevel="2">
      <c r="A656" s="208" t="s">
        <v>517</v>
      </c>
      <c r="B656" s="72" t="s">
        <v>2477</v>
      </c>
      <c r="C656" s="72" t="s">
        <v>99</v>
      </c>
      <c r="D656" s="72" t="s">
        <v>43</v>
      </c>
      <c r="E656" s="72" t="s">
        <v>778</v>
      </c>
      <c r="F656" s="72" t="s">
        <v>258</v>
      </c>
      <c r="G656" s="72" t="s">
        <v>86</v>
      </c>
      <c r="H656" s="72" t="s">
        <v>87</v>
      </c>
      <c r="I656" s="4">
        <v>708000</v>
      </c>
      <c r="J656" s="72" t="s">
        <v>55</v>
      </c>
      <c r="K656" s="72" t="s">
        <v>2148</v>
      </c>
      <c r="L656" s="72" t="s">
        <v>434</v>
      </c>
      <c r="M656" s="221"/>
      <c r="N656" s="210"/>
    </row>
    <row r="657" spans="1:14" ht="82.15" customHeight="1" outlineLevel="2">
      <c r="A657" s="208" t="s">
        <v>517</v>
      </c>
      <c r="B657" s="72" t="s">
        <v>2147</v>
      </c>
      <c r="C657" s="72" t="s">
        <v>105</v>
      </c>
      <c r="D657" s="72" t="s">
        <v>43</v>
      </c>
      <c r="E657" s="72" t="s">
        <v>2124</v>
      </c>
      <c r="F657" s="72" t="s">
        <v>258</v>
      </c>
      <c r="G657" s="72" t="s">
        <v>86</v>
      </c>
      <c r="H657" s="72" t="s">
        <v>87</v>
      </c>
      <c r="I657" s="4">
        <v>0</v>
      </c>
      <c r="J657" s="72" t="s">
        <v>94</v>
      </c>
      <c r="K657" s="72" t="s">
        <v>2146</v>
      </c>
      <c r="L657" s="72" t="s">
        <v>2476</v>
      </c>
      <c r="M657" s="72" t="s">
        <v>465</v>
      </c>
      <c r="N657" s="210"/>
    </row>
    <row r="658" spans="1:14" ht="116.45" customHeight="1" outlineLevel="2">
      <c r="A658" s="208" t="s">
        <v>517</v>
      </c>
      <c r="B658" s="72" t="s">
        <v>2131</v>
      </c>
      <c r="C658" s="72" t="s">
        <v>269</v>
      </c>
      <c r="D658" s="72" t="s">
        <v>2128</v>
      </c>
      <c r="E658" s="72" t="s">
        <v>476</v>
      </c>
      <c r="F658" s="72" t="s">
        <v>270</v>
      </c>
      <c r="G658" s="72" t="s">
        <v>86</v>
      </c>
      <c r="H658" s="72" t="s">
        <v>87</v>
      </c>
      <c r="I658" s="4">
        <v>182885</v>
      </c>
      <c r="J658" s="72" t="s">
        <v>55</v>
      </c>
      <c r="K658" s="72" t="s">
        <v>519</v>
      </c>
      <c r="L658" s="72" t="s">
        <v>2130</v>
      </c>
      <c r="M658" s="72"/>
      <c r="N658" s="210"/>
    </row>
    <row r="659" spans="1:14" ht="99.6" customHeight="1" outlineLevel="2">
      <c r="A659" s="208" t="s">
        <v>517</v>
      </c>
      <c r="B659" s="72" t="s">
        <v>2475</v>
      </c>
      <c r="C659" s="72" t="s">
        <v>269</v>
      </c>
      <c r="D659" s="72" t="s">
        <v>58</v>
      </c>
      <c r="E659" s="72" t="s">
        <v>2474</v>
      </c>
      <c r="F659" s="72" t="s">
        <v>270</v>
      </c>
      <c r="G659" s="72" t="s">
        <v>86</v>
      </c>
      <c r="H659" s="72" t="s">
        <v>87</v>
      </c>
      <c r="I659" s="4">
        <v>73500</v>
      </c>
      <c r="J659" s="72" t="s">
        <v>55</v>
      </c>
      <c r="K659" s="72" t="s">
        <v>2473</v>
      </c>
      <c r="L659" s="72" t="s">
        <v>100</v>
      </c>
      <c r="M659" s="72"/>
      <c r="N659" s="210"/>
    </row>
    <row r="660" spans="1:14" ht="67.150000000000006" customHeight="1" outlineLevel="2">
      <c r="A660" s="208" t="s">
        <v>517</v>
      </c>
      <c r="B660" s="72" t="s">
        <v>2144</v>
      </c>
      <c r="C660" s="72" t="s">
        <v>269</v>
      </c>
      <c r="D660" s="72" t="s">
        <v>2128</v>
      </c>
      <c r="E660" s="72" t="s">
        <v>2143</v>
      </c>
      <c r="F660" s="72" t="s">
        <v>270</v>
      </c>
      <c r="G660" s="72" t="s">
        <v>86</v>
      </c>
      <c r="H660" s="72" t="s">
        <v>87</v>
      </c>
      <c r="I660" s="4">
        <v>164000</v>
      </c>
      <c r="J660" s="72" t="s">
        <v>55</v>
      </c>
      <c r="K660" s="72" t="s">
        <v>2142</v>
      </c>
      <c r="L660" s="72" t="s">
        <v>2130</v>
      </c>
      <c r="M660" s="72"/>
      <c r="N660" s="210"/>
    </row>
    <row r="661" spans="1:14" ht="67.150000000000006" customHeight="1" outlineLevel="2">
      <c r="A661" s="208" t="s">
        <v>517</v>
      </c>
      <c r="B661" s="72" t="s">
        <v>2129</v>
      </c>
      <c r="C661" s="72" t="s">
        <v>269</v>
      </c>
      <c r="D661" s="72" t="s">
        <v>2128</v>
      </c>
      <c r="E661" s="72" t="s">
        <v>779</v>
      </c>
      <c r="F661" s="72" t="s">
        <v>270</v>
      </c>
      <c r="G661" s="72" t="s">
        <v>86</v>
      </c>
      <c r="H661" s="72" t="s">
        <v>87</v>
      </c>
      <c r="I661" s="4">
        <v>0</v>
      </c>
      <c r="J661" s="72" t="s">
        <v>55</v>
      </c>
      <c r="K661" s="72" t="s">
        <v>522</v>
      </c>
      <c r="L661" s="72" t="s">
        <v>523</v>
      </c>
      <c r="M661" s="72" t="s">
        <v>465</v>
      </c>
      <c r="N661" s="210"/>
    </row>
    <row r="662" spans="1:14" ht="132.6" customHeight="1" outlineLevel="2">
      <c r="A662" s="208" t="s">
        <v>517</v>
      </c>
      <c r="B662" s="72" t="s">
        <v>2472</v>
      </c>
      <c r="C662" s="72" t="s">
        <v>269</v>
      </c>
      <c r="D662" s="72" t="s">
        <v>412</v>
      </c>
      <c r="E662" s="72" t="s">
        <v>2124</v>
      </c>
      <c r="F662" s="72" t="s">
        <v>270</v>
      </c>
      <c r="G662" s="72" t="s">
        <v>86</v>
      </c>
      <c r="H662" s="72" t="s">
        <v>87</v>
      </c>
      <c r="I662" s="4">
        <v>0</v>
      </c>
      <c r="J662" s="72" t="s">
        <v>55</v>
      </c>
      <c r="K662" s="72" t="s">
        <v>2127</v>
      </c>
      <c r="L662" s="72" t="s">
        <v>2471</v>
      </c>
      <c r="M662" s="72" t="s">
        <v>465</v>
      </c>
      <c r="N662" s="210"/>
    </row>
    <row r="663" spans="1:14" ht="84" customHeight="1" outlineLevel="2">
      <c r="A663" s="208" t="s">
        <v>517</v>
      </c>
      <c r="B663" s="72" t="s">
        <v>2470</v>
      </c>
      <c r="C663" s="72" t="s">
        <v>269</v>
      </c>
      <c r="D663" s="72" t="s">
        <v>43</v>
      </c>
      <c r="E663" s="72" t="s">
        <v>2124</v>
      </c>
      <c r="F663" s="72" t="s">
        <v>270</v>
      </c>
      <c r="G663" s="72" t="s">
        <v>86</v>
      </c>
      <c r="H663" s="72" t="s">
        <v>87</v>
      </c>
      <c r="I663" s="4">
        <v>0</v>
      </c>
      <c r="J663" s="72" t="s">
        <v>55</v>
      </c>
      <c r="K663" s="72" t="s">
        <v>2123</v>
      </c>
      <c r="L663" s="72" t="s">
        <v>2122</v>
      </c>
      <c r="M663" s="72" t="s">
        <v>465</v>
      </c>
      <c r="N663" s="210"/>
    </row>
    <row r="664" spans="1:14" ht="84" customHeight="1" outlineLevel="2">
      <c r="A664" s="208" t="s">
        <v>509</v>
      </c>
      <c r="B664" s="72" t="s">
        <v>2135</v>
      </c>
      <c r="C664" s="72" t="s">
        <v>269</v>
      </c>
      <c r="D664" s="72" t="s">
        <v>58</v>
      </c>
      <c r="E664" s="72" t="s">
        <v>2134</v>
      </c>
      <c r="F664" s="72" t="s">
        <v>270</v>
      </c>
      <c r="G664" s="72" t="s">
        <v>86</v>
      </c>
      <c r="H664" s="72" t="s">
        <v>87</v>
      </c>
      <c r="I664" s="4">
        <v>0</v>
      </c>
      <c r="J664" s="72" t="s">
        <v>55</v>
      </c>
      <c r="K664" s="72" t="s">
        <v>2133</v>
      </c>
      <c r="L664" s="72" t="s">
        <v>2132</v>
      </c>
      <c r="M664" s="72" t="s">
        <v>465</v>
      </c>
      <c r="N664" s="210"/>
    </row>
    <row r="665" spans="1:14" ht="165.6" customHeight="1" outlineLevel="2">
      <c r="A665" s="208" t="s">
        <v>517</v>
      </c>
      <c r="B665" s="72" t="s">
        <v>2469</v>
      </c>
      <c r="C665" s="72" t="s">
        <v>391</v>
      </c>
      <c r="D665" s="72" t="s">
        <v>43</v>
      </c>
      <c r="E665" s="72" t="s">
        <v>2468</v>
      </c>
      <c r="F665" s="72" t="s">
        <v>258</v>
      </c>
      <c r="G665" s="72" t="s">
        <v>53</v>
      </c>
      <c r="H665" s="72" t="s">
        <v>78</v>
      </c>
      <c r="I665" s="4">
        <v>600000</v>
      </c>
      <c r="J665" s="72" t="s">
        <v>217</v>
      </c>
      <c r="K665" s="72" t="s">
        <v>2467</v>
      </c>
      <c r="L665" s="72" t="s">
        <v>2466</v>
      </c>
      <c r="M665" s="72"/>
      <c r="N665" s="210"/>
    </row>
    <row r="666" spans="1:14" ht="164.45" customHeight="1" outlineLevel="2">
      <c r="A666" s="208" t="s">
        <v>517</v>
      </c>
      <c r="B666" s="72" t="s">
        <v>2465</v>
      </c>
      <c r="C666" s="72" t="s">
        <v>400</v>
      </c>
      <c r="D666" s="72" t="s">
        <v>58</v>
      </c>
      <c r="E666" s="72" t="s">
        <v>2444</v>
      </c>
      <c r="F666" s="72" t="s">
        <v>258</v>
      </c>
      <c r="G666" s="72" t="s">
        <v>53</v>
      </c>
      <c r="H666" s="72" t="s">
        <v>78</v>
      </c>
      <c r="I666" s="4">
        <v>60000</v>
      </c>
      <c r="J666" s="72" t="s">
        <v>2464</v>
      </c>
      <c r="K666" s="72" t="s">
        <v>2463</v>
      </c>
      <c r="L666" s="72" t="s">
        <v>389</v>
      </c>
      <c r="M666" s="72"/>
      <c r="N666" s="210"/>
    </row>
    <row r="667" spans="1:14" ht="67.150000000000006" customHeight="1" outlineLevel="2">
      <c r="A667" s="208" t="s">
        <v>517</v>
      </c>
      <c r="B667" s="72" t="s">
        <v>2462</v>
      </c>
      <c r="C667" s="72" t="s">
        <v>77</v>
      </c>
      <c r="D667" s="72" t="s">
        <v>43</v>
      </c>
      <c r="E667" s="72" t="s">
        <v>593</v>
      </c>
      <c r="F667" s="72" t="s">
        <v>258</v>
      </c>
      <c r="G667" s="72" t="s">
        <v>53</v>
      </c>
      <c r="H667" s="72" t="s">
        <v>78</v>
      </c>
      <c r="I667" s="4">
        <v>65000</v>
      </c>
      <c r="J667" s="72" t="s">
        <v>514</v>
      </c>
      <c r="K667" s="72" t="s">
        <v>2461</v>
      </c>
      <c r="L667" s="72" t="s">
        <v>2460</v>
      </c>
      <c r="M667" s="72" t="s">
        <v>107</v>
      </c>
      <c r="N667" s="210"/>
    </row>
    <row r="668" spans="1:14" ht="100.9" customHeight="1" outlineLevel="2">
      <c r="A668" s="208" t="s">
        <v>517</v>
      </c>
      <c r="B668" s="72" t="s">
        <v>2459</v>
      </c>
      <c r="C668" s="72" t="s">
        <v>77</v>
      </c>
      <c r="D668" s="72" t="s">
        <v>145</v>
      </c>
      <c r="E668" s="72" t="s">
        <v>781</v>
      </c>
      <c r="F668" s="72" t="s">
        <v>258</v>
      </c>
      <c r="G668" s="72" t="s">
        <v>53</v>
      </c>
      <c r="H668" s="72" t="s">
        <v>78</v>
      </c>
      <c r="I668" s="4">
        <v>61375</v>
      </c>
      <c r="J668" s="72" t="s">
        <v>514</v>
      </c>
      <c r="K668" s="72" t="s">
        <v>2458</v>
      </c>
      <c r="L668" s="72" t="s">
        <v>2164</v>
      </c>
      <c r="M668" s="72" t="s">
        <v>107</v>
      </c>
      <c r="N668" s="210"/>
    </row>
    <row r="669" spans="1:14" ht="83.45" customHeight="1" outlineLevel="2">
      <c r="A669" s="208" t="s">
        <v>517</v>
      </c>
      <c r="B669" s="72" t="s">
        <v>790</v>
      </c>
      <c r="C669" s="72" t="s">
        <v>77</v>
      </c>
      <c r="D669" s="72" t="s">
        <v>43</v>
      </c>
      <c r="E669" s="72" t="s">
        <v>791</v>
      </c>
      <c r="F669" s="72" t="s">
        <v>258</v>
      </c>
      <c r="G669" s="72" t="s">
        <v>53</v>
      </c>
      <c r="H669" s="72" t="s">
        <v>78</v>
      </c>
      <c r="I669" s="4">
        <v>10500</v>
      </c>
      <c r="J669" s="72" t="s">
        <v>514</v>
      </c>
      <c r="K669" s="72" t="s">
        <v>792</v>
      </c>
      <c r="L669" s="72" t="s">
        <v>516</v>
      </c>
      <c r="M669" s="72" t="s">
        <v>107</v>
      </c>
      <c r="N669" s="210"/>
    </row>
    <row r="670" spans="1:14" ht="100.15" customHeight="1" outlineLevel="2">
      <c r="A670" s="208" t="s">
        <v>517</v>
      </c>
      <c r="B670" s="72" t="s">
        <v>2457</v>
      </c>
      <c r="C670" s="72" t="s">
        <v>77</v>
      </c>
      <c r="D670" s="72" t="s">
        <v>145</v>
      </c>
      <c r="E670" s="72" t="s">
        <v>793</v>
      </c>
      <c r="F670" s="72" t="s">
        <v>258</v>
      </c>
      <c r="G670" s="72" t="s">
        <v>53</v>
      </c>
      <c r="H670" s="72" t="s">
        <v>78</v>
      </c>
      <c r="I670" s="4">
        <v>98000</v>
      </c>
      <c r="J670" s="72" t="s">
        <v>514</v>
      </c>
      <c r="K670" s="72" t="s">
        <v>794</v>
      </c>
      <c r="L670" s="72" t="s">
        <v>795</v>
      </c>
      <c r="M670" s="72" t="s">
        <v>107</v>
      </c>
      <c r="N670" s="210"/>
    </row>
    <row r="671" spans="1:14" ht="84" customHeight="1" outlineLevel="2">
      <c r="A671" s="208" t="s">
        <v>517</v>
      </c>
      <c r="B671" s="72" t="s">
        <v>2456</v>
      </c>
      <c r="C671" s="72" t="s">
        <v>77</v>
      </c>
      <c r="D671" s="72" t="s">
        <v>43</v>
      </c>
      <c r="E671" s="72" t="s">
        <v>2455</v>
      </c>
      <c r="F671" s="72" t="s">
        <v>258</v>
      </c>
      <c r="G671" s="72" t="s">
        <v>53</v>
      </c>
      <c r="H671" s="72" t="s">
        <v>78</v>
      </c>
      <c r="I671" s="4">
        <v>20000</v>
      </c>
      <c r="J671" s="72" t="s">
        <v>514</v>
      </c>
      <c r="K671" s="72" t="s">
        <v>2454</v>
      </c>
      <c r="L671" s="72" t="s">
        <v>516</v>
      </c>
      <c r="M671" s="72" t="s">
        <v>107</v>
      </c>
      <c r="N671" s="210"/>
    </row>
    <row r="672" spans="1:14" ht="99.6" customHeight="1" outlineLevel="2">
      <c r="A672" s="208" t="s">
        <v>517</v>
      </c>
      <c r="B672" s="72" t="s">
        <v>1075</v>
      </c>
      <c r="C672" s="72" t="s">
        <v>77</v>
      </c>
      <c r="D672" s="72" t="s">
        <v>43</v>
      </c>
      <c r="E672" s="72" t="s">
        <v>1076</v>
      </c>
      <c r="F672" s="72" t="s">
        <v>258</v>
      </c>
      <c r="G672" s="72" t="s">
        <v>53</v>
      </c>
      <c r="H672" s="72" t="s">
        <v>78</v>
      </c>
      <c r="I672" s="4">
        <v>165375</v>
      </c>
      <c r="J672" s="72" t="s">
        <v>514</v>
      </c>
      <c r="K672" s="72" t="s">
        <v>1077</v>
      </c>
      <c r="L672" s="72" t="s">
        <v>399</v>
      </c>
      <c r="M672" s="72" t="s">
        <v>107</v>
      </c>
      <c r="N672" s="210"/>
    </row>
    <row r="673" spans="1:14" ht="84.6" customHeight="1" outlineLevel="2">
      <c r="A673" s="208" t="s">
        <v>517</v>
      </c>
      <c r="B673" s="72" t="s">
        <v>1079</v>
      </c>
      <c r="C673" s="72" t="s">
        <v>77</v>
      </c>
      <c r="D673" s="72" t="s">
        <v>43</v>
      </c>
      <c r="E673" s="72" t="s">
        <v>1080</v>
      </c>
      <c r="F673" s="72" t="s">
        <v>258</v>
      </c>
      <c r="G673" s="72" t="s">
        <v>53</v>
      </c>
      <c r="H673" s="72" t="s">
        <v>78</v>
      </c>
      <c r="I673" s="4">
        <v>10500</v>
      </c>
      <c r="J673" s="72" t="s">
        <v>514</v>
      </c>
      <c r="K673" s="72" t="s">
        <v>1081</v>
      </c>
      <c r="L673" s="72" t="s">
        <v>516</v>
      </c>
      <c r="M673" s="72" t="s">
        <v>107</v>
      </c>
      <c r="N673" s="210"/>
    </row>
    <row r="674" spans="1:14" ht="84.6" customHeight="1" outlineLevel="2">
      <c r="A674" s="208" t="s">
        <v>517</v>
      </c>
      <c r="B674" s="72" t="s">
        <v>2453</v>
      </c>
      <c r="C674" s="72" t="s">
        <v>77</v>
      </c>
      <c r="D674" s="72" t="s">
        <v>43</v>
      </c>
      <c r="E674" s="72" t="s">
        <v>2452</v>
      </c>
      <c r="F674" s="72" t="s">
        <v>258</v>
      </c>
      <c r="G674" s="72" t="s">
        <v>53</v>
      </c>
      <c r="H674" s="72" t="s">
        <v>78</v>
      </c>
      <c r="I674" s="4">
        <v>10500</v>
      </c>
      <c r="J674" s="72" t="s">
        <v>514</v>
      </c>
      <c r="K674" s="72" t="s">
        <v>2451</v>
      </c>
      <c r="L674" s="72" t="s">
        <v>516</v>
      </c>
      <c r="M674" s="72"/>
      <c r="N674" s="210"/>
    </row>
    <row r="675" spans="1:14" ht="99.6" customHeight="1" outlineLevel="2">
      <c r="A675" s="208" t="s">
        <v>517</v>
      </c>
      <c r="B675" s="72" t="s">
        <v>2450</v>
      </c>
      <c r="C675" s="72" t="s">
        <v>77</v>
      </c>
      <c r="D675" s="72" t="s">
        <v>43</v>
      </c>
      <c r="E675" s="72" t="s">
        <v>1272</v>
      </c>
      <c r="F675" s="72" t="s">
        <v>258</v>
      </c>
      <c r="G675" s="72" t="s">
        <v>53</v>
      </c>
      <c r="H675" s="72" t="s">
        <v>78</v>
      </c>
      <c r="I675" s="4">
        <v>10500</v>
      </c>
      <c r="J675" s="72" t="s">
        <v>514</v>
      </c>
      <c r="K675" s="72" t="s">
        <v>2449</v>
      </c>
      <c r="L675" s="72" t="s">
        <v>516</v>
      </c>
      <c r="M675" s="72"/>
      <c r="N675" s="210"/>
    </row>
    <row r="676" spans="1:14" ht="84" customHeight="1" outlineLevel="2">
      <c r="A676" s="208" t="s">
        <v>517</v>
      </c>
      <c r="B676" s="72" t="s">
        <v>2448</v>
      </c>
      <c r="C676" s="72" t="s">
        <v>77</v>
      </c>
      <c r="D676" s="72" t="s">
        <v>43</v>
      </c>
      <c r="E676" s="72" t="s">
        <v>2447</v>
      </c>
      <c r="F676" s="72" t="s">
        <v>258</v>
      </c>
      <c r="G676" s="72" t="s">
        <v>53</v>
      </c>
      <c r="H676" s="72" t="s">
        <v>78</v>
      </c>
      <c r="I676" s="4">
        <v>10500</v>
      </c>
      <c r="J676" s="72" t="s">
        <v>514</v>
      </c>
      <c r="K676" s="72" t="s">
        <v>2446</v>
      </c>
      <c r="L676" s="72" t="s">
        <v>516</v>
      </c>
      <c r="M676" s="72"/>
      <c r="N676" s="210"/>
    </row>
    <row r="677" spans="1:14" ht="115.9" customHeight="1" outlineLevel="2">
      <c r="A677" s="208" t="s">
        <v>517</v>
      </c>
      <c r="B677" s="72" t="s">
        <v>2445</v>
      </c>
      <c r="C677" s="72" t="s">
        <v>77</v>
      </c>
      <c r="D677" s="72" t="s">
        <v>43</v>
      </c>
      <c r="E677" s="72" t="s">
        <v>2444</v>
      </c>
      <c r="F677" s="72" t="s">
        <v>258</v>
      </c>
      <c r="G677" s="72" t="s">
        <v>53</v>
      </c>
      <c r="H677" s="72" t="s">
        <v>78</v>
      </c>
      <c r="I677" s="4">
        <v>145000</v>
      </c>
      <c r="J677" s="72" t="s">
        <v>514</v>
      </c>
      <c r="K677" s="72" t="s">
        <v>2443</v>
      </c>
      <c r="L677" s="72" t="s">
        <v>2442</v>
      </c>
      <c r="M677" s="72"/>
      <c r="N677" s="210"/>
    </row>
    <row r="678" spans="1:14" ht="67.900000000000006" customHeight="1" outlineLevel="2">
      <c r="A678" s="208" t="s">
        <v>517</v>
      </c>
      <c r="B678" s="72" t="s">
        <v>2441</v>
      </c>
      <c r="C678" s="72" t="s">
        <v>77</v>
      </c>
      <c r="D678" s="72" t="s">
        <v>58</v>
      </c>
      <c r="E678" s="72" t="s">
        <v>2440</v>
      </c>
      <c r="F678" s="72" t="s">
        <v>258</v>
      </c>
      <c r="G678" s="72" t="s">
        <v>53</v>
      </c>
      <c r="H678" s="72" t="s">
        <v>78</v>
      </c>
      <c r="I678" s="4">
        <v>280000</v>
      </c>
      <c r="J678" s="72" t="s">
        <v>514</v>
      </c>
      <c r="K678" s="72" t="s">
        <v>2439</v>
      </c>
      <c r="L678" s="72" t="s">
        <v>1084</v>
      </c>
      <c r="M678" s="72"/>
      <c r="N678" s="210"/>
    </row>
    <row r="679" spans="1:14" ht="67.900000000000006" customHeight="1" outlineLevel="2">
      <c r="A679" s="208" t="s">
        <v>517</v>
      </c>
      <c r="B679" s="72" t="s">
        <v>2438</v>
      </c>
      <c r="C679" s="72" t="s">
        <v>77</v>
      </c>
      <c r="D679" s="72" t="s">
        <v>43</v>
      </c>
      <c r="E679" s="72" t="s">
        <v>2437</v>
      </c>
      <c r="F679" s="72" t="s">
        <v>258</v>
      </c>
      <c r="G679" s="72" t="s">
        <v>53</v>
      </c>
      <c r="H679" s="72" t="s">
        <v>78</v>
      </c>
      <c r="I679" s="4">
        <v>200000</v>
      </c>
      <c r="J679" s="72" t="s">
        <v>514</v>
      </c>
      <c r="K679" s="72" t="s">
        <v>2436</v>
      </c>
      <c r="L679" s="72" t="s">
        <v>119</v>
      </c>
      <c r="M679" s="72"/>
      <c r="N679" s="210"/>
    </row>
    <row r="680" spans="1:14" ht="100.9" customHeight="1" outlineLevel="2">
      <c r="A680" s="208" t="s">
        <v>517</v>
      </c>
      <c r="B680" s="72" t="s">
        <v>2435</v>
      </c>
      <c r="C680" s="72" t="s">
        <v>77</v>
      </c>
      <c r="D680" s="72" t="s">
        <v>412</v>
      </c>
      <c r="E680" s="72" t="s">
        <v>2310</v>
      </c>
      <c r="F680" s="72" t="s">
        <v>258</v>
      </c>
      <c r="G680" s="72" t="s">
        <v>53</v>
      </c>
      <c r="H680" s="72" t="s">
        <v>78</v>
      </c>
      <c r="I680" s="4">
        <v>94500</v>
      </c>
      <c r="J680" s="72" t="s">
        <v>514</v>
      </c>
      <c r="K680" s="72" t="s">
        <v>2434</v>
      </c>
      <c r="L680" s="72" t="s">
        <v>2347</v>
      </c>
      <c r="M680" s="72"/>
      <c r="N680" s="210"/>
    </row>
    <row r="681" spans="1:14" ht="67.150000000000006" customHeight="1" outlineLevel="2">
      <c r="A681" s="208" t="s">
        <v>517</v>
      </c>
      <c r="B681" s="72" t="s">
        <v>2433</v>
      </c>
      <c r="C681" s="72" t="s">
        <v>77</v>
      </c>
      <c r="D681" s="72" t="s">
        <v>145</v>
      </c>
      <c r="E681" s="72" t="s">
        <v>2250</v>
      </c>
      <c r="F681" s="72" t="s">
        <v>258</v>
      </c>
      <c r="G681" s="72" t="s">
        <v>53</v>
      </c>
      <c r="H681" s="72" t="s">
        <v>78</v>
      </c>
      <c r="I681" s="4">
        <v>80000</v>
      </c>
      <c r="J681" s="72" t="s">
        <v>514</v>
      </c>
      <c r="K681" s="72" t="s">
        <v>2432</v>
      </c>
      <c r="L681" s="72" t="s">
        <v>2431</v>
      </c>
      <c r="M681" s="72"/>
      <c r="N681" s="210"/>
    </row>
    <row r="682" spans="1:14" ht="82.15" customHeight="1" outlineLevel="2">
      <c r="A682" s="208" t="s">
        <v>517</v>
      </c>
      <c r="B682" s="72" t="s">
        <v>2430</v>
      </c>
      <c r="C682" s="72" t="s">
        <v>2429</v>
      </c>
      <c r="D682" s="72" t="s">
        <v>43</v>
      </c>
      <c r="E682" s="72" t="s">
        <v>2428</v>
      </c>
      <c r="F682" s="72" t="s">
        <v>2427</v>
      </c>
      <c r="G682" s="72" t="s">
        <v>53</v>
      </c>
      <c r="H682" s="72" t="s">
        <v>2426</v>
      </c>
      <c r="I682" s="4">
        <v>6000</v>
      </c>
      <c r="J682" s="72" t="s">
        <v>102</v>
      </c>
      <c r="K682" s="72" t="s">
        <v>2425</v>
      </c>
      <c r="L682" s="72" t="s">
        <v>83</v>
      </c>
      <c r="M682" s="72"/>
      <c r="N682" s="210"/>
    </row>
    <row r="683" spans="1:14" ht="148.15" customHeight="1" outlineLevel="2">
      <c r="A683" s="208" t="s">
        <v>509</v>
      </c>
      <c r="B683" s="72" t="s">
        <v>1082</v>
      </c>
      <c r="C683" s="72" t="s">
        <v>782</v>
      </c>
      <c r="D683" s="72" t="s">
        <v>58</v>
      </c>
      <c r="E683" s="72" t="s">
        <v>2424</v>
      </c>
      <c r="F683" s="72" t="s">
        <v>258</v>
      </c>
      <c r="G683" s="72" t="s">
        <v>76</v>
      </c>
      <c r="H683" s="72" t="s">
        <v>260</v>
      </c>
      <c r="I683" s="4">
        <v>64000</v>
      </c>
      <c r="J683" s="72" t="s">
        <v>783</v>
      </c>
      <c r="K683" s="72" t="s">
        <v>1083</v>
      </c>
      <c r="L683" s="72" t="s">
        <v>1084</v>
      </c>
      <c r="M683" s="72" t="s">
        <v>107</v>
      </c>
      <c r="N683" s="210"/>
    </row>
    <row r="684" spans="1:14" ht="152.44999999999999" customHeight="1" outlineLevel="2">
      <c r="A684" s="208" t="s">
        <v>509</v>
      </c>
      <c r="B684" s="72" t="s">
        <v>1082</v>
      </c>
      <c r="C684" s="72" t="s">
        <v>782</v>
      </c>
      <c r="D684" s="72" t="s">
        <v>43</v>
      </c>
      <c r="E684" s="72" t="s">
        <v>1085</v>
      </c>
      <c r="F684" s="72" t="s">
        <v>258</v>
      </c>
      <c r="G684" s="72" t="s">
        <v>76</v>
      </c>
      <c r="H684" s="72" t="s">
        <v>260</v>
      </c>
      <c r="I684" s="4">
        <v>280528</v>
      </c>
      <c r="J684" s="72" t="s">
        <v>783</v>
      </c>
      <c r="K684" s="72" t="s">
        <v>1083</v>
      </c>
      <c r="L684" s="11" t="s">
        <v>2423</v>
      </c>
      <c r="M684" s="72" t="s">
        <v>107</v>
      </c>
      <c r="N684" s="210"/>
    </row>
    <row r="685" spans="1:14" ht="148.9" customHeight="1" outlineLevel="2">
      <c r="A685" s="208" t="s">
        <v>509</v>
      </c>
      <c r="B685" s="72" t="s">
        <v>1082</v>
      </c>
      <c r="C685" s="72" t="s">
        <v>782</v>
      </c>
      <c r="D685" s="72" t="s">
        <v>43</v>
      </c>
      <c r="E685" s="72" t="s">
        <v>2422</v>
      </c>
      <c r="F685" s="72" t="s">
        <v>258</v>
      </c>
      <c r="G685" s="72" t="s">
        <v>76</v>
      </c>
      <c r="H685" s="72" t="s">
        <v>260</v>
      </c>
      <c r="I685" s="4">
        <v>88528</v>
      </c>
      <c r="J685" s="72" t="s">
        <v>783</v>
      </c>
      <c r="K685" s="72" t="s">
        <v>1083</v>
      </c>
      <c r="L685" s="11" t="s">
        <v>2421</v>
      </c>
      <c r="M685" s="72" t="s">
        <v>107</v>
      </c>
      <c r="N685" s="210"/>
    </row>
    <row r="686" spans="1:14" ht="149.44999999999999" customHeight="1" outlineLevel="2">
      <c r="A686" s="208" t="s">
        <v>509</v>
      </c>
      <c r="B686" s="72" t="s">
        <v>1082</v>
      </c>
      <c r="C686" s="72" t="s">
        <v>782</v>
      </c>
      <c r="D686" s="72" t="s">
        <v>58</v>
      </c>
      <c r="E686" s="72" t="s">
        <v>2321</v>
      </c>
      <c r="F686" s="72" t="s">
        <v>258</v>
      </c>
      <c r="G686" s="72" t="s">
        <v>76</v>
      </c>
      <c r="H686" s="72" t="s">
        <v>260</v>
      </c>
      <c r="I686" s="4">
        <v>64000</v>
      </c>
      <c r="J686" s="72" t="s">
        <v>783</v>
      </c>
      <c r="K686" s="72" t="s">
        <v>1083</v>
      </c>
      <c r="L686" s="72" t="s">
        <v>1084</v>
      </c>
      <c r="M686" s="72" t="s">
        <v>107</v>
      </c>
      <c r="N686" s="210"/>
    </row>
    <row r="687" spans="1:14" ht="117" customHeight="1" outlineLevel="2">
      <c r="A687" s="208" t="s">
        <v>517</v>
      </c>
      <c r="B687" s="72" t="s">
        <v>784</v>
      </c>
      <c r="C687" s="72" t="s">
        <v>782</v>
      </c>
      <c r="D687" s="72" t="s">
        <v>43</v>
      </c>
      <c r="E687" s="72" t="s">
        <v>937</v>
      </c>
      <c r="F687" s="72" t="s">
        <v>258</v>
      </c>
      <c r="G687" s="72" t="s">
        <v>76</v>
      </c>
      <c r="H687" s="72" t="s">
        <v>260</v>
      </c>
      <c r="I687" s="4">
        <v>15000</v>
      </c>
      <c r="J687" s="72" t="s">
        <v>783</v>
      </c>
      <c r="K687" s="72" t="s">
        <v>1086</v>
      </c>
      <c r="L687" s="11" t="s">
        <v>2418</v>
      </c>
      <c r="M687" s="72" t="s">
        <v>107</v>
      </c>
      <c r="N687" s="210"/>
    </row>
    <row r="688" spans="1:14" ht="116.45" customHeight="1" outlineLevel="2">
      <c r="A688" s="208" t="s">
        <v>517</v>
      </c>
      <c r="B688" s="72" t="s">
        <v>784</v>
      </c>
      <c r="C688" s="72" t="s">
        <v>782</v>
      </c>
      <c r="D688" s="72" t="s">
        <v>2412</v>
      </c>
      <c r="E688" s="72" t="s">
        <v>2420</v>
      </c>
      <c r="F688" s="72" t="s">
        <v>258</v>
      </c>
      <c r="G688" s="72" t="s">
        <v>76</v>
      </c>
      <c r="H688" s="72" t="s">
        <v>260</v>
      </c>
      <c r="I688" s="4">
        <v>130000</v>
      </c>
      <c r="J688" s="72" t="s">
        <v>261</v>
      </c>
      <c r="K688" s="72" t="s">
        <v>1086</v>
      </c>
      <c r="L688" s="11" t="s">
        <v>2418</v>
      </c>
      <c r="M688" s="72"/>
      <c r="N688" s="210"/>
    </row>
    <row r="689" spans="1:14" ht="117.6" customHeight="1" outlineLevel="2">
      <c r="A689" s="208" t="s">
        <v>517</v>
      </c>
      <c r="B689" s="72" t="s">
        <v>784</v>
      </c>
      <c r="C689" s="72" t="s">
        <v>782</v>
      </c>
      <c r="D689" s="72" t="s">
        <v>2412</v>
      </c>
      <c r="E689" s="72" t="s">
        <v>2419</v>
      </c>
      <c r="F689" s="72" t="s">
        <v>258</v>
      </c>
      <c r="G689" s="72" t="s">
        <v>76</v>
      </c>
      <c r="H689" s="72" t="s">
        <v>260</v>
      </c>
      <c r="I689" s="4">
        <v>9000</v>
      </c>
      <c r="J689" s="72" t="s">
        <v>261</v>
      </c>
      <c r="K689" s="72" t="s">
        <v>1086</v>
      </c>
      <c r="L689" s="11" t="s">
        <v>2418</v>
      </c>
      <c r="M689" s="72"/>
      <c r="N689" s="210"/>
    </row>
    <row r="690" spans="1:14" ht="116.45" customHeight="1" outlineLevel="2">
      <c r="A690" s="208" t="s">
        <v>517</v>
      </c>
      <c r="B690" s="72" t="s">
        <v>2417</v>
      </c>
      <c r="C690" s="72" t="s">
        <v>782</v>
      </c>
      <c r="D690" s="72" t="s">
        <v>43</v>
      </c>
      <c r="E690" s="72" t="s">
        <v>2416</v>
      </c>
      <c r="F690" s="72" t="s">
        <v>258</v>
      </c>
      <c r="G690" s="194" t="s">
        <v>992</v>
      </c>
      <c r="H690" s="72" t="s">
        <v>260</v>
      </c>
      <c r="I690" s="4">
        <v>423188</v>
      </c>
      <c r="J690" s="72" t="s">
        <v>783</v>
      </c>
      <c r="K690" s="72" t="s">
        <v>2415</v>
      </c>
      <c r="L690" s="72" t="s">
        <v>2414</v>
      </c>
      <c r="M690" s="72"/>
      <c r="N690" s="210"/>
    </row>
    <row r="691" spans="1:14" ht="118.15" customHeight="1" outlineLevel="2">
      <c r="A691" s="208" t="s">
        <v>517</v>
      </c>
      <c r="B691" s="72" t="s">
        <v>2413</v>
      </c>
      <c r="C691" s="72" t="s">
        <v>259</v>
      </c>
      <c r="D691" s="72" t="s">
        <v>2412</v>
      </c>
      <c r="E691" s="72" t="s">
        <v>2411</v>
      </c>
      <c r="F691" s="72" t="s">
        <v>2410</v>
      </c>
      <c r="G691" s="194" t="s">
        <v>992</v>
      </c>
      <c r="H691" s="72" t="s">
        <v>2409</v>
      </c>
      <c r="I691" s="4">
        <v>650000</v>
      </c>
      <c r="J691" s="72" t="s">
        <v>261</v>
      </c>
      <c r="K691" s="72" t="s">
        <v>2408</v>
      </c>
      <c r="L691" s="72" t="s">
        <v>2407</v>
      </c>
      <c r="M691" s="72"/>
      <c r="N691" s="210"/>
    </row>
    <row r="692" spans="1:14" ht="84.6" customHeight="1" outlineLevel="2">
      <c r="A692" s="208" t="s">
        <v>517</v>
      </c>
      <c r="B692" s="72" t="s">
        <v>2406</v>
      </c>
      <c r="C692" s="72" t="s">
        <v>782</v>
      </c>
      <c r="D692" s="72" t="s">
        <v>58</v>
      </c>
      <c r="E692" s="72" t="s">
        <v>2280</v>
      </c>
      <c r="F692" s="72" t="s">
        <v>258</v>
      </c>
      <c r="G692" s="194" t="s">
        <v>992</v>
      </c>
      <c r="H692" s="72" t="s">
        <v>260</v>
      </c>
      <c r="I692" s="4">
        <v>80000</v>
      </c>
      <c r="J692" s="72" t="s">
        <v>783</v>
      </c>
      <c r="K692" s="72" t="s">
        <v>2404</v>
      </c>
      <c r="L692" s="72" t="s">
        <v>1084</v>
      </c>
      <c r="M692" s="72"/>
      <c r="N692" s="210"/>
    </row>
    <row r="693" spans="1:14" ht="83.45" customHeight="1" outlineLevel="2">
      <c r="A693" s="208" t="s">
        <v>517</v>
      </c>
      <c r="B693" s="72" t="s">
        <v>2406</v>
      </c>
      <c r="C693" s="72" t="s">
        <v>782</v>
      </c>
      <c r="D693" s="72" t="s">
        <v>43</v>
      </c>
      <c r="E693" s="72" t="s">
        <v>2405</v>
      </c>
      <c r="F693" s="72" t="s">
        <v>258</v>
      </c>
      <c r="G693" s="194" t="s">
        <v>992</v>
      </c>
      <c r="H693" s="72" t="s">
        <v>260</v>
      </c>
      <c r="I693" s="4">
        <v>340000</v>
      </c>
      <c r="J693" s="72" t="s">
        <v>783</v>
      </c>
      <c r="K693" s="72" t="s">
        <v>2404</v>
      </c>
      <c r="L693" s="11" t="s">
        <v>2403</v>
      </c>
      <c r="M693" s="72"/>
      <c r="N693" s="210"/>
    </row>
    <row r="694" spans="1:14" ht="67.150000000000006" customHeight="1" outlineLevel="2">
      <c r="A694" s="208" t="s">
        <v>517</v>
      </c>
      <c r="B694" s="72" t="s">
        <v>2402</v>
      </c>
      <c r="C694" s="72" t="s">
        <v>520</v>
      </c>
      <c r="D694" s="72" t="s">
        <v>43</v>
      </c>
      <c r="E694" s="72" t="s">
        <v>1108</v>
      </c>
      <c r="F694" s="72" t="s">
        <v>101</v>
      </c>
      <c r="G694" s="72" t="s">
        <v>80</v>
      </c>
      <c r="H694" s="72" t="s">
        <v>81</v>
      </c>
      <c r="I694" s="4">
        <v>6280</v>
      </c>
      <c r="J694" s="72" t="s">
        <v>102</v>
      </c>
      <c r="K694" s="72" t="s">
        <v>1109</v>
      </c>
      <c r="L694" s="72" t="s">
        <v>83</v>
      </c>
      <c r="M694" s="72" t="s">
        <v>107</v>
      </c>
      <c r="N694" s="210"/>
    </row>
    <row r="695" spans="1:14" ht="67.150000000000006" customHeight="1" outlineLevel="2">
      <c r="A695" s="208" t="s">
        <v>517</v>
      </c>
      <c r="B695" s="72" t="s">
        <v>2401</v>
      </c>
      <c r="C695" s="72" t="s">
        <v>520</v>
      </c>
      <c r="D695" s="72" t="s">
        <v>43</v>
      </c>
      <c r="E695" s="72" t="s">
        <v>2400</v>
      </c>
      <c r="F695" s="72" t="s">
        <v>101</v>
      </c>
      <c r="G695" s="72" t="s">
        <v>80</v>
      </c>
      <c r="H695" s="72" t="s">
        <v>81</v>
      </c>
      <c r="I695" s="4">
        <v>6735</v>
      </c>
      <c r="J695" s="72" t="s">
        <v>102</v>
      </c>
      <c r="K695" s="72" t="s">
        <v>2399</v>
      </c>
      <c r="L695" s="72" t="s">
        <v>83</v>
      </c>
      <c r="M695" s="72"/>
      <c r="N695" s="210"/>
    </row>
    <row r="696" spans="1:14" ht="67.900000000000006" customHeight="1" outlineLevel="2">
      <c r="A696" s="208" t="s">
        <v>517</v>
      </c>
      <c r="B696" s="72" t="s">
        <v>2398</v>
      </c>
      <c r="C696" s="72" t="s">
        <v>2393</v>
      </c>
      <c r="D696" s="72" t="s">
        <v>43</v>
      </c>
      <c r="E696" s="72" t="s">
        <v>2397</v>
      </c>
      <c r="F696" s="72" t="s">
        <v>101</v>
      </c>
      <c r="G696" s="72" t="s">
        <v>80</v>
      </c>
      <c r="H696" s="72" t="s">
        <v>81</v>
      </c>
      <c r="I696" s="4">
        <v>20000</v>
      </c>
      <c r="J696" s="72" t="s">
        <v>102</v>
      </c>
      <c r="K696" s="72" t="s">
        <v>2395</v>
      </c>
      <c r="L696" s="72" t="s">
        <v>83</v>
      </c>
      <c r="M696" s="72"/>
      <c r="N696" s="210"/>
    </row>
    <row r="697" spans="1:14" ht="67.900000000000006" customHeight="1" outlineLevel="2">
      <c r="A697" s="208" t="s">
        <v>517</v>
      </c>
      <c r="B697" s="72" t="s">
        <v>2396</v>
      </c>
      <c r="C697" s="72" t="s">
        <v>2393</v>
      </c>
      <c r="D697" s="72" t="s">
        <v>43</v>
      </c>
      <c r="E697" s="72" t="s">
        <v>2159</v>
      </c>
      <c r="F697" s="72" t="s">
        <v>101</v>
      </c>
      <c r="G697" s="72" t="s">
        <v>80</v>
      </c>
      <c r="H697" s="72" t="s">
        <v>81</v>
      </c>
      <c r="I697" s="4">
        <v>20000</v>
      </c>
      <c r="J697" s="72" t="s">
        <v>102</v>
      </c>
      <c r="K697" s="72" t="s">
        <v>2395</v>
      </c>
      <c r="L697" s="72" t="s">
        <v>83</v>
      </c>
      <c r="M697" s="72"/>
      <c r="N697" s="210"/>
    </row>
    <row r="698" spans="1:14" ht="67.900000000000006" customHeight="1" outlineLevel="2">
      <c r="A698" s="208" t="s">
        <v>517</v>
      </c>
      <c r="B698" s="72" t="s">
        <v>2394</v>
      </c>
      <c r="C698" s="72" t="s">
        <v>2393</v>
      </c>
      <c r="D698" s="72" t="s">
        <v>43</v>
      </c>
      <c r="E698" s="72"/>
      <c r="F698" s="72" t="s">
        <v>101</v>
      </c>
      <c r="G698" s="72" t="s">
        <v>80</v>
      </c>
      <c r="H698" s="72" t="s">
        <v>81</v>
      </c>
      <c r="I698" s="4">
        <v>20000</v>
      </c>
      <c r="J698" s="72" t="s">
        <v>102</v>
      </c>
      <c r="K698" s="72"/>
      <c r="L698" s="72" t="s">
        <v>83</v>
      </c>
      <c r="M698" s="221" t="s">
        <v>772</v>
      </c>
      <c r="N698" s="210"/>
    </row>
    <row r="699" spans="1:14" ht="117" customHeight="1" outlineLevel="2">
      <c r="A699" s="208" t="s">
        <v>517</v>
      </c>
      <c r="B699" s="72" t="s">
        <v>2392</v>
      </c>
      <c r="C699" s="72" t="s">
        <v>398</v>
      </c>
      <c r="D699" s="72" t="s">
        <v>48</v>
      </c>
      <c r="E699" s="72" t="s">
        <v>2391</v>
      </c>
      <c r="F699" s="72" t="s">
        <v>101</v>
      </c>
      <c r="G699" s="72" t="s">
        <v>80</v>
      </c>
      <c r="H699" s="72" t="s">
        <v>212</v>
      </c>
      <c r="I699" s="4">
        <v>6000</v>
      </c>
      <c r="J699" s="72" t="s">
        <v>2387</v>
      </c>
      <c r="K699" s="72" t="s">
        <v>2390</v>
      </c>
      <c r="L699" s="72" t="s">
        <v>98</v>
      </c>
      <c r="M699" s="72"/>
      <c r="N699" s="210"/>
    </row>
    <row r="700" spans="1:14" ht="84" customHeight="1" outlineLevel="2">
      <c r="A700" s="208" t="s">
        <v>517</v>
      </c>
      <c r="B700" s="72" t="s">
        <v>88</v>
      </c>
      <c r="C700" s="72" t="s">
        <v>89</v>
      </c>
      <c r="D700" s="72" t="s">
        <v>43</v>
      </c>
      <c r="E700" s="72" t="s">
        <v>2143</v>
      </c>
      <c r="F700" s="72" t="s">
        <v>101</v>
      </c>
      <c r="G700" s="72" t="s">
        <v>80</v>
      </c>
      <c r="H700" s="72" t="s">
        <v>81</v>
      </c>
      <c r="I700" s="4">
        <v>30000</v>
      </c>
      <c r="J700" s="72" t="s">
        <v>511</v>
      </c>
      <c r="K700" s="72" t="s">
        <v>512</v>
      </c>
      <c r="L700" s="72" t="s">
        <v>91</v>
      </c>
      <c r="M700" s="72"/>
      <c r="N700" s="210"/>
    </row>
    <row r="701" spans="1:14" ht="117" customHeight="1" outlineLevel="2">
      <c r="A701" s="208" t="s">
        <v>517</v>
      </c>
      <c r="B701" s="72" t="s">
        <v>2389</v>
      </c>
      <c r="C701" s="72" t="s">
        <v>398</v>
      </c>
      <c r="D701" s="72" t="s">
        <v>48</v>
      </c>
      <c r="E701" s="72" t="s">
        <v>2388</v>
      </c>
      <c r="F701" s="72" t="s">
        <v>90</v>
      </c>
      <c r="G701" s="72" t="s">
        <v>80</v>
      </c>
      <c r="H701" s="72" t="s">
        <v>212</v>
      </c>
      <c r="I701" s="4">
        <v>6000</v>
      </c>
      <c r="J701" s="72" t="s">
        <v>2387</v>
      </c>
      <c r="K701" s="72" t="s">
        <v>2386</v>
      </c>
      <c r="L701" s="72" t="s">
        <v>98</v>
      </c>
      <c r="M701" s="72"/>
      <c r="N701" s="210"/>
    </row>
    <row r="702" spans="1:14" ht="83.45" customHeight="1" outlineLevel="2">
      <c r="A702" s="208" t="s">
        <v>517</v>
      </c>
      <c r="B702" s="72" t="s">
        <v>384</v>
      </c>
      <c r="C702" s="72" t="s">
        <v>2385</v>
      </c>
      <c r="D702" s="72" t="s">
        <v>48</v>
      </c>
      <c r="E702" s="72" t="s">
        <v>2384</v>
      </c>
      <c r="F702" s="72" t="s">
        <v>93</v>
      </c>
      <c r="G702" s="72" t="s">
        <v>80</v>
      </c>
      <c r="H702" s="72" t="s">
        <v>212</v>
      </c>
      <c r="I702" s="4">
        <v>105000</v>
      </c>
      <c r="J702" s="72" t="s">
        <v>267</v>
      </c>
      <c r="K702" s="72" t="s">
        <v>2383</v>
      </c>
      <c r="L702" s="72" t="s">
        <v>98</v>
      </c>
      <c r="M702" s="72" t="s">
        <v>107</v>
      </c>
      <c r="N702" s="210"/>
    </row>
    <row r="703" spans="1:14" ht="83.45" customHeight="1" outlineLevel="2">
      <c r="A703" s="208" t="s">
        <v>517</v>
      </c>
      <c r="B703" s="72" t="s">
        <v>2382</v>
      </c>
      <c r="C703" s="72" t="s">
        <v>2381</v>
      </c>
      <c r="D703" s="194" t="s">
        <v>2349</v>
      </c>
      <c r="E703" s="72" t="s">
        <v>948</v>
      </c>
      <c r="F703" s="72" t="s">
        <v>93</v>
      </c>
      <c r="G703" s="72" t="s">
        <v>80</v>
      </c>
      <c r="H703" s="72" t="s">
        <v>212</v>
      </c>
      <c r="I703" s="4">
        <v>52500</v>
      </c>
      <c r="J703" s="72" t="s">
        <v>267</v>
      </c>
      <c r="K703" s="72" t="s">
        <v>2380</v>
      </c>
      <c r="L703" s="72" t="s">
        <v>2379</v>
      </c>
      <c r="M703" s="72" t="s">
        <v>107</v>
      </c>
      <c r="N703" s="210"/>
    </row>
    <row r="704" spans="1:14" ht="83.45" customHeight="1" outlineLevel="2">
      <c r="A704" s="208" t="s">
        <v>517</v>
      </c>
      <c r="B704" s="72" t="s">
        <v>1116</v>
      </c>
      <c r="C704" s="72" t="s">
        <v>97</v>
      </c>
      <c r="D704" s="72" t="s">
        <v>58</v>
      </c>
      <c r="E704" s="72" t="s">
        <v>2378</v>
      </c>
      <c r="F704" s="72" t="s">
        <v>93</v>
      </c>
      <c r="G704" s="72" t="s">
        <v>80</v>
      </c>
      <c r="H704" s="72" t="s">
        <v>81</v>
      </c>
      <c r="I704" s="4">
        <f>135050+144250</f>
        <v>279300</v>
      </c>
      <c r="J704" s="72" t="s">
        <v>55</v>
      </c>
      <c r="K704" s="72" t="s">
        <v>1117</v>
      </c>
      <c r="L704" s="72" t="s">
        <v>2377</v>
      </c>
      <c r="M704" s="72"/>
      <c r="N704" s="210"/>
    </row>
    <row r="705" spans="1:14" ht="99.6" customHeight="1" outlineLevel="2">
      <c r="A705" s="208" t="s">
        <v>517</v>
      </c>
      <c r="B705" s="72" t="s">
        <v>2375</v>
      </c>
      <c r="C705" s="72" t="s">
        <v>2374</v>
      </c>
      <c r="D705" s="72" t="s">
        <v>43</v>
      </c>
      <c r="E705" s="72" t="s">
        <v>797</v>
      </c>
      <c r="F705" s="72" t="s">
        <v>93</v>
      </c>
      <c r="G705" s="72" t="s">
        <v>80</v>
      </c>
      <c r="H705" s="72" t="s">
        <v>81</v>
      </c>
      <c r="I705" s="4">
        <v>100000</v>
      </c>
      <c r="J705" s="72" t="s">
        <v>382</v>
      </c>
      <c r="K705" s="72" t="s">
        <v>1088</v>
      </c>
      <c r="L705" s="72" t="s">
        <v>2376</v>
      </c>
      <c r="M705" s="72" t="s">
        <v>107</v>
      </c>
      <c r="N705" s="210"/>
    </row>
    <row r="706" spans="1:14" ht="84" customHeight="1" outlineLevel="2">
      <c r="A706" s="208" t="s">
        <v>517</v>
      </c>
      <c r="B706" s="72" t="s">
        <v>2375</v>
      </c>
      <c r="C706" s="72" t="s">
        <v>2374</v>
      </c>
      <c r="D706" s="72" t="s">
        <v>43</v>
      </c>
      <c r="E706" s="72" t="s">
        <v>797</v>
      </c>
      <c r="F706" s="72" t="s">
        <v>93</v>
      </c>
      <c r="G706" s="72" t="s">
        <v>80</v>
      </c>
      <c r="H706" s="72" t="s">
        <v>81</v>
      </c>
      <c r="I706" s="4">
        <v>60000</v>
      </c>
      <c r="J706" s="72" t="s">
        <v>382</v>
      </c>
      <c r="K706" s="72" t="s">
        <v>1089</v>
      </c>
      <c r="L706" s="72" t="s">
        <v>65</v>
      </c>
      <c r="M706" s="72" t="s">
        <v>110</v>
      </c>
      <c r="N706" s="210"/>
    </row>
    <row r="707" spans="1:14" ht="133.9" customHeight="1" outlineLevel="2">
      <c r="A707" s="208" t="s">
        <v>517</v>
      </c>
      <c r="B707" s="72" t="s">
        <v>2372</v>
      </c>
      <c r="C707" s="72" t="s">
        <v>214</v>
      </c>
      <c r="D707" s="72" t="s">
        <v>43</v>
      </c>
      <c r="E707" s="72" t="s">
        <v>2373</v>
      </c>
      <c r="F707" s="72" t="s">
        <v>93</v>
      </c>
      <c r="G707" s="72" t="s">
        <v>80</v>
      </c>
      <c r="H707" s="72" t="s">
        <v>81</v>
      </c>
      <c r="I707" s="4">
        <v>15750</v>
      </c>
      <c r="J707" s="72" t="s">
        <v>55</v>
      </c>
      <c r="K707" s="72" t="s">
        <v>2371</v>
      </c>
      <c r="L707" s="72" t="s">
        <v>516</v>
      </c>
      <c r="M707" s="72"/>
      <c r="N707" s="210"/>
    </row>
    <row r="708" spans="1:14" ht="132.6" customHeight="1" outlineLevel="2">
      <c r="A708" s="208" t="s">
        <v>517</v>
      </c>
      <c r="B708" s="72" t="s">
        <v>2372</v>
      </c>
      <c r="C708" s="72" t="s">
        <v>214</v>
      </c>
      <c r="D708" s="72" t="s">
        <v>56</v>
      </c>
      <c r="E708" s="72" t="s">
        <v>1563</v>
      </c>
      <c r="F708" s="72" t="s">
        <v>93</v>
      </c>
      <c r="G708" s="72" t="s">
        <v>80</v>
      </c>
      <c r="H708" s="72" t="s">
        <v>81</v>
      </c>
      <c r="I708" s="4">
        <v>9660</v>
      </c>
      <c r="J708" s="72" t="s">
        <v>55</v>
      </c>
      <c r="K708" s="72" t="s">
        <v>2371</v>
      </c>
      <c r="L708" s="72" t="s">
        <v>215</v>
      </c>
      <c r="M708" s="72"/>
      <c r="N708" s="210"/>
    </row>
    <row r="709" spans="1:14" ht="132" customHeight="1" outlineLevel="2">
      <c r="A709" s="208" t="s">
        <v>517</v>
      </c>
      <c r="B709" s="72" t="s">
        <v>2372</v>
      </c>
      <c r="C709" s="72" t="s">
        <v>214</v>
      </c>
      <c r="D709" s="72" t="s">
        <v>43</v>
      </c>
      <c r="E709" s="72" t="s">
        <v>941</v>
      </c>
      <c r="F709" s="72" t="s">
        <v>93</v>
      </c>
      <c r="G709" s="72" t="s">
        <v>80</v>
      </c>
      <c r="H709" s="72" t="s">
        <v>81</v>
      </c>
      <c r="I709" s="4">
        <v>31500</v>
      </c>
      <c r="J709" s="72" t="s">
        <v>55</v>
      </c>
      <c r="K709" s="72" t="s">
        <v>2371</v>
      </c>
      <c r="L709" s="72" t="s">
        <v>515</v>
      </c>
      <c r="M709" s="72" t="s">
        <v>110</v>
      </c>
      <c r="N709" s="210"/>
    </row>
    <row r="710" spans="1:14" ht="85.9" customHeight="1" outlineLevel="2">
      <c r="A710" s="208" t="s">
        <v>517</v>
      </c>
      <c r="B710" s="72" t="s">
        <v>2370</v>
      </c>
      <c r="C710" s="72" t="s">
        <v>2367</v>
      </c>
      <c r="D710" s="72" t="s">
        <v>58</v>
      </c>
      <c r="E710" s="72" t="s">
        <v>2332</v>
      </c>
      <c r="F710" s="72" t="s">
        <v>93</v>
      </c>
      <c r="G710" s="72" t="s">
        <v>80</v>
      </c>
      <c r="H710" s="72" t="s">
        <v>81</v>
      </c>
      <c r="I710" s="4">
        <v>185000</v>
      </c>
      <c r="J710" s="72" t="s">
        <v>55</v>
      </c>
      <c r="K710" s="72" t="s">
        <v>388</v>
      </c>
      <c r="L710" s="72" t="s">
        <v>286</v>
      </c>
      <c r="M710" s="72"/>
      <c r="N710" s="210"/>
    </row>
    <row r="711" spans="1:14" ht="67.900000000000006" customHeight="1" outlineLevel="2">
      <c r="A711" s="208" t="s">
        <v>517</v>
      </c>
      <c r="B711" s="72" t="s">
        <v>2370</v>
      </c>
      <c r="C711" s="72" t="s">
        <v>2367</v>
      </c>
      <c r="D711" s="72" t="s">
        <v>58</v>
      </c>
      <c r="E711" s="72" t="s">
        <v>1200</v>
      </c>
      <c r="F711" s="72" t="s">
        <v>93</v>
      </c>
      <c r="G711" s="72" t="s">
        <v>80</v>
      </c>
      <c r="H711" s="72" t="s">
        <v>81</v>
      </c>
      <c r="I711" s="4">
        <v>400000</v>
      </c>
      <c r="J711" s="72" t="s">
        <v>213</v>
      </c>
      <c r="K711" s="72" t="s">
        <v>387</v>
      </c>
      <c r="L711" s="72" t="s">
        <v>202</v>
      </c>
      <c r="M711" s="72"/>
      <c r="N711" s="210"/>
    </row>
    <row r="712" spans="1:14" ht="51.6" customHeight="1" outlineLevel="2">
      <c r="A712" s="208" t="s">
        <v>517</v>
      </c>
      <c r="B712" s="72" t="s">
        <v>2369</v>
      </c>
      <c r="C712" s="72" t="s">
        <v>2367</v>
      </c>
      <c r="D712" s="72" t="s">
        <v>148</v>
      </c>
      <c r="E712" s="72" t="s">
        <v>1186</v>
      </c>
      <c r="F712" s="72" t="s">
        <v>93</v>
      </c>
      <c r="G712" s="72"/>
      <c r="H712" s="72"/>
      <c r="I712" s="4">
        <v>0</v>
      </c>
      <c r="J712" s="72" t="s">
        <v>213</v>
      </c>
      <c r="K712" s="72" t="s">
        <v>798</v>
      </c>
      <c r="L712" s="72" t="s">
        <v>799</v>
      </c>
      <c r="M712" s="72" t="s">
        <v>45</v>
      </c>
      <c r="N712" s="210"/>
    </row>
    <row r="713" spans="1:14" ht="67.900000000000006" customHeight="1" outlineLevel="2">
      <c r="A713" s="208" t="s">
        <v>517</v>
      </c>
      <c r="B713" s="72" t="s">
        <v>2368</v>
      </c>
      <c r="C713" s="72" t="s">
        <v>2367</v>
      </c>
      <c r="D713" s="72" t="s">
        <v>43</v>
      </c>
      <c r="E713" s="72" t="s">
        <v>800</v>
      </c>
      <c r="F713" s="72" t="s">
        <v>93</v>
      </c>
      <c r="G713" s="72" t="s">
        <v>80</v>
      </c>
      <c r="H713" s="72" t="s">
        <v>212</v>
      </c>
      <c r="I713" s="4">
        <v>101500</v>
      </c>
      <c r="J713" s="72" t="s">
        <v>213</v>
      </c>
      <c r="K713" s="72" t="s">
        <v>801</v>
      </c>
      <c r="L713" s="72" t="s">
        <v>787</v>
      </c>
      <c r="M713" s="72"/>
      <c r="N713" s="210"/>
    </row>
    <row r="714" spans="1:14" ht="67.900000000000006" customHeight="1" outlineLevel="2">
      <c r="A714" s="208" t="s">
        <v>517</v>
      </c>
      <c r="B714" s="72" t="s">
        <v>218</v>
      </c>
      <c r="C714" s="72" t="s">
        <v>219</v>
      </c>
      <c r="D714" s="72" t="s">
        <v>58</v>
      </c>
      <c r="E714" s="72" t="s">
        <v>2366</v>
      </c>
      <c r="F714" s="72" t="s">
        <v>93</v>
      </c>
      <c r="G714" s="72" t="s">
        <v>80</v>
      </c>
      <c r="H714" s="72" t="s">
        <v>81</v>
      </c>
      <c r="I714" s="4">
        <v>42000</v>
      </c>
      <c r="J714" s="72" t="s">
        <v>55</v>
      </c>
      <c r="K714" s="72" t="s">
        <v>785</v>
      </c>
      <c r="L714" s="72" t="s">
        <v>2365</v>
      </c>
      <c r="M714" s="72"/>
      <c r="N714" s="210"/>
    </row>
    <row r="715" spans="1:14" ht="67.900000000000006" customHeight="1" outlineLevel="2">
      <c r="A715" s="208" t="s">
        <v>517</v>
      </c>
      <c r="B715" s="72" t="s">
        <v>218</v>
      </c>
      <c r="C715" s="72" t="s">
        <v>219</v>
      </c>
      <c r="D715" s="72" t="s">
        <v>58</v>
      </c>
      <c r="E715" s="72" t="s">
        <v>2364</v>
      </c>
      <c r="F715" s="72" t="s">
        <v>93</v>
      </c>
      <c r="G715" s="72" t="s">
        <v>80</v>
      </c>
      <c r="H715" s="72" t="s">
        <v>81</v>
      </c>
      <c r="I715" s="4">
        <v>21000</v>
      </c>
      <c r="J715" s="72" t="s">
        <v>55</v>
      </c>
      <c r="K715" s="72" t="s">
        <v>785</v>
      </c>
      <c r="L715" s="72" t="s">
        <v>2363</v>
      </c>
      <c r="M715" s="72"/>
      <c r="N715" s="210"/>
    </row>
    <row r="716" spans="1:14" ht="67.900000000000006" customHeight="1" outlineLevel="2">
      <c r="A716" s="208" t="s">
        <v>517</v>
      </c>
      <c r="B716" s="72" t="s">
        <v>2362</v>
      </c>
      <c r="C716" s="72" t="s">
        <v>2361</v>
      </c>
      <c r="D716" s="72" t="s">
        <v>43</v>
      </c>
      <c r="E716" s="72" t="s">
        <v>2360</v>
      </c>
      <c r="F716" s="72" t="s">
        <v>93</v>
      </c>
      <c r="G716" s="72" t="s">
        <v>80</v>
      </c>
      <c r="H716" s="72" t="s">
        <v>212</v>
      </c>
      <c r="I716" s="4">
        <v>99000</v>
      </c>
      <c r="J716" s="72" t="s">
        <v>394</v>
      </c>
      <c r="K716" s="72" t="s">
        <v>2359</v>
      </c>
      <c r="L716" s="72" t="s">
        <v>2358</v>
      </c>
      <c r="M716" s="72"/>
      <c r="N716" s="210"/>
    </row>
    <row r="717" spans="1:14" ht="180.6" customHeight="1" outlineLevel="2">
      <c r="A717" s="208" t="s">
        <v>517</v>
      </c>
      <c r="B717" s="72" t="s">
        <v>2354</v>
      </c>
      <c r="C717" s="72" t="s">
        <v>103</v>
      </c>
      <c r="D717" s="72" t="s">
        <v>43</v>
      </c>
      <c r="E717" s="72" t="s">
        <v>2357</v>
      </c>
      <c r="F717" s="72" t="s">
        <v>93</v>
      </c>
      <c r="G717" s="72" t="s">
        <v>80</v>
      </c>
      <c r="H717" s="72" t="s">
        <v>81</v>
      </c>
      <c r="I717" s="4">
        <v>326089</v>
      </c>
      <c r="J717" s="72" t="s">
        <v>1091</v>
      </c>
      <c r="K717" s="72" t="s">
        <v>2356</v>
      </c>
      <c r="L717" s="11" t="s">
        <v>2355</v>
      </c>
      <c r="M717" s="72"/>
      <c r="N717" s="210"/>
    </row>
    <row r="718" spans="1:14" ht="132" customHeight="1" outlineLevel="2">
      <c r="A718" s="208" t="s">
        <v>517</v>
      </c>
      <c r="B718" s="72" t="s">
        <v>2354</v>
      </c>
      <c r="C718" s="72" t="s">
        <v>2353</v>
      </c>
      <c r="D718" s="72" t="s">
        <v>43</v>
      </c>
      <c r="E718" s="72" t="s">
        <v>2352</v>
      </c>
      <c r="F718" s="72" t="s">
        <v>93</v>
      </c>
      <c r="G718" s="72" t="s">
        <v>80</v>
      </c>
      <c r="H718" s="72" t="s">
        <v>81</v>
      </c>
      <c r="I718" s="4">
        <v>10500</v>
      </c>
      <c r="J718" s="72" t="s">
        <v>1091</v>
      </c>
      <c r="K718" s="72" t="s">
        <v>2351</v>
      </c>
      <c r="L718" s="72" t="s">
        <v>119</v>
      </c>
      <c r="M718" s="72"/>
      <c r="N718" s="210"/>
    </row>
    <row r="719" spans="1:14" ht="67.900000000000006" customHeight="1" outlineLevel="2">
      <c r="A719" s="208" t="s">
        <v>517</v>
      </c>
      <c r="B719" s="72" t="s">
        <v>2350</v>
      </c>
      <c r="C719" s="72" t="s">
        <v>518</v>
      </c>
      <c r="D719" s="194" t="s">
        <v>2349</v>
      </c>
      <c r="E719" s="72" t="s">
        <v>2348</v>
      </c>
      <c r="F719" s="72" t="s">
        <v>93</v>
      </c>
      <c r="G719" s="72" t="s">
        <v>80</v>
      </c>
      <c r="H719" s="72" t="s">
        <v>212</v>
      </c>
      <c r="I719" s="4">
        <v>26250</v>
      </c>
      <c r="J719" s="72" t="s">
        <v>268</v>
      </c>
      <c r="K719" s="72" t="s">
        <v>1099</v>
      </c>
      <c r="L719" s="72" t="s">
        <v>2347</v>
      </c>
      <c r="M719" s="72" t="s">
        <v>107</v>
      </c>
      <c r="N719" s="210"/>
    </row>
    <row r="720" spans="1:14" ht="99.6" customHeight="1" outlineLevel="2">
      <c r="A720" s="208" t="s">
        <v>517</v>
      </c>
      <c r="B720" s="72" t="s">
        <v>2346</v>
      </c>
      <c r="C720" s="72" t="s">
        <v>518</v>
      </c>
      <c r="D720" s="72" t="s">
        <v>43</v>
      </c>
      <c r="E720" s="72" t="s">
        <v>2345</v>
      </c>
      <c r="F720" s="72" t="s">
        <v>93</v>
      </c>
      <c r="G720" s="72" t="s">
        <v>80</v>
      </c>
      <c r="H720" s="72" t="s">
        <v>212</v>
      </c>
      <c r="I720" s="4">
        <v>160000</v>
      </c>
      <c r="J720" s="72" t="s">
        <v>268</v>
      </c>
      <c r="K720" s="72" t="s">
        <v>2344</v>
      </c>
      <c r="L720" s="72" t="s">
        <v>516</v>
      </c>
      <c r="M720" s="72"/>
      <c r="N720" s="210"/>
    </row>
    <row r="721" spans="1:14" ht="67.900000000000006" customHeight="1" outlineLevel="2">
      <c r="A721" s="208" t="s">
        <v>517</v>
      </c>
      <c r="B721" s="72" t="s">
        <v>2343</v>
      </c>
      <c r="C721" s="72" t="s">
        <v>2342</v>
      </c>
      <c r="D721" s="72" t="s">
        <v>56</v>
      </c>
      <c r="E721" s="72" t="s">
        <v>1916</v>
      </c>
      <c r="F721" s="72" t="s">
        <v>93</v>
      </c>
      <c r="G721" s="72" t="s">
        <v>80</v>
      </c>
      <c r="H721" s="72" t="s">
        <v>81</v>
      </c>
      <c r="I721" s="4">
        <v>21000</v>
      </c>
      <c r="J721" s="72" t="s">
        <v>213</v>
      </c>
      <c r="K721" s="72" t="s">
        <v>2341</v>
      </c>
      <c r="L721" s="72" t="s">
        <v>2340</v>
      </c>
      <c r="M721" s="72"/>
      <c r="N721" s="210"/>
    </row>
    <row r="722" spans="1:14" ht="132" customHeight="1" outlineLevel="2">
      <c r="A722" s="208" t="s">
        <v>517</v>
      </c>
      <c r="B722" s="72" t="s">
        <v>2339</v>
      </c>
      <c r="C722" s="72" t="s">
        <v>2338</v>
      </c>
      <c r="D722" s="72" t="s">
        <v>43</v>
      </c>
      <c r="E722" s="72" t="s">
        <v>2250</v>
      </c>
      <c r="F722" s="72" t="s">
        <v>93</v>
      </c>
      <c r="G722" s="72" t="s">
        <v>80</v>
      </c>
      <c r="H722" s="72" t="s">
        <v>81</v>
      </c>
      <c r="I722" s="4">
        <v>54000</v>
      </c>
      <c r="J722" s="72" t="s">
        <v>648</v>
      </c>
      <c r="K722" s="72" t="s">
        <v>2337</v>
      </c>
      <c r="L722" s="72" t="s">
        <v>311</v>
      </c>
      <c r="M722" s="72"/>
      <c r="N722" s="210"/>
    </row>
    <row r="723" spans="1:14" ht="67.150000000000006" customHeight="1" outlineLevel="2">
      <c r="A723" s="208" t="s">
        <v>517</v>
      </c>
      <c r="B723" s="72" t="s">
        <v>1092</v>
      </c>
      <c r="C723" s="72" t="s">
        <v>2333</v>
      </c>
      <c r="D723" s="72" t="s">
        <v>43</v>
      </c>
      <c r="E723" s="72" t="s">
        <v>930</v>
      </c>
      <c r="F723" s="72" t="s">
        <v>93</v>
      </c>
      <c r="G723" s="72" t="s">
        <v>80</v>
      </c>
      <c r="H723" s="72" t="s">
        <v>212</v>
      </c>
      <c r="I723" s="4">
        <v>120000</v>
      </c>
      <c r="J723" s="72" t="s">
        <v>265</v>
      </c>
      <c r="K723" s="72" t="s">
        <v>1093</v>
      </c>
      <c r="L723" s="72" t="s">
        <v>1094</v>
      </c>
      <c r="M723" s="72"/>
      <c r="N723" s="210"/>
    </row>
    <row r="724" spans="1:14" ht="83.45" customHeight="1" outlineLevel="2">
      <c r="A724" s="208" t="s">
        <v>517</v>
      </c>
      <c r="B724" s="72" t="s">
        <v>2336</v>
      </c>
      <c r="C724" s="72" t="s">
        <v>2333</v>
      </c>
      <c r="D724" s="72" t="s">
        <v>56</v>
      </c>
      <c r="E724" s="72" t="s">
        <v>2335</v>
      </c>
      <c r="F724" s="72" t="s">
        <v>93</v>
      </c>
      <c r="G724" s="72" t="s">
        <v>80</v>
      </c>
      <c r="H724" s="72" t="s">
        <v>212</v>
      </c>
      <c r="I724" s="4">
        <v>40000</v>
      </c>
      <c r="J724" s="72" t="s">
        <v>265</v>
      </c>
      <c r="K724" s="72" t="s">
        <v>386</v>
      </c>
      <c r="L724" s="72" t="s">
        <v>210</v>
      </c>
      <c r="M724" s="72"/>
      <c r="N724" s="210"/>
    </row>
    <row r="725" spans="1:14" ht="67.900000000000006" customHeight="1" outlineLevel="2">
      <c r="A725" s="208" t="s">
        <v>517</v>
      </c>
      <c r="B725" s="72" t="s">
        <v>2334</v>
      </c>
      <c r="C725" s="72" t="s">
        <v>2333</v>
      </c>
      <c r="D725" s="72" t="s">
        <v>56</v>
      </c>
      <c r="E725" s="72" t="s">
        <v>2332</v>
      </c>
      <c r="F725" s="72" t="s">
        <v>93</v>
      </c>
      <c r="G725" s="72" t="s">
        <v>80</v>
      </c>
      <c r="H725" s="72" t="s">
        <v>212</v>
      </c>
      <c r="I725" s="4">
        <v>40000</v>
      </c>
      <c r="J725" s="72" t="s">
        <v>265</v>
      </c>
      <c r="K725" s="72" t="s">
        <v>2331</v>
      </c>
      <c r="L725" s="72" t="s">
        <v>286</v>
      </c>
      <c r="M725" s="72"/>
      <c r="N725" s="210"/>
    </row>
    <row r="726" spans="1:14" ht="115.9" customHeight="1" outlineLevel="2">
      <c r="A726" s="208" t="s">
        <v>517</v>
      </c>
      <c r="B726" s="72" t="s">
        <v>2330</v>
      </c>
      <c r="C726" s="72" t="s">
        <v>2329</v>
      </c>
      <c r="D726" s="72" t="s">
        <v>56</v>
      </c>
      <c r="E726" s="72" t="s">
        <v>1942</v>
      </c>
      <c r="F726" s="72" t="s">
        <v>93</v>
      </c>
      <c r="G726" s="72" t="s">
        <v>80</v>
      </c>
      <c r="H726" s="72" t="s">
        <v>81</v>
      </c>
      <c r="I726" s="4">
        <v>42000</v>
      </c>
      <c r="J726" s="72" t="s">
        <v>266</v>
      </c>
      <c r="K726" s="72" t="s">
        <v>2328</v>
      </c>
      <c r="L726" s="72" t="s">
        <v>210</v>
      </c>
      <c r="M726" s="72"/>
      <c r="N726" s="210"/>
    </row>
    <row r="727" spans="1:14" ht="67.150000000000006" customHeight="1" outlineLevel="2">
      <c r="A727" s="208" t="s">
        <v>517</v>
      </c>
      <c r="B727" s="72" t="s">
        <v>2327</v>
      </c>
      <c r="C727" s="72" t="s">
        <v>1114</v>
      </c>
      <c r="D727" s="72" t="s">
        <v>56</v>
      </c>
      <c r="E727" s="72" t="s">
        <v>1808</v>
      </c>
      <c r="F727" s="72" t="s">
        <v>93</v>
      </c>
      <c r="G727" s="72" t="s">
        <v>80</v>
      </c>
      <c r="H727" s="72" t="s">
        <v>212</v>
      </c>
      <c r="I727" s="4">
        <v>20000</v>
      </c>
      <c r="J727" s="72" t="s">
        <v>213</v>
      </c>
      <c r="K727" s="72" t="s">
        <v>2326</v>
      </c>
      <c r="L727" s="72" t="s">
        <v>1115</v>
      </c>
      <c r="M727" s="72" t="s">
        <v>107</v>
      </c>
      <c r="N727" s="210"/>
    </row>
    <row r="728" spans="1:14" ht="83.45" customHeight="1" outlineLevel="2">
      <c r="A728" s="208" t="s">
        <v>517</v>
      </c>
      <c r="B728" s="72" t="s">
        <v>1110</v>
      </c>
      <c r="C728" s="72" t="s">
        <v>2325</v>
      </c>
      <c r="D728" s="72" t="s">
        <v>58</v>
      </c>
      <c r="E728" s="72" t="s">
        <v>1111</v>
      </c>
      <c r="F728" s="72" t="s">
        <v>93</v>
      </c>
      <c r="G728" s="72" t="s">
        <v>80</v>
      </c>
      <c r="H728" s="72" t="s">
        <v>81</v>
      </c>
      <c r="I728" s="4">
        <v>100000</v>
      </c>
      <c r="J728" s="72" t="s">
        <v>1112</v>
      </c>
      <c r="K728" s="72" t="s">
        <v>1113</v>
      </c>
      <c r="L728" s="72" t="s">
        <v>100</v>
      </c>
      <c r="M728" s="72" t="s">
        <v>107</v>
      </c>
      <c r="N728" s="210"/>
    </row>
    <row r="729" spans="1:14" ht="98.45" customHeight="1" outlineLevel="2">
      <c r="A729" s="208" t="s">
        <v>517</v>
      </c>
      <c r="B729" s="72" t="s">
        <v>2324</v>
      </c>
      <c r="C729" s="72" t="s">
        <v>216</v>
      </c>
      <c r="D729" s="72" t="s">
        <v>48</v>
      </c>
      <c r="E729" s="72" t="s">
        <v>2323</v>
      </c>
      <c r="F729" s="72" t="s">
        <v>93</v>
      </c>
      <c r="G729" s="72" t="s">
        <v>80</v>
      </c>
      <c r="H729" s="72" t="s">
        <v>81</v>
      </c>
      <c r="I729" s="4">
        <v>100000</v>
      </c>
      <c r="J729" s="72" t="s">
        <v>200</v>
      </c>
      <c r="K729" s="72" t="s">
        <v>2322</v>
      </c>
      <c r="L729" s="72" t="s">
        <v>1078</v>
      </c>
      <c r="M729" s="72"/>
      <c r="N729" s="210"/>
    </row>
    <row r="730" spans="1:14" ht="67.150000000000006" customHeight="1" outlineLevel="2">
      <c r="A730" s="208" t="s">
        <v>517</v>
      </c>
      <c r="B730" s="222" t="s">
        <v>1118</v>
      </c>
      <c r="C730" s="72" t="s">
        <v>222</v>
      </c>
      <c r="D730" s="72" t="s">
        <v>48</v>
      </c>
      <c r="E730" s="72" t="s">
        <v>2321</v>
      </c>
      <c r="F730" s="72" t="s">
        <v>49</v>
      </c>
      <c r="G730" s="72" t="s">
        <v>80</v>
      </c>
      <c r="H730" s="72" t="s">
        <v>212</v>
      </c>
      <c r="I730" s="4">
        <v>4000</v>
      </c>
      <c r="J730" s="72" t="s">
        <v>513</v>
      </c>
      <c r="K730" s="72" t="s">
        <v>2320</v>
      </c>
      <c r="L730" s="72" t="s">
        <v>98</v>
      </c>
      <c r="M730" s="72" t="s">
        <v>107</v>
      </c>
      <c r="N730" s="210"/>
    </row>
    <row r="731" spans="1:14" ht="66" customHeight="1" outlineLevel="2">
      <c r="A731" s="208" t="s">
        <v>517</v>
      </c>
      <c r="B731" s="222" t="s">
        <v>1118</v>
      </c>
      <c r="C731" s="72" t="s">
        <v>222</v>
      </c>
      <c r="D731" s="72" t="s">
        <v>48</v>
      </c>
      <c r="E731" s="72" t="s">
        <v>2319</v>
      </c>
      <c r="F731" s="72" t="s">
        <v>35</v>
      </c>
      <c r="G731" s="72" t="s">
        <v>80</v>
      </c>
      <c r="H731" s="72" t="s">
        <v>212</v>
      </c>
      <c r="I731" s="4">
        <v>4000</v>
      </c>
      <c r="J731" s="72" t="s">
        <v>513</v>
      </c>
      <c r="K731" s="72" t="s">
        <v>2318</v>
      </c>
      <c r="L731" s="72" t="s">
        <v>98</v>
      </c>
      <c r="M731" s="72" t="s">
        <v>110</v>
      </c>
      <c r="N731" s="210"/>
    </row>
    <row r="732" spans="1:14" ht="83.45" customHeight="1" outlineLevel="2">
      <c r="A732" s="208" t="s">
        <v>517</v>
      </c>
      <c r="B732" s="222" t="s">
        <v>1118</v>
      </c>
      <c r="C732" s="72" t="s">
        <v>222</v>
      </c>
      <c r="D732" s="72" t="s">
        <v>48</v>
      </c>
      <c r="E732" s="72" t="s">
        <v>2317</v>
      </c>
      <c r="F732" s="72" t="s">
        <v>49</v>
      </c>
      <c r="G732" s="72" t="s">
        <v>80</v>
      </c>
      <c r="H732" s="72" t="s">
        <v>212</v>
      </c>
      <c r="I732" s="4">
        <v>4000</v>
      </c>
      <c r="J732" s="72" t="s">
        <v>513</v>
      </c>
      <c r="K732" s="72" t="s">
        <v>2316</v>
      </c>
      <c r="L732" s="72" t="s">
        <v>98</v>
      </c>
      <c r="M732" s="72" t="s">
        <v>110</v>
      </c>
      <c r="N732" s="210"/>
    </row>
    <row r="733" spans="1:14" ht="82.15" customHeight="1" outlineLevel="2">
      <c r="A733" s="208" t="s">
        <v>509</v>
      </c>
      <c r="B733" s="222" t="s">
        <v>1118</v>
      </c>
      <c r="C733" s="72" t="s">
        <v>79</v>
      </c>
      <c r="D733" s="72" t="s">
        <v>48</v>
      </c>
      <c r="E733" s="72" t="s">
        <v>2315</v>
      </c>
      <c r="F733" s="72" t="s">
        <v>49</v>
      </c>
      <c r="G733" s="72" t="s">
        <v>80</v>
      </c>
      <c r="H733" s="72" t="s">
        <v>212</v>
      </c>
      <c r="I733" s="4">
        <v>4000</v>
      </c>
      <c r="J733" s="72" t="s">
        <v>513</v>
      </c>
      <c r="K733" s="72" t="s">
        <v>2314</v>
      </c>
      <c r="L733" s="72" t="s">
        <v>98</v>
      </c>
      <c r="M733" s="72" t="s">
        <v>107</v>
      </c>
      <c r="N733" s="210"/>
    </row>
    <row r="734" spans="1:14" ht="67.150000000000006" customHeight="1" outlineLevel="2">
      <c r="A734" s="208" t="s">
        <v>509</v>
      </c>
      <c r="B734" s="222" t="s">
        <v>1118</v>
      </c>
      <c r="C734" s="72" t="s">
        <v>79</v>
      </c>
      <c r="D734" s="72" t="s">
        <v>48</v>
      </c>
      <c r="E734" s="72" t="s">
        <v>1119</v>
      </c>
      <c r="F734" s="72" t="s">
        <v>49</v>
      </c>
      <c r="G734" s="72" t="s">
        <v>80</v>
      </c>
      <c r="H734" s="72" t="s">
        <v>212</v>
      </c>
      <c r="I734" s="4">
        <v>4000</v>
      </c>
      <c r="J734" s="72" t="s">
        <v>82</v>
      </c>
      <c r="K734" s="72" t="s">
        <v>1120</v>
      </c>
      <c r="L734" s="72" t="s">
        <v>98</v>
      </c>
      <c r="M734" s="72" t="s">
        <v>110</v>
      </c>
      <c r="N734" s="210"/>
    </row>
    <row r="735" spans="1:14" ht="84.6" customHeight="1" outlineLevel="2">
      <c r="A735" s="208" t="s">
        <v>509</v>
      </c>
      <c r="B735" s="222" t="s">
        <v>1118</v>
      </c>
      <c r="C735" s="72" t="s">
        <v>79</v>
      </c>
      <c r="D735" s="72" t="s">
        <v>48</v>
      </c>
      <c r="E735" s="72" t="s">
        <v>1121</v>
      </c>
      <c r="F735" s="72" t="s">
        <v>49</v>
      </c>
      <c r="G735" s="72" t="s">
        <v>80</v>
      </c>
      <c r="H735" s="72" t="s">
        <v>212</v>
      </c>
      <c r="I735" s="4">
        <v>4000</v>
      </c>
      <c r="J735" s="72" t="s">
        <v>513</v>
      </c>
      <c r="K735" s="72" t="s">
        <v>1122</v>
      </c>
      <c r="L735" s="72" t="s">
        <v>98</v>
      </c>
      <c r="M735" s="72" t="s">
        <v>110</v>
      </c>
      <c r="N735" s="210"/>
    </row>
    <row r="736" spans="1:14" ht="132.6" customHeight="1" outlineLevel="2">
      <c r="A736" s="208" t="s">
        <v>509</v>
      </c>
      <c r="B736" s="222" t="s">
        <v>1118</v>
      </c>
      <c r="C736" s="72" t="s">
        <v>79</v>
      </c>
      <c r="D736" s="72" t="s">
        <v>48</v>
      </c>
      <c r="E736" s="72" t="s">
        <v>2313</v>
      </c>
      <c r="F736" s="72" t="s">
        <v>49</v>
      </c>
      <c r="G736" s="72" t="s">
        <v>80</v>
      </c>
      <c r="H736" s="72" t="s">
        <v>212</v>
      </c>
      <c r="I736" s="4">
        <v>4000</v>
      </c>
      <c r="J736" s="72" t="s">
        <v>82</v>
      </c>
      <c r="K736" s="72" t="s">
        <v>2312</v>
      </c>
      <c r="L736" s="72" t="s">
        <v>98</v>
      </c>
      <c r="M736" s="72"/>
      <c r="N736" s="210"/>
    </row>
    <row r="737" spans="1:14" ht="132.6" customHeight="1" outlineLevel="2">
      <c r="A737" s="208" t="s">
        <v>509</v>
      </c>
      <c r="B737" s="222" t="s">
        <v>1118</v>
      </c>
      <c r="C737" s="72" t="s">
        <v>79</v>
      </c>
      <c r="D737" s="72" t="s">
        <v>48</v>
      </c>
      <c r="E737" s="72" t="s">
        <v>2253</v>
      </c>
      <c r="F737" s="72" t="s">
        <v>49</v>
      </c>
      <c r="G737" s="72" t="s">
        <v>80</v>
      </c>
      <c r="H737" s="72" t="s">
        <v>212</v>
      </c>
      <c r="I737" s="4">
        <v>4000</v>
      </c>
      <c r="J737" s="72" t="s">
        <v>513</v>
      </c>
      <c r="K737" s="72" t="s">
        <v>2311</v>
      </c>
      <c r="L737" s="72" t="s">
        <v>98</v>
      </c>
      <c r="M737" s="72"/>
      <c r="N737" s="210"/>
    </row>
    <row r="738" spans="1:14" ht="164.45" customHeight="1" outlineLevel="2">
      <c r="A738" s="208" t="s">
        <v>509</v>
      </c>
      <c r="B738" s="222" t="s">
        <v>1118</v>
      </c>
      <c r="C738" s="72" t="s">
        <v>79</v>
      </c>
      <c r="D738" s="72" t="s">
        <v>48</v>
      </c>
      <c r="E738" s="72" t="s">
        <v>2310</v>
      </c>
      <c r="F738" s="72" t="s">
        <v>49</v>
      </c>
      <c r="G738" s="72" t="s">
        <v>80</v>
      </c>
      <c r="H738" s="72" t="s">
        <v>212</v>
      </c>
      <c r="I738" s="4">
        <v>4000</v>
      </c>
      <c r="J738" s="72" t="s">
        <v>82</v>
      </c>
      <c r="K738" s="72" t="s">
        <v>2309</v>
      </c>
      <c r="L738" s="72" t="s">
        <v>98</v>
      </c>
      <c r="M738" s="72"/>
      <c r="N738" s="210"/>
    </row>
    <row r="739" spans="1:14" ht="196.9" customHeight="1" outlineLevel="2">
      <c r="A739" s="208" t="s">
        <v>509</v>
      </c>
      <c r="B739" s="222" t="s">
        <v>1118</v>
      </c>
      <c r="C739" s="72" t="s">
        <v>79</v>
      </c>
      <c r="D739" s="72" t="s">
        <v>48</v>
      </c>
      <c r="E739" s="72" t="s">
        <v>2308</v>
      </c>
      <c r="F739" s="72" t="s">
        <v>49</v>
      </c>
      <c r="G739" s="72" t="s">
        <v>80</v>
      </c>
      <c r="H739" s="72" t="s">
        <v>212</v>
      </c>
      <c r="I739" s="4">
        <v>4000</v>
      </c>
      <c r="J739" s="72" t="s">
        <v>82</v>
      </c>
      <c r="K739" s="72" t="s">
        <v>2307</v>
      </c>
      <c r="L739" s="72" t="s">
        <v>83</v>
      </c>
      <c r="M739" s="72"/>
      <c r="N739" s="210"/>
    </row>
    <row r="740" spans="1:14" ht="132" customHeight="1" outlineLevel="2">
      <c r="A740" s="208" t="s">
        <v>509</v>
      </c>
      <c r="B740" s="222" t="s">
        <v>1118</v>
      </c>
      <c r="C740" s="72" t="s">
        <v>79</v>
      </c>
      <c r="D740" s="72" t="s">
        <v>48</v>
      </c>
      <c r="E740" s="72" t="s">
        <v>2306</v>
      </c>
      <c r="F740" s="72" t="s">
        <v>49</v>
      </c>
      <c r="G740" s="72" t="s">
        <v>80</v>
      </c>
      <c r="H740" s="72" t="s">
        <v>212</v>
      </c>
      <c r="I740" s="4">
        <v>4000</v>
      </c>
      <c r="J740" s="72" t="s">
        <v>82</v>
      </c>
      <c r="K740" s="72" t="s">
        <v>2305</v>
      </c>
      <c r="L740" s="72" t="s">
        <v>83</v>
      </c>
      <c r="M740" s="72"/>
      <c r="N740" s="210"/>
    </row>
    <row r="741" spans="1:14" ht="148.15" customHeight="1" outlineLevel="2">
      <c r="A741" s="208" t="s">
        <v>509</v>
      </c>
      <c r="B741" s="222" t="s">
        <v>1118</v>
      </c>
      <c r="C741" s="72" t="s">
        <v>79</v>
      </c>
      <c r="D741" s="72" t="s">
        <v>48</v>
      </c>
      <c r="E741" s="72" t="s">
        <v>2192</v>
      </c>
      <c r="F741" s="72" t="s">
        <v>49</v>
      </c>
      <c r="G741" s="72" t="s">
        <v>80</v>
      </c>
      <c r="H741" s="72" t="s">
        <v>212</v>
      </c>
      <c r="I741" s="4">
        <v>4000</v>
      </c>
      <c r="J741" s="72" t="s">
        <v>82</v>
      </c>
      <c r="K741" s="72" t="s">
        <v>2304</v>
      </c>
      <c r="L741" s="72" t="s">
        <v>83</v>
      </c>
      <c r="M741" s="72"/>
      <c r="N741" s="210"/>
    </row>
    <row r="742" spans="1:14" ht="99.6" customHeight="1" outlineLevel="2">
      <c r="A742" s="208" t="s">
        <v>509</v>
      </c>
      <c r="B742" s="222" t="s">
        <v>1118</v>
      </c>
      <c r="C742" s="72" t="s">
        <v>79</v>
      </c>
      <c r="D742" s="72" t="s">
        <v>48</v>
      </c>
      <c r="E742" s="72" t="s">
        <v>2303</v>
      </c>
      <c r="F742" s="72" t="s">
        <v>49</v>
      </c>
      <c r="G742" s="72" t="s">
        <v>80</v>
      </c>
      <c r="H742" s="72" t="s">
        <v>212</v>
      </c>
      <c r="I742" s="4">
        <v>4000</v>
      </c>
      <c r="J742" s="72" t="s">
        <v>82</v>
      </c>
      <c r="K742" s="72" t="s">
        <v>2302</v>
      </c>
      <c r="L742" s="72" t="s">
        <v>98</v>
      </c>
      <c r="M742" s="72"/>
      <c r="N742" s="210"/>
    </row>
    <row r="743" spans="1:14" ht="132.6" customHeight="1" outlineLevel="2">
      <c r="A743" s="208" t="s">
        <v>509</v>
      </c>
      <c r="B743" s="222" t="s">
        <v>1118</v>
      </c>
      <c r="C743" s="72" t="s">
        <v>79</v>
      </c>
      <c r="D743" s="72" t="s">
        <v>48</v>
      </c>
      <c r="E743" s="72" t="s">
        <v>2080</v>
      </c>
      <c r="F743" s="72" t="s">
        <v>49</v>
      </c>
      <c r="G743" s="72" t="s">
        <v>80</v>
      </c>
      <c r="H743" s="72" t="s">
        <v>212</v>
      </c>
      <c r="I743" s="4">
        <v>4000</v>
      </c>
      <c r="J743" s="72" t="s">
        <v>82</v>
      </c>
      <c r="K743" s="72" t="s">
        <v>2301</v>
      </c>
      <c r="L743" s="72" t="s">
        <v>83</v>
      </c>
      <c r="M743" s="72"/>
      <c r="N743" s="210"/>
    </row>
    <row r="744" spans="1:14" ht="133.15" customHeight="1" outlineLevel="2">
      <c r="A744" s="208" t="s">
        <v>509</v>
      </c>
      <c r="B744" s="222" t="s">
        <v>1118</v>
      </c>
      <c r="C744" s="72" t="s">
        <v>79</v>
      </c>
      <c r="D744" s="72" t="s">
        <v>48</v>
      </c>
      <c r="E744" s="72" t="s">
        <v>2300</v>
      </c>
      <c r="F744" s="72" t="s">
        <v>49</v>
      </c>
      <c r="G744" s="72" t="s">
        <v>80</v>
      </c>
      <c r="H744" s="72" t="s">
        <v>212</v>
      </c>
      <c r="I744" s="4">
        <v>4000</v>
      </c>
      <c r="J744" s="72" t="s">
        <v>513</v>
      </c>
      <c r="K744" s="72" t="s">
        <v>2299</v>
      </c>
      <c r="L744" s="72" t="s">
        <v>98</v>
      </c>
      <c r="M744" s="72"/>
      <c r="N744" s="210"/>
    </row>
    <row r="745" spans="1:14" ht="132" customHeight="1" outlineLevel="2">
      <c r="A745" s="208" t="s">
        <v>509</v>
      </c>
      <c r="B745" s="222" t="s">
        <v>1118</v>
      </c>
      <c r="C745" s="72" t="s">
        <v>79</v>
      </c>
      <c r="D745" s="72" t="s">
        <v>48</v>
      </c>
      <c r="E745" s="72" t="s">
        <v>2298</v>
      </c>
      <c r="F745" s="72" t="s">
        <v>49</v>
      </c>
      <c r="G745" s="72" t="s">
        <v>80</v>
      </c>
      <c r="H745" s="72" t="s">
        <v>212</v>
      </c>
      <c r="I745" s="4">
        <v>4000</v>
      </c>
      <c r="J745" s="72" t="s">
        <v>513</v>
      </c>
      <c r="K745" s="72" t="s">
        <v>2297</v>
      </c>
      <c r="L745" s="72" t="s">
        <v>98</v>
      </c>
      <c r="M745" s="72"/>
      <c r="N745" s="210"/>
    </row>
    <row r="746" spans="1:14" ht="100.9" customHeight="1" outlineLevel="2">
      <c r="A746" s="208" t="s">
        <v>517</v>
      </c>
      <c r="B746" s="222" t="s">
        <v>1118</v>
      </c>
      <c r="C746" s="72" t="s">
        <v>222</v>
      </c>
      <c r="D746" s="72" t="s">
        <v>48</v>
      </c>
      <c r="E746" s="72" t="s">
        <v>2296</v>
      </c>
      <c r="F746" s="72" t="s">
        <v>49</v>
      </c>
      <c r="G746" s="72" t="s">
        <v>80</v>
      </c>
      <c r="H746" s="72" t="s">
        <v>212</v>
      </c>
      <c r="I746" s="4">
        <v>4000</v>
      </c>
      <c r="J746" s="72" t="s">
        <v>513</v>
      </c>
      <c r="K746" s="72" t="s">
        <v>2295</v>
      </c>
      <c r="L746" s="72" t="s">
        <v>98</v>
      </c>
      <c r="M746" s="72"/>
      <c r="N746" s="210"/>
    </row>
    <row r="747" spans="1:14" ht="84.6" customHeight="1" outlineLevel="2">
      <c r="A747" s="208" t="s">
        <v>517</v>
      </c>
      <c r="B747" s="222" t="s">
        <v>2290</v>
      </c>
      <c r="C747" s="72" t="s">
        <v>222</v>
      </c>
      <c r="D747" s="72" t="s">
        <v>43</v>
      </c>
      <c r="E747" s="72" t="s">
        <v>2294</v>
      </c>
      <c r="F747" s="72" t="s">
        <v>49</v>
      </c>
      <c r="G747" s="72" t="s">
        <v>80</v>
      </c>
      <c r="H747" s="72" t="s">
        <v>212</v>
      </c>
      <c r="I747" s="4">
        <v>4000</v>
      </c>
      <c r="J747" s="72" t="s">
        <v>513</v>
      </c>
      <c r="K747" s="72" t="s">
        <v>2293</v>
      </c>
      <c r="L747" s="72" t="s">
        <v>98</v>
      </c>
      <c r="M747" s="72" t="s">
        <v>110</v>
      </c>
      <c r="N747" s="210"/>
    </row>
    <row r="748" spans="1:14" ht="84.6" customHeight="1" outlineLevel="2">
      <c r="A748" s="208" t="s">
        <v>517</v>
      </c>
      <c r="B748" s="222" t="s">
        <v>2290</v>
      </c>
      <c r="C748" s="72" t="s">
        <v>222</v>
      </c>
      <c r="D748" s="72" t="s">
        <v>43</v>
      </c>
      <c r="E748" s="72" t="s">
        <v>2292</v>
      </c>
      <c r="F748" s="72" t="s">
        <v>49</v>
      </c>
      <c r="G748" s="72" t="s">
        <v>80</v>
      </c>
      <c r="H748" s="72" t="s">
        <v>212</v>
      </c>
      <c r="I748" s="4">
        <v>4000</v>
      </c>
      <c r="J748" s="72" t="s">
        <v>513</v>
      </c>
      <c r="K748" s="72" t="s">
        <v>2291</v>
      </c>
      <c r="L748" s="72" t="s">
        <v>98</v>
      </c>
      <c r="M748" s="72" t="s">
        <v>110</v>
      </c>
      <c r="N748" s="210"/>
    </row>
    <row r="749" spans="1:14" ht="99.6" customHeight="1" outlineLevel="2">
      <c r="A749" s="208" t="s">
        <v>517</v>
      </c>
      <c r="B749" s="222" t="s">
        <v>2290</v>
      </c>
      <c r="C749" s="72" t="s">
        <v>222</v>
      </c>
      <c r="D749" s="72" t="s">
        <v>43</v>
      </c>
      <c r="E749" s="72" t="s">
        <v>2289</v>
      </c>
      <c r="F749" s="72" t="s">
        <v>49</v>
      </c>
      <c r="G749" s="72" t="s">
        <v>80</v>
      </c>
      <c r="H749" s="72" t="s">
        <v>212</v>
      </c>
      <c r="I749" s="4">
        <v>4000</v>
      </c>
      <c r="J749" s="72" t="s">
        <v>513</v>
      </c>
      <c r="K749" s="72" t="s">
        <v>2288</v>
      </c>
      <c r="L749" s="72" t="s">
        <v>98</v>
      </c>
      <c r="M749" s="72" t="s">
        <v>110</v>
      </c>
      <c r="N749" s="210"/>
    </row>
    <row r="750" spans="1:14" ht="82.9" customHeight="1" outlineLevel="2">
      <c r="A750" s="208" t="s">
        <v>509</v>
      </c>
      <c r="B750" s="219" t="s">
        <v>263</v>
      </c>
      <c r="C750" s="72" t="s">
        <v>79</v>
      </c>
      <c r="D750" s="72" t="s">
        <v>48</v>
      </c>
      <c r="E750" s="72" t="s">
        <v>2287</v>
      </c>
      <c r="F750" s="72" t="s">
        <v>49</v>
      </c>
      <c r="G750" s="72" t="s">
        <v>80</v>
      </c>
      <c r="H750" s="72" t="s">
        <v>212</v>
      </c>
      <c r="I750" s="4">
        <v>4000</v>
      </c>
      <c r="J750" s="72" t="s">
        <v>513</v>
      </c>
      <c r="K750" s="72" t="s">
        <v>2286</v>
      </c>
      <c r="L750" s="72" t="s">
        <v>98</v>
      </c>
      <c r="M750" s="72" t="s">
        <v>107</v>
      </c>
      <c r="N750" s="210"/>
    </row>
    <row r="751" spans="1:14" ht="67.900000000000006" customHeight="1" outlineLevel="2">
      <c r="A751" s="208" t="s">
        <v>509</v>
      </c>
      <c r="B751" s="219" t="s">
        <v>263</v>
      </c>
      <c r="C751" s="72" t="s">
        <v>222</v>
      </c>
      <c r="D751" s="72" t="s">
        <v>48</v>
      </c>
      <c r="E751" s="72" t="s">
        <v>2285</v>
      </c>
      <c r="F751" s="72" t="s">
        <v>49</v>
      </c>
      <c r="G751" s="72" t="s">
        <v>80</v>
      </c>
      <c r="H751" s="72" t="s">
        <v>212</v>
      </c>
      <c r="I751" s="4">
        <v>4000</v>
      </c>
      <c r="J751" s="72" t="s">
        <v>513</v>
      </c>
      <c r="K751" s="72" t="s">
        <v>2284</v>
      </c>
      <c r="L751" s="72" t="s">
        <v>98</v>
      </c>
      <c r="M751" s="72" t="s">
        <v>110</v>
      </c>
      <c r="N751" s="210"/>
    </row>
    <row r="752" spans="1:14" ht="67.900000000000006" customHeight="1" outlineLevel="2">
      <c r="A752" s="208" t="s">
        <v>509</v>
      </c>
      <c r="B752" s="219" t="s">
        <v>263</v>
      </c>
      <c r="C752" s="72" t="s">
        <v>222</v>
      </c>
      <c r="D752" s="72" t="s">
        <v>48</v>
      </c>
      <c r="E752" s="72" t="s">
        <v>2283</v>
      </c>
      <c r="F752" s="72" t="s">
        <v>49</v>
      </c>
      <c r="G752" s="72" t="s">
        <v>80</v>
      </c>
      <c r="H752" s="72" t="s">
        <v>212</v>
      </c>
      <c r="I752" s="4">
        <v>4000</v>
      </c>
      <c r="J752" s="72" t="s">
        <v>513</v>
      </c>
      <c r="K752" s="72" t="s">
        <v>2282</v>
      </c>
      <c r="L752" s="72" t="s">
        <v>98</v>
      </c>
      <c r="M752" s="72" t="s">
        <v>107</v>
      </c>
      <c r="N752" s="210"/>
    </row>
    <row r="753" spans="1:14" ht="67.900000000000006" customHeight="1" outlineLevel="2">
      <c r="A753" s="208" t="s">
        <v>509</v>
      </c>
      <c r="B753" s="219" t="s">
        <v>263</v>
      </c>
      <c r="C753" s="72" t="s">
        <v>222</v>
      </c>
      <c r="D753" s="72" t="s">
        <v>48</v>
      </c>
      <c r="E753" s="72" t="s">
        <v>1121</v>
      </c>
      <c r="F753" s="72" t="s">
        <v>49</v>
      </c>
      <c r="G753" s="72" t="s">
        <v>80</v>
      </c>
      <c r="H753" s="72" t="s">
        <v>212</v>
      </c>
      <c r="I753" s="4">
        <v>4000</v>
      </c>
      <c r="J753" s="72" t="s">
        <v>513</v>
      </c>
      <c r="K753" s="72" t="s">
        <v>1123</v>
      </c>
      <c r="L753" s="72" t="s">
        <v>83</v>
      </c>
      <c r="M753" s="72" t="s">
        <v>110</v>
      </c>
      <c r="N753" s="210"/>
    </row>
    <row r="754" spans="1:14" ht="67.900000000000006" customHeight="1" outlineLevel="2">
      <c r="A754" s="208" t="s">
        <v>509</v>
      </c>
      <c r="B754" s="219" t="s">
        <v>263</v>
      </c>
      <c r="C754" s="72" t="s">
        <v>222</v>
      </c>
      <c r="D754" s="72" t="s">
        <v>48</v>
      </c>
      <c r="E754" s="72" t="s">
        <v>1124</v>
      </c>
      <c r="F754" s="72" t="s">
        <v>49</v>
      </c>
      <c r="G754" s="72" t="s">
        <v>80</v>
      </c>
      <c r="H754" s="72" t="s">
        <v>212</v>
      </c>
      <c r="I754" s="4">
        <v>4000</v>
      </c>
      <c r="J754" s="72" t="s">
        <v>513</v>
      </c>
      <c r="K754" s="72" t="s">
        <v>1125</v>
      </c>
      <c r="L754" s="72" t="s">
        <v>98</v>
      </c>
      <c r="M754" s="72" t="s">
        <v>110</v>
      </c>
      <c r="N754" s="210"/>
    </row>
    <row r="755" spans="1:14" ht="166.15" customHeight="1" outlineLevel="2">
      <c r="A755" s="208" t="s">
        <v>517</v>
      </c>
      <c r="B755" s="219" t="s">
        <v>263</v>
      </c>
      <c r="C755" s="72" t="s">
        <v>222</v>
      </c>
      <c r="D755" s="72" t="s">
        <v>48</v>
      </c>
      <c r="E755" s="72" t="s">
        <v>1940</v>
      </c>
      <c r="F755" s="72" t="s">
        <v>49</v>
      </c>
      <c r="G755" s="72" t="s">
        <v>80</v>
      </c>
      <c r="H755" s="72" t="s">
        <v>212</v>
      </c>
      <c r="I755" s="4">
        <v>4000</v>
      </c>
      <c r="J755" s="72" t="s">
        <v>513</v>
      </c>
      <c r="K755" s="72" t="s">
        <v>2281</v>
      </c>
      <c r="L755" s="72" t="s">
        <v>83</v>
      </c>
      <c r="M755" s="72"/>
      <c r="N755" s="210"/>
    </row>
    <row r="756" spans="1:14" ht="133.15" customHeight="1" outlineLevel="2">
      <c r="A756" s="208" t="s">
        <v>517</v>
      </c>
      <c r="B756" s="219" t="s">
        <v>263</v>
      </c>
      <c r="C756" s="72" t="s">
        <v>222</v>
      </c>
      <c r="D756" s="72" t="s">
        <v>48</v>
      </c>
      <c r="E756" s="72" t="s">
        <v>2280</v>
      </c>
      <c r="F756" s="72" t="s">
        <v>49</v>
      </c>
      <c r="G756" s="72" t="s">
        <v>80</v>
      </c>
      <c r="H756" s="72" t="s">
        <v>212</v>
      </c>
      <c r="I756" s="4">
        <v>4000</v>
      </c>
      <c r="J756" s="72" t="s">
        <v>513</v>
      </c>
      <c r="K756" s="72" t="s">
        <v>2279</v>
      </c>
      <c r="L756" s="72" t="s">
        <v>98</v>
      </c>
      <c r="M756" s="72"/>
      <c r="N756" s="210"/>
    </row>
    <row r="757" spans="1:14" ht="148.9" customHeight="1" outlineLevel="2">
      <c r="A757" s="208" t="s">
        <v>517</v>
      </c>
      <c r="B757" s="219" t="s">
        <v>263</v>
      </c>
      <c r="C757" s="72" t="s">
        <v>222</v>
      </c>
      <c r="D757" s="72" t="s">
        <v>48</v>
      </c>
      <c r="E757" s="72" t="s">
        <v>2278</v>
      </c>
      <c r="F757" s="72" t="s">
        <v>49</v>
      </c>
      <c r="G757" s="72" t="s">
        <v>80</v>
      </c>
      <c r="H757" s="72" t="s">
        <v>212</v>
      </c>
      <c r="I757" s="4">
        <v>4000</v>
      </c>
      <c r="J757" s="72" t="s">
        <v>513</v>
      </c>
      <c r="K757" s="72" t="s">
        <v>2277</v>
      </c>
      <c r="L757" s="72" t="s">
        <v>98</v>
      </c>
      <c r="M757" s="72"/>
      <c r="N757" s="210"/>
    </row>
    <row r="758" spans="1:14" ht="132.6" customHeight="1" outlineLevel="2">
      <c r="A758" s="208" t="s">
        <v>517</v>
      </c>
      <c r="B758" s="219" t="s">
        <v>263</v>
      </c>
      <c r="C758" s="72" t="s">
        <v>222</v>
      </c>
      <c r="D758" s="72" t="s">
        <v>48</v>
      </c>
      <c r="E758" s="72" t="s">
        <v>2276</v>
      </c>
      <c r="F758" s="72" t="s">
        <v>49</v>
      </c>
      <c r="G758" s="72" t="s">
        <v>80</v>
      </c>
      <c r="H758" s="72" t="s">
        <v>212</v>
      </c>
      <c r="I758" s="4">
        <v>4000</v>
      </c>
      <c r="J758" s="72" t="s">
        <v>82</v>
      </c>
      <c r="K758" s="72" t="s">
        <v>2275</v>
      </c>
      <c r="L758" s="72" t="s">
        <v>83</v>
      </c>
      <c r="M758" s="72"/>
      <c r="N758" s="210"/>
    </row>
    <row r="759" spans="1:14" ht="132.6" customHeight="1" outlineLevel="2">
      <c r="A759" s="208" t="s">
        <v>517</v>
      </c>
      <c r="B759" s="219" t="s">
        <v>263</v>
      </c>
      <c r="C759" s="72" t="s">
        <v>222</v>
      </c>
      <c r="D759" s="72" t="s">
        <v>48</v>
      </c>
      <c r="E759" s="72" t="s">
        <v>2274</v>
      </c>
      <c r="F759" s="72" t="s">
        <v>49</v>
      </c>
      <c r="G759" s="72" t="s">
        <v>80</v>
      </c>
      <c r="H759" s="72" t="s">
        <v>212</v>
      </c>
      <c r="I759" s="4">
        <v>4000</v>
      </c>
      <c r="J759" s="72" t="s">
        <v>82</v>
      </c>
      <c r="K759" s="72" t="s">
        <v>2273</v>
      </c>
      <c r="L759" s="72" t="s">
        <v>83</v>
      </c>
      <c r="M759" s="72"/>
      <c r="N759" s="210"/>
    </row>
    <row r="760" spans="1:14" ht="198.6" customHeight="1" outlineLevel="2">
      <c r="A760" s="208" t="s">
        <v>509</v>
      </c>
      <c r="B760" s="219" t="s">
        <v>263</v>
      </c>
      <c r="C760" s="72" t="s">
        <v>79</v>
      </c>
      <c r="D760" s="72" t="s">
        <v>48</v>
      </c>
      <c r="E760" s="72" t="s">
        <v>2250</v>
      </c>
      <c r="F760" s="72" t="s">
        <v>49</v>
      </c>
      <c r="G760" s="72" t="s">
        <v>80</v>
      </c>
      <c r="H760" s="72" t="s">
        <v>212</v>
      </c>
      <c r="I760" s="4">
        <v>4000</v>
      </c>
      <c r="J760" s="72" t="s">
        <v>82</v>
      </c>
      <c r="K760" s="72" t="s">
        <v>2272</v>
      </c>
      <c r="L760" s="72" t="s">
        <v>98</v>
      </c>
      <c r="M760" s="72"/>
      <c r="N760" s="210"/>
    </row>
    <row r="761" spans="1:14" ht="164.45" customHeight="1" outlineLevel="2">
      <c r="A761" s="208" t="s">
        <v>509</v>
      </c>
      <c r="B761" s="219" t="s">
        <v>263</v>
      </c>
      <c r="C761" s="72" t="s">
        <v>79</v>
      </c>
      <c r="D761" s="72" t="s">
        <v>48</v>
      </c>
      <c r="E761" s="72" t="s">
        <v>2271</v>
      </c>
      <c r="F761" s="72" t="s">
        <v>49</v>
      </c>
      <c r="G761" s="72" t="s">
        <v>80</v>
      </c>
      <c r="H761" s="72" t="s">
        <v>212</v>
      </c>
      <c r="I761" s="4">
        <v>4000</v>
      </c>
      <c r="J761" s="72" t="s">
        <v>82</v>
      </c>
      <c r="K761" s="72" t="s">
        <v>2270</v>
      </c>
      <c r="L761" s="72" t="s">
        <v>98</v>
      </c>
      <c r="M761" s="72"/>
      <c r="N761" s="210"/>
    </row>
    <row r="762" spans="1:14" ht="148.9" customHeight="1" outlineLevel="2">
      <c r="A762" s="208" t="s">
        <v>509</v>
      </c>
      <c r="B762" s="219" t="s">
        <v>263</v>
      </c>
      <c r="C762" s="72" t="s">
        <v>79</v>
      </c>
      <c r="D762" s="72" t="s">
        <v>48</v>
      </c>
      <c r="E762" s="72" t="s">
        <v>2162</v>
      </c>
      <c r="F762" s="72" t="s">
        <v>49</v>
      </c>
      <c r="G762" s="72" t="s">
        <v>80</v>
      </c>
      <c r="H762" s="72" t="s">
        <v>212</v>
      </c>
      <c r="I762" s="4">
        <v>4000</v>
      </c>
      <c r="J762" s="72" t="s">
        <v>82</v>
      </c>
      <c r="K762" s="72" t="s">
        <v>2269</v>
      </c>
      <c r="L762" s="72" t="s">
        <v>98</v>
      </c>
      <c r="M762" s="72"/>
      <c r="N762" s="210"/>
    </row>
    <row r="763" spans="1:14" ht="132.6" customHeight="1" outlineLevel="2">
      <c r="A763" s="208" t="s">
        <v>509</v>
      </c>
      <c r="B763" s="219" t="s">
        <v>263</v>
      </c>
      <c r="C763" s="72" t="s">
        <v>79</v>
      </c>
      <c r="D763" s="72" t="s">
        <v>48</v>
      </c>
      <c r="E763" s="72" t="s">
        <v>2216</v>
      </c>
      <c r="F763" s="72" t="s">
        <v>49</v>
      </c>
      <c r="G763" s="72" t="s">
        <v>80</v>
      </c>
      <c r="H763" s="72" t="s">
        <v>212</v>
      </c>
      <c r="I763" s="4">
        <v>4000</v>
      </c>
      <c r="J763" s="72" t="s">
        <v>513</v>
      </c>
      <c r="K763" s="72" t="s">
        <v>2268</v>
      </c>
      <c r="L763" s="72" t="s">
        <v>98</v>
      </c>
      <c r="M763" s="72"/>
      <c r="N763" s="210"/>
    </row>
    <row r="764" spans="1:14" ht="67.900000000000006" customHeight="1" outlineLevel="2">
      <c r="A764" s="208" t="s">
        <v>517</v>
      </c>
      <c r="B764" s="219" t="s">
        <v>2267</v>
      </c>
      <c r="C764" s="72" t="s">
        <v>222</v>
      </c>
      <c r="D764" s="72" t="s">
        <v>48</v>
      </c>
      <c r="E764" s="72" t="s">
        <v>2266</v>
      </c>
      <c r="F764" s="72" t="s">
        <v>49</v>
      </c>
      <c r="G764" s="72" t="s">
        <v>80</v>
      </c>
      <c r="H764" s="72" t="s">
        <v>212</v>
      </c>
      <c r="I764" s="4">
        <v>12000</v>
      </c>
      <c r="J764" s="72" t="s">
        <v>513</v>
      </c>
      <c r="K764" s="72" t="s">
        <v>2265</v>
      </c>
      <c r="L764" s="72" t="s">
        <v>98</v>
      </c>
      <c r="M764" s="72" t="s">
        <v>107</v>
      </c>
      <c r="N764" s="210"/>
    </row>
    <row r="765" spans="1:14" ht="84" customHeight="1" outlineLevel="2">
      <c r="A765" s="208" t="s">
        <v>517</v>
      </c>
      <c r="B765" s="219" t="s">
        <v>2262</v>
      </c>
      <c r="C765" s="72" t="s">
        <v>79</v>
      </c>
      <c r="D765" s="72" t="s">
        <v>48</v>
      </c>
      <c r="E765" s="72" t="s">
        <v>2264</v>
      </c>
      <c r="F765" s="72" t="s">
        <v>49</v>
      </c>
      <c r="G765" s="72" t="s">
        <v>80</v>
      </c>
      <c r="H765" s="72" t="s">
        <v>212</v>
      </c>
      <c r="I765" s="4">
        <v>12000</v>
      </c>
      <c r="J765" s="72" t="s">
        <v>513</v>
      </c>
      <c r="K765" s="72" t="s">
        <v>2263</v>
      </c>
      <c r="L765" s="72" t="s">
        <v>98</v>
      </c>
      <c r="M765" s="72" t="s">
        <v>107</v>
      </c>
      <c r="N765" s="210"/>
    </row>
    <row r="766" spans="1:14" ht="67.150000000000006" customHeight="1" outlineLevel="2">
      <c r="A766" s="208" t="s">
        <v>517</v>
      </c>
      <c r="B766" s="219" t="s">
        <v>2262</v>
      </c>
      <c r="C766" s="72" t="s">
        <v>79</v>
      </c>
      <c r="D766" s="72" t="s">
        <v>48</v>
      </c>
      <c r="E766" s="72" t="s">
        <v>1171</v>
      </c>
      <c r="F766" s="72" t="s">
        <v>49</v>
      </c>
      <c r="G766" s="72" t="s">
        <v>80</v>
      </c>
      <c r="H766" s="72" t="s">
        <v>212</v>
      </c>
      <c r="I766" s="4">
        <v>4000</v>
      </c>
      <c r="J766" s="72" t="s">
        <v>513</v>
      </c>
      <c r="K766" s="72" t="s">
        <v>2261</v>
      </c>
      <c r="L766" s="72" t="s">
        <v>98</v>
      </c>
      <c r="M766" s="72" t="s">
        <v>107</v>
      </c>
      <c r="N766" s="210"/>
    </row>
    <row r="767" spans="1:14" ht="83.45" customHeight="1" outlineLevel="2">
      <c r="A767" s="208" t="s">
        <v>517</v>
      </c>
      <c r="B767" s="72" t="s">
        <v>2259</v>
      </c>
      <c r="C767" s="72" t="s">
        <v>222</v>
      </c>
      <c r="D767" s="72" t="s">
        <v>48</v>
      </c>
      <c r="E767" s="72" t="s">
        <v>937</v>
      </c>
      <c r="F767" s="72" t="s">
        <v>49</v>
      </c>
      <c r="G767" s="72" t="s">
        <v>80</v>
      </c>
      <c r="H767" s="72" t="s">
        <v>212</v>
      </c>
      <c r="I767" s="4">
        <v>12000</v>
      </c>
      <c r="J767" s="72" t="s">
        <v>513</v>
      </c>
      <c r="K767" s="72" t="s">
        <v>2260</v>
      </c>
      <c r="L767" s="72" t="s">
        <v>98</v>
      </c>
      <c r="M767" s="72" t="s">
        <v>107</v>
      </c>
      <c r="N767" s="210"/>
    </row>
    <row r="768" spans="1:14" ht="68.45" customHeight="1" outlineLevel="2">
      <c r="A768" s="208" t="s">
        <v>517</v>
      </c>
      <c r="B768" s="72" t="s">
        <v>2259</v>
      </c>
      <c r="C768" s="72" t="s">
        <v>222</v>
      </c>
      <c r="D768" s="72" t="s">
        <v>48</v>
      </c>
      <c r="E768" s="72" t="s">
        <v>1065</v>
      </c>
      <c r="F768" s="72" t="s">
        <v>49</v>
      </c>
      <c r="G768" s="72" t="s">
        <v>80</v>
      </c>
      <c r="H768" s="72" t="s">
        <v>212</v>
      </c>
      <c r="I768" s="4">
        <v>8000</v>
      </c>
      <c r="J768" s="72" t="s">
        <v>513</v>
      </c>
      <c r="K768" s="72" t="s">
        <v>2258</v>
      </c>
      <c r="L768" s="72" t="s">
        <v>98</v>
      </c>
      <c r="M768" s="72" t="s">
        <v>107</v>
      </c>
      <c r="N768" s="210"/>
    </row>
    <row r="769" spans="1:14" ht="67.150000000000006" customHeight="1" outlineLevel="2">
      <c r="A769" s="208" t="s">
        <v>517</v>
      </c>
      <c r="B769" s="219" t="s">
        <v>2257</v>
      </c>
      <c r="C769" s="72" t="s">
        <v>222</v>
      </c>
      <c r="D769" s="72" t="s">
        <v>48</v>
      </c>
      <c r="E769" s="72" t="s">
        <v>1076</v>
      </c>
      <c r="F769" s="72" t="s">
        <v>49</v>
      </c>
      <c r="G769" s="72" t="s">
        <v>80</v>
      </c>
      <c r="H769" s="72" t="s">
        <v>212</v>
      </c>
      <c r="I769" s="4">
        <v>12000</v>
      </c>
      <c r="J769" s="72" t="s">
        <v>513</v>
      </c>
      <c r="K769" s="72" t="s">
        <v>2256</v>
      </c>
      <c r="L769" s="72" t="s">
        <v>98</v>
      </c>
      <c r="M769" s="72" t="s">
        <v>107</v>
      </c>
      <c r="N769" s="210"/>
    </row>
    <row r="770" spans="1:14" ht="66.599999999999994" customHeight="1" outlineLevel="2">
      <c r="A770" s="208" t="s">
        <v>517</v>
      </c>
      <c r="B770" s="219" t="s">
        <v>2254</v>
      </c>
      <c r="C770" s="72" t="s">
        <v>222</v>
      </c>
      <c r="D770" s="72" t="s">
        <v>48</v>
      </c>
      <c r="E770" s="72" t="s">
        <v>2235</v>
      </c>
      <c r="F770" s="72" t="s">
        <v>49</v>
      </c>
      <c r="G770" s="72" t="s">
        <v>80</v>
      </c>
      <c r="H770" s="72" t="s">
        <v>212</v>
      </c>
      <c r="I770" s="4">
        <v>4000</v>
      </c>
      <c r="J770" s="72" t="s">
        <v>513</v>
      </c>
      <c r="K770" s="72" t="s">
        <v>2255</v>
      </c>
      <c r="L770" s="72" t="s">
        <v>98</v>
      </c>
      <c r="M770" s="72"/>
      <c r="N770" s="210"/>
    </row>
    <row r="771" spans="1:14" ht="132" customHeight="1" outlineLevel="2">
      <c r="A771" s="208" t="s">
        <v>517</v>
      </c>
      <c r="B771" s="219" t="s">
        <v>2254</v>
      </c>
      <c r="C771" s="72" t="s">
        <v>222</v>
      </c>
      <c r="D771" s="72" t="s">
        <v>48</v>
      </c>
      <c r="E771" s="72" t="s">
        <v>2253</v>
      </c>
      <c r="F771" s="72" t="s">
        <v>49</v>
      </c>
      <c r="G771" s="72" t="s">
        <v>80</v>
      </c>
      <c r="H771" s="72" t="s">
        <v>212</v>
      </c>
      <c r="I771" s="4">
        <v>8000</v>
      </c>
      <c r="J771" s="72" t="s">
        <v>513</v>
      </c>
      <c r="K771" s="72" t="s">
        <v>2252</v>
      </c>
      <c r="L771" s="72" t="s">
        <v>98</v>
      </c>
      <c r="M771" s="72"/>
      <c r="N771" s="210"/>
    </row>
    <row r="772" spans="1:14" ht="196.9" customHeight="1" outlineLevel="2">
      <c r="A772" s="208" t="s">
        <v>517</v>
      </c>
      <c r="B772" s="219" t="s">
        <v>2251</v>
      </c>
      <c r="C772" s="72" t="s">
        <v>222</v>
      </c>
      <c r="D772" s="72" t="s">
        <v>48</v>
      </c>
      <c r="E772" s="72" t="s">
        <v>2250</v>
      </c>
      <c r="F772" s="72" t="s">
        <v>49</v>
      </c>
      <c r="G772" s="72" t="s">
        <v>80</v>
      </c>
      <c r="H772" s="72" t="s">
        <v>212</v>
      </c>
      <c r="I772" s="4">
        <v>12000</v>
      </c>
      <c r="J772" s="72" t="s">
        <v>513</v>
      </c>
      <c r="K772" s="72" t="s">
        <v>2249</v>
      </c>
      <c r="L772" s="72" t="s">
        <v>98</v>
      </c>
      <c r="M772" s="72"/>
      <c r="N772" s="210"/>
    </row>
    <row r="773" spans="1:14" ht="99" customHeight="1" outlineLevel="2">
      <c r="A773" s="208" t="s">
        <v>517</v>
      </c>
      <c r="B773" s="219" t="s">
        <v>2246</v>
      </c>
      <c r="C773" s="72" t="s">
        <v>222</v>
      </c>
      <c r="D773" s="72" t="s">
        <v>48</v>
      </c>
      <c r="E773" s="72" t="s">
        <v>2248</v>
      </c>
      <c r="F773" s="72" t="s">
        <v>49</v>
      </c>
      <c r="G773" s="72" t="s">
        <v>80</v>
      </c>
      <c r="H773" s="72" t="s">
        <v>212</v>
      </c>
      <c r="I773" s="4">
        <v>12000</v>
      </c>
      <c r="J773" s="72" t="s">
        <v>513</v>
      </c>
      <c r="K773" s="72" t="s">
        <v>2247</v>
      </c>
      <c r="L773" s="72" t="s">
        <v>98</v>
      </c>
      <c r="M773" s="72"/>
      <c r="N773" s="210"/>
    </row>
    <row r="774" spans="1:14" ht="67.150000000000006" customHeight="1" outlineLevel="2">
      <c r="A774" s="208" t="s">
        <v>517</v>
      </c>
      <c r="B774" s="219" t="s">
        <v>2246</v>
      </c>
      <c r="C774" s="72" t="s">
        <v>222</v>
      </c>
      <c r="D774" s="72" t="s">
        <v>48</v>
      </c>
      <c r="E774" s="72" t="s">
        <v>2245</v>
      </c>
      <c r="F774" s="72" t="s">
        <v>49</v>
      </c>
      <c r="G774" s="72" t="s">
        <v>80</v>
      </c>
      <c r="H774" s="72" t="s">
        <v>212</v>
      </c>
      <c r="I774" s="4">
        <v>8000</v>
      </c>
      <c r="J774" s="72" t="s">
        <v>513</v>
      </c>
      <c r="K774" s="72" t="s">
        <v>2244</v>
      </c>
      <c r="L774" s="72" t="s">
        <v>98</v>
      </c>
      <c r="M774" s="72"/>
      <c r="N774" s="210"/>
    </row>
    <row r="775" spans="1:14" ht="67.150000000000006" customHeight="1" outlineLevel="2">
      <c r="A775" s="208" t="s">
        <v>517</v>
      </c>
      <c r="B775" s="219" t="s">
        <v>1105</v>
      </c>
      <c r="C775" s="72" t="s">
        <v>222</v>
      </c>
      <c r="D775" s="72" t="s">
        <v>48</v>
      </c>
      <c r="E775" s="72" t="s">
        <v>1106</v>
      </c>
      <c r="F775" s="72" t="s">
        <v>49</v>
      </c>
      <c r="G775" s="72" t="s">
        <v>80</v>
      </c>
      <c r="H775" s="72" t="s">
        <v>81</v>
      </c>
      <c r="I775" s="4">
        <v>4000</v>
      </c>
      <c r="J775" s="72" t="s">
        <v>513</v>
      </c>
      <c r="K775" s="72" t="s">
        <v>1107</v>
      </c>
      <c r="L775" s="72" t="s">
        <v>98</v>
      </c>
      <c r="M775" s="72" t="s">
        <v>107</v>
      </c>
      <c r="N775" s="210"/>
    </row>
    <row r="776" spans="1:14" ht="67.150000000000006" customHeight="1" outlineLevel="2">
      <c r="A776" s="208" t="s">
        <v>517</v>
      </c>
      <c r="B776" s="219" t="s">
        <v>1105</v>
      </c>
      <c r="C776" s="72" t="s">
        <v>222</v>
      </c>
      <c r="D776" s="72" t="s">
        <v>43</v>
      </c>
      <c r="E776" s="72" t="s">
        <v>1126</v>
      </c>
      <c r="F776" s="72" t="s">
        <v>49</v>
      </c>
      <c r="G776" s="72" t="s">
        <v>80</v>
      </c>
      <c r="H776" s="72" t="s">
        <v>212</v>
      </c>
      <c r="I776" s="4">
        <v>4000</v>
      </c>
      <c r="J776" s="72" t="s">
        <v>513</v>
      </c>
      <c r="K776" s="72" t="s">
        <v>2243</v>
      </c>
      <c r="L776" s="72" t="s">
        <v>98</v>
      </c>
      <c r="M776" s="72" t="s">
        <v>110</v>
      </c>
      <c r="N776" s="210"/>
    </row>
    <row r="777" spans="1:14" ht="115.9" customHeight="1" outlineLevel="2">
      <c r="A777" s="208" t="s">
        <v>517</v>
      </c>
      <c r="B777" s="219" t="s">
        <v>1105</v>
      </c>
      <c r="C777" s="72" t="s">
        <v>222</v>
      </c>
      <c r="D777" s="72" t="s">
        <v>43</v>
      </c>
      <c r="E777" s="72" t="s">
        <v>2242</v>
      </c>
      <c r="F777" s="72" t="s">
        <v>49</v>
      </c>
      <c r="G777" s="72" t="s">
        <v>80</v>
      </c>
      <c r="H777" s="72" t="s">
        <v>212</v>
      </c>
      <c r="I777" s="4">
        <v>4000</v>
      </c>
      <c r="J777" s="72" t="s">
        <v>513</v>
      </c>
      <c r="K777" s="72" t="s">
        <v>2241</v>
      </c>
      <c r="L777" s="72" t="s">
        <v>98</v>
      </c>
      <c r="M777" s="72"/>
      <c r="N777" s="210"/>
    </row>
    <row r="778" spans="1:14" ht="100.15" customHeight="1" outlineLevel="2">
      <c r="A778" s="208" t="s">
        <v>517</v>
      </c>
      <c r="B778" s="219" t="s">
        <v>1105</v>
      </c>
      <c r="C778" s="72" t="s">
        <v>222</v>
      </c>
      <c r="D778" s="72" t="s">
        <v>48</v>
      </c>
      <c r="E778" s="72" t="s">
        <v>2240</v>
      </c>
      <c r="F778" s="72" t="s">
        <v>49</v>
      </c>
      <c r="G778" s="72" t="s">
        <v>80</v>
      </c>
      <c r="H778" s="72" t="s">
        <v>212</v>
      </c>
      <c r="I778" s="4">
        <v>4000</v>
      </c>
      <c r="J778" s="72" t="s">
        <v>513</v>
      </c>
      <c r="K778" s="72" t="s">
        <v>2239</v>
      </c>
      <c r="L778" s="72" t="s">
        <v>98</v>
      </c>
      <c r="M778" s="72"/>
      <c r="N778" s="210"/>
    </row>
    <row r="779" spans="1:14" ht="68.45" customHeight="1" outlineLevel="2">
      <c r="A779" s="208" t="s">
        <v>517</v>
      </c>
      <c r="B779" s="137" t="s">
        <v>2212</v>
      </c>
      <c r="C779" s="72" t="s">
        <v>222</v>
      </c>
      <c r="D779" s="72" t="s">
        <v>48</v>
      </c>
      <c r="E779" s="72" t="s">
        <v>1167</v>
      </c>
      <c r="F779" s="72" t="s">
        <v>49</v>
      </c>
      <c r="G779" s="72" t="s">
        <v>80</v>
      </c>
      <c r="H779" s="72" t="s">
        <v>212</v>
      </c>
      <c r="I779" s="4">
        <v>4000</v>
      </c>
      <c r="J779" s="72" t="s">
        <v>513</v>
      </c>
      <c r="K779" s="72" t="s">
        <v>2238</v>
      </c>
      <c r="L779" s="72" t="s">
        <v>98</v>
      </c>
      <c r="M779" s="72" t="s">
        <v>107</v>
      </c>
      <c r="N779" s="210"/>
    </row>
    <row r="780" spans="1:14" ht="68.45" customHeight="1" outlineLevel="2">
      <c r="A780" s="208" t="s">
        <v>517</v>
      </c>
      <c r="B780" s="137" t="s">
        <v>2212</v>
      </c>
      <c r="C780" s="72" t="s">
        <v>222</v>
      </c>
      <c r="D780" s="72" t="s">
        <v>48</v>
      </c>
      <c r="E780" s="72" t="s">
        <v>1100</v>
      </c>
      <c r="F780" s="72" t="s">
        <v>49</v>
      </c>
      <c r="G780" s="72" t="s">
        <v>80</v>
      </c>
      <c r="H780" s="72" t="s">
        <v>212</v>
      </c>
      <c r="I780" s="4">
        <v>4000</v>
      </c>
      <c r="J780" s="72" t="s">
        <v>513</v>
      </c>
      <c r="K780" s="72" t="s">
        <v>1101</v>
      </c>
      <c r="L780" s="72" t="s">
        <v>98</v>
      </c>
      <c r="M780" s="72" t="s">
        <v>110</v>
      </c>
      <c r="N780" s="210"/>
    </row>
    <row r="781" spans="1:14" ht="68.45" customHeight="1" outlineLevel="2">
      <c r="A781" s="208" t="s">
        <v>517</v>
      </c>
      <c r="B781" s="137" t="s">
        <v>2212</v>
      </c>
      <c r="C781" s="72" t="s">
        <v>222</v>
      </c>
      <c r="D781" s="72" t="s">
        <v>48</v>
      </c>
      <c r="E781" s="72" t="s">
        <v>2237</v>
      </c>
      <c r="F781" s="72" t="s">
        <v>49</v>
      </c>
      <c r="G781" s="72" t="s">
        <v>80</v>
      </c>
      <c r="H781" s="72" t="s">
        <v>212</v>
      </c>
      <c r="I781" s="4">
        <v>4000</v>
      </c>
      <c r="J781" s="72" t="s">
        <v>513</v>
      </c>
      <c r="K781" s="72" t="s">
        <v>2236</v>
      </c>
      <c r="L781" s="72" t="s">
        <v>98</v>
      </c>
      <c r="M781" s="72" t="s">
        <v>110</v>
      </c>
      <c r="N781" s="210"/>
    </row>
    <row r="782" spans="1:14" ht="68.45" customHeight="1" outlineLevel="2">
      <c r="A782" s="208" t="s">
        <v>517</v>
      </c>
      <c r="B782" s="137" t="s">
        <v>2212</v>
      </c>
      <c r="C782" s="72" t="s">
        <v>222</v>
      </c>
      <c r="D782" s="72" t="s">
        <v>48</v>
      </c>
      <c r="E782" s="72" t="s">
        <v>1127</v>
      </c>
      <c r="F782" s="72" t="s">
        <v>49</v>
      </c>
      <c r="G782" s="72" t="s">
        <v>80</v>
      </c>
      <c r="H782" s="72" t="s">
        <v>212</v>
      </c>
      <c r="I782" s="4">
        <v>4000</v>
      </c>
      <c r="J782" s="72" t="s">
        <v>513</v>
      </c>
      <c r="K782" s="72" t="s">
        <v>1128</v>
      </c>
      <c r="L782" s="72" t="s">
        <v>98</v>
      </c>
      <c r="M782" s="72" t="s">
        <v>110</v>
      </c>
      <c r="N782" s="210"/>
    </row>
    <row r="783" spans="1:14" ht="68.45" customHeight="1" outlineLevel="2">
      <c r="A783" s="208" t="s">
        <v>517</v>
      </c>
      <c r="B783" s="137" t="s">
        <v>2212</v>
      </c>
      <c r="C783" s="72" t="s">
        <v>222</v>
      </c>
      <c r="D783" s="72" t="s">
        <v>48</v>
      </c>
      <c r="E783" s="72" t="s">
        <v>1129</v>
      </c>
      <c r="F783" s="72" t="s">
        <v>49</v>
      </c>
      <c r="G783" s="72" t="s">
        <v>80</v>
      </c>
      <c r="H783" s="72" t="s">
        <v>212</v>
      </c>
      <c r="I783" s="4">
        <v>4000</v>
      </c>
      <c r="J783" s="72" t="s">
        <v>513</v>
      </c>
      <c r="K783" s="72" t="s">
        <v>1130</v>
      </c>
      <c r="L783" s="72" t="s">
        <v>83</v>
      </c>
      <c r="M783" s="72" t="s">
        <v>110</v>
      </c>
      <c r="N783" s="210"/>
    </row>
    <row r="784" spans="1:14" ht="68.45" customHeight="1" outlineLevel="2">
      <c r="A784" s="208" t="s">
        <v>517</v>
      </c>
      <c r="B784" s="137" t="s">
        <v>2212</v>
      </c>
      <c r="C784" s="72" t="s">
        <v>222</v>
      </c>
      <c r="D784" s="72" t="s">
        <v>48</v>
      </c>
      <c r="E784" s="72" t="s">
        <v>1076</v>
      </c>
      <c r="F784" s="72" t="s">
        <v>49</v>
      </c>
      <c r="G784" s="72" t="s">
        <v>80</v>
      </c>
      <c r="H784" s="72" t="s">
        <v>212</v>
      </c>
      <c r="I784" s="4">
        <v>4000</v>
      </c>
      <c r="J784" s="72" t="s">
        <v>513</v>
      </c>
      <c r="K784" s="72" t="s">
        <v>1131</v>
      </c>
      <c r="L784" s="72" t="s">
        <v>98</v>
      </c>
      <c r="M784" s="72" t="s">
        <v>107</v>
      </c>
      <c r="N784" s="210"/>
    </row>
    <row r="785" spans="1:14" ht="116.45" customHeight="1" outlineLevel="2">
      <c r="A785" s="208" t="s">
        <v>517</v>
      </c>
      <c r="B785" s="137" t="s">
        <v>2212</v>
      </c>
      <c r="C785" s="72" t="s">
        <v>222</v>
      </c>
      <c r="D785" s="72" t="s">
        <v>48</v>
      </c>
      <c r="E785" s="72" t="s">
        <v>2235</v>
      </c>
      <c r="F785" s="72" t="s">
        <v>49</v>
      </c>
      <c r="G785" s="72" t="s">
        <v>80</v>
      </c>
      <c r="H785" s="72" t="s">
        <v>212</v>
      </c>
      <c r="I785" s="4">
        <v>4000</v>
      </c>
      <c r="J785" s="72" t="s">
        <v>513</v>
      </c>
      <c r="K785" s="72" t="s">
        <v>2234</v>
      </c>
      <c r="L785" s="72" t="s">
        <v>98</v>
      </c>
      <c r="M785" s="72"/>
      <c r="N785" s="210"/>
    </row>
    <row r="786" spans="1:14" ht="148.9" customHeight="1" outlineLevel="2">
      <c r="A786" s="208" t="s">
        <v>509</v>
      </c>
      <c r="B786" s="137" t="s">
        <v>2212</v>
      </c>
      <c r="C786" s="72" t="s">
        <v>79</v>
      </c>
      <c r="D786" s="72" t="s">
        <v>48</v>
      </c>
      <c r="E786" s="72" t="s">
        <v>2233</v>
      </c>
      <c r="F786" s="72" t="s">
        <v>49</v>
      </c>
      <c r="G786" s="72" t="s">
        <v>80</v>
      </c>
      <c r="H786" s="72" t="s">
        <v>212</v>
      </c>
      <c r="I786" s="4">
        <v>4000</v>
      </c>
      <c r="J786" s="72" t="s">
        <v>513</v>
      </c>
      <c r="K786" s="72" t="s">
        <v>2232</v>
      </c>
      <c r="L786" s="72" t="s">
        <v>98</v>
      </c>
      <c r="M786" s="72"/>
      <c r="N786" s="210"/>
    </row>
    <row r="787" spans="1:14" ht="100.9" customHeight="1" outlineLevel="2">
      <c r="A787" s="208" t="s">
        <v>509</v>
      </c>
      <c r="B787" s="137" t="s">
        <v>2212</v>
      </c>
      <c r="C787" s="72" t="s">
        <v>79</v>
      </c>
      <c r="D787" s="72" t="s">
        <v>48</v>
      </c>
      <c r="E787" s="72" t="s">
        <v>2231</v>
      </c>
      <c r="F787" s="72" t="s">
        <v>49</v>
      </c>
      <c r="G787" s="72" t="s">
        <v>80</v>
      </c>
      <c r="H787" s="72" t="s">
        <v>212</v>
      </c>
      <c r="I787" s="4">
        <v>4000</v>
      </c>
      <c r="J787" s="72" t="s">
        <v>513</v>
      </c>
      <c r="K787" s="72" t="s">
        <v>2230</v>
      </c>
      <c r="L787" s="72" t="s">
        <v>83</v>
      </c>
      <c r="M787" s="72"/>
      <c r="N787" s="210"/>
    </row>
    <row r="788" spans="1:14" ht="132.6" customHeight="1" outlineLevel="2">
      <c r="A788" s="208" t="s">
        <v>509</v>
      </c>
      <c r="B788" s="137" t="s">
        <v>2212</v>
      </c>
      <c r="C788" s="72" t="s">
        <v>79</v>
      </c>
      <c r="D788" s="72" t="s">
        <v>43</v>
      </c>
      <c r="E788" s="72" t="s">
        <v>2229</v>
      </c>
      <c r="F788" s="72" t="s">
        <v>49</v>
      </c>
      <c r="G788" s="72" t="s">
        <v>80</v>
      </c>
      <c r="H788" s="72" t="s">
        <v>212</v>
      </c>
      <c r="I788" s="4">
        <v>4000</v>
      </c>
      <c r="J788" s="72" t="s">
        <v>513</v>
      </c>
      <c r="K788" s="72" t="s">
        <v>2228</v>
      </c>
      <c r="L788" s="72" t="s">
        <v>83</v>
      </c>
      <c r="M788" s="72"/>
      <c r="N788" s="210"/>
    </row>
    <row r="789" spans="1:14" ht="165" customHeight="1" outlineLevel="2">
      <c r="A789" s="208" t="s">
        <v>509</v>
      </c>
      <c r="B789" s="137" t="s">
        <v>2212</v>
      </c>
      <c r="C789" s="72" t="s">
        <v>79</v>
      </c>
      <c r="D789" s="72" t="s">
        <v>48</v>
      </c>
      <c r="E789" s="72" t="s">
        <v>2227</v>
      </c>
      <c r="F789" s="72" t="s">
        <v>49</v>
      </c>
      <c r="G789" s="72" t="s">
        <v>80</v>
      </c>
      <c r="H789" s="72" t="s">
        <v>212</v>
      </c>
      <c r="I789" s="4">
        <v>4000</v>
      </c>
      <c r="J789" s="72" t="s">
        <v>513</v>
      </c>
      <c r="K789" s="72" t="s">
        <v>2226</v>
      </c>
      <c r="L789" s="72" t="s">
        <v>98</v>
      </c>
      <c r="M789" s="72"/>
      <c r="N789" s="210"/>
    </row>
    <row r="790" spans="1:14" ht="117" customHeight="1" outlineLevel="2">
      <c r="A790" s="208" t="s">
        <v>509</v>
      </c>
      <c r="B790" s="137" t="s">
        <v>2212</v>
      </c>
      <c r="C790" s="72" t="s">
        <v>79</v>
      </c>
      <c r="D790" s="72" t="s">
        <v>48</v>
      </c>
      <c r="E790" s="72" t="s">
        <v>2225</v>
      </c>
      <c r="F790" s="72" t="s">
        <v>49</v>
      </c>
      <c r="G790" s="72" t="s">
        <v>80</v>
      </c>
      <c r="H790" s="72" t="s">
        <v>212</v>
      </c>
      <c r="I790" s="4">
        <v>4000</v>
      </c>
      <c r="J790" s="72" t="s">
        <v>513</v>
      </c>
      <c r="K790" s="72" t="s">
        <v>2224</v>
      </c>
      <c r="L790" s="72" t="s">
        <v>98</v>
      </c>
      <c r="M790" s="72"/>
      <c r="N790" s="210"/>
    </row>
    <row r="791" spans="1:14" ht="148.9" customHeight="1" outlineLevel="2">
      <c r="A791" s="208" t="s">
        <v>517</v>
      </c>
      <c r="B791" s="137" t="s">
        <v>2212</v>
      </c>
      <c r="C791" s="72" t="s">
        <v>222</v>
      </c>
      <c r="D791" s="72" t="s">
        <v>48</v>
      </c>
      <c r="E791" s="72" t="s">
        <v>2223</v>
      </c>
      <c r="F791" s="72" t="s">
        <v>49</v>
      </c>
      <c r="G791" s="72" t="s">
        <v>80</v>
      </c>
      <c r="H791" s="72" t="s">
        <v>212</v>
      </c>
      <c r="I791" s="4">
        <v>4000</v>
      </c>
      <c r="J791" s="72" t="s">
        <v>513</v>
      </c>
      <c r="K791" s="72" t="s">
        <v>2222</v>
      </c>
      <c r="L791" s="72" t="s">
        <v>83</v>
      </c>
      <c r="M791" s="72"/>
      <c r="N791" s="210"/>
    </row>
    <row r="792" spans="1:14" ht="99.6" customHeight="1" outlineLevel="2">
      <c r="A792" s="208" t="s">
        <v>509</v>
      </c>
      <c r="B792" s="137" t="s">
        <v>2212</v>
      </c>
      <c r="C792" s="72" t="s">
        <v>79</v>
      </c>
      <c r="D792" s="72" t="s">
        <v>48</v>
      </c>
      <c r="E792" s="72" t="s">
        <v>2221</v>
      </c>
      <c r="F792" s="72" t="s">
        <v>49</v>
      </c>
      <c r="G792" s="72" t="s">
        <v>80</v>
      </c>
      <c r="H792" s="72" t="s">
        <v>212</v>
      </c>
      <c r="I792" s="4">
        <v>4000</v>
      </c>
      <c r="J792" s="72" t="s">
        <v>513</v>
      </c>
      <c r="K792" s="72" t="s">
        <v>2220</v>
      </c>
      <c r="L792" s="72" t="s">
        <v>98</v>
      </c>
      <c r="M792" s="72"/>
      <c r="N792" s="210"/>
    </row>
    <row r="793" spans="1:14" ht="165" customHeight="1" outlineLevel="2">
      <c r="A793" s="208" t="s">
        <v>509</v>
      </c>
      <c r="B793" s="137" t="s">
        <v>2212</v>
      </c>
      <c r="C793" s="72" t="s">
        <v>79</v>
      </c>
      <c r="D793" s="72" t="s">
        <v>48</v>
      </c>
      <c r="E793" s="72" t="s">
        <v>2077</v>
      </c>
      <c r="F793" s="72" t="s">
        <v>49</v>
      </c>
      <c r="G793" s="72" t="s">
        <v>80</v>
      </c>
      <c r="H793" s="72" t="s">
        <v>212</v>
      </c>
      <c r="I793" s="4">
        <v>4000</v>
      </c>
      <c r="J793" s="72" t="s">
        <v>513</v>
      </c>
      <c r="K793" s="72" t="s">
        <v>2219</v>
      </c>
      <c r="L793" s="72" t="s">
        <v>98</v>
      </c>
      <c r="M793" s="72"/>
      <c r="N793" s="210"/>
    </row>
    <row r="794" spans="1:14" ht="116.45" customHeight="1" outlineLevel="2">
      <c r="A794" s="208" t="s">
        <v>509</v>
      </c>
      <c r="B794" s="137" t="s">
        <v>2212</v>
      </c>
      <c r="C794" s="72" t="s">
        <v>79</v>
      </c>
      <c r="D794" s="72" t="s">
        <v>48</v>
      </c>
      <c r="E794" s="72" t="s">
        <v>2218</v>
      </c>
      <c r="F794" s="72" t="s">
        <v>49</v>
      </c>
      <c r="G794" s="72" t="s">
        <v>80</v>
      </c>
      <c r="H794" s="72" t="s">
        <v>212</v>
      </c>
      <c r="I794" s="4">
        <v>4000</v>
      </c>
      <c r="J794" s="72" t="s">
        <v>513</v>
      </c>
      <c r="K794" s="72" t="s">
        <v>2217</v>
      </c>
      <c r="L794" s="72" t="s">
        <v>98</v>
      </c>
      <c r="M794" s="72"/>
      <c r="N794" s="210"/>
    </row>
    <row r="795" spans="1:14" ht="148.15" customHeight="1" outlineLevel="2">
      <c r="A795" s="208" t="s">
        <v>509</v>
      </c>
      <c r="B795" s="137" t="s">
        <v>2212</v>
      </c>
      <c r="C795" s="72" t="s">
        <v>79</v>
      </c>
      <c r="D795" s="72" t="s">
        <v>48</v>
      </c>
      <c r="E795" s="72" t="s">
        <v>2216</v>
      </c>
      <c r="F795" s="72" t="s">
        <v>49</v>
      </c>
      <c r="G795" s="72" t="s">
        <v>80</v>
      </c>
      <c r="H795" s="72" t="s">
        <v>212</v>
      </c>
      <c r="I795" s="4">
        <v>4000</v>
      </c>
      <c r="J795" s="72" t="s">
        <v>513</v>
      </c>
      <c r="K795" s="72" t="s">
        <v>2215</v>
      </c>
      <c r="L795" s="72" t="s">
        <v>83</v>
      </c>
      <c r="M795" s="72"/>
      <c r="N795" s="210"/>
    </row>
    <row r="796" spans="1:14" ht="132.6" customHeight="1" outlineLevel="2">
      <c r="A796" s="208" t="s">
        <v>509</v>
      </c>
      <c r="B796" s="137" t="s">
        <v>2212</v>
      </c>
      <c r="C796" s="72" t="s">
        <v>79</v>
      </c>
      <c r="D796" s="72" t="s">
        <v>48</v>
      </c>
      <c r="E796" s="72" t="s">
        <v>2214</v>
      </c>
      <c r="F796" s="72" t="s">
        <v>49</v>
      </c>
      <c r="G796" s="72" t="s">
        <v>80</v>
      </c>
      <c r="H796" s="72" t="s">
        <v>212</v>
      </c>
      <c r="I796" s="4">
        <v>4000</v>
      </c>
      <c r="J796" s="72" t="s">
        <v>513</v>
      </c>
      <c r="K796" s="72" t="s">
        <v>2213</v>
      </c>
      <c r="L796" s="72" t="s">
        <v>83</v>
      </c>
      <c r="M796" s="72"/>
      <c r="N796" s="210"/>
    </row>
    <row r="797" spans="1:14" ht="148.15" customHeight="1" outlineLevel="2">
      <c r="A797" s="208" t="s">
        <v>509</v>
      </c>
      <c r="B797" s="137" t="s">
        <v>2212</v>
      </c>
      <c r="C797" s="72" t="s">
        <v>79</v>
      </c>
      <c r="D797" s="72" t="s">
        <v>48</v>
      </c>
      <c r="E797" s="72" t="s">
        <v>2211</v>
      </c>
      <c r="F797" s="72" t="s">
        <v>49</v>
      </c>
      <c r="G797" s="72" t="s">
        <v>80</v>
      </c>
      <c r="H797" s="72" t="s">
        <v>212</v>
      </c>
      <c r="I797" s="4">
        <v>4000</v>
      </c>
      <c r="J797" s="72" t="s">
        <v>513</v>
      </c>
      <c r="K797" s="72" t="s">
        <v>2210</v>
      </c>
      <c r="L797" s="72" t="s">
        <v>83</v>
      </c>
      <c r="M797" s="72"/>
      <c r="N797" s="210"/>
    </row>
    <row r="798" spans="1:14" ht="100.15" customHeight="1" outlineLevel="2">
      <c r="A798" s="208" t="s">
        <v>517</v>
      </c>
      <c r="B798" s="219" t="s">
        <v>2206</v>
      </c>
      <c r="C798" s="72" t="s">
        <v>222</v>
      </c>
      <c r="D798" s="72" t="s">
        <v>48</v>
      </c>
      <c r="E798" s="72" t="s">
        <v>2209</v>
      </c>
      <c r="F798" s="72" t="s">
        <v>49</v>
      </c>
      <c r="G798" s="72" t="s">
        <v>80</v>
      </c>
      <c r="H798" s="72" t="s">
        <v>212</v>
      </c>
      <c r="I798" s="4">
        <v>4000</v>
      </c>
      <c r="J798" s="72" t="s">
        <v>513</v>
      </c>
      <c r="K798" s="72" t="s">
        <v>2208</v>
      </c>
      <c r="L798" s="72" t="s">
        <v>98</v>
      </c>
      <c r="M798" s="72" t="s">
        <v>107</v>
      </c>
      <c r="N798" s="210"/>
    </row>
    <row r="799" spans="1:14" ht="67.150000000000006" customHeight="1" outlineLevel="2">
      <c r="A799" s="208" t="s">
        <v>517</v>
      </c>
      <c r="B799" s="219" t="s">
        <v>2206</v>
      </c>
      <c r="C799" s="72" t="s">
        <v>222</v>
      </c>
      <c r="D799" s="72" t="s">
        <v>48</v>
      </c>
      <c r="E799" s="72" t="s">
        <v>941</v>
      </c>
      <c r="F799" s="72" t="s">
        <v>49</v>
      </c>
      <c r="G799" s="72" t="s">
        <v>80</v>
      </c>
      <c r="H799" s="72" t="s">
        <v>212</v>
      </c>
      <c r="I799" s="4">
        <v>4000</v>
      </c>
      <c r="J799" s="72" t="s">
        <v>513</v>
      </c>
      <c r="K799" s="72" t="s">
        <v>2207</v>
      </c>
      <c r="L799" s="72" t="s">
        <v>98</v>
      </c>
      <c r="M799" s="72" t="s">
        <v>110</v>
      </c>
      <c r="N799" s="210"/>
    </row>
    <row r="800" spans="1:14" ht="133.15" customHeight="1" outlineLevel="2">
      <c r="A800" s="208" t="s">
        <v>517</v>
      </c>
      <c r="B800" s="219" t="s">
        <v>2206</v>
      </c>
      <c r="C800" s="72" t="s">
        <v>222</v>
      </c>
      <c r="D800" s="72" t="s">
        <v>48</v>
      </c>
      <c r="E800" s="72" t="s">
        <v>2205</v>
      </c>
      <c r="F800" s="72" t="s">
        <v>49</v>
      </c>
      <c r="G800" s="72" t="s">
        <v>80</v>
      </c>
      <c r="H800" s="72" t="s">
        <v>212</v>
      </c>
      <c r="I800" s="4">
        <v>4000</v>
      </c>
      <c r="J800" s="72" t="s">
        <v>513</v>
      </c>
      <c r="K800" s="72" t="s">
        <v>2204</v>
      </c>
      <c r="L800" s="72" t="s">
        <v>98</v>
      </c>
      <c r="M800" s="72"/>
      <c r="N800" s="210"/>
    </row>
    <row r="801" spans="1:14" ht="133.15" customHeight="1" outlineLevel="2">
      <c r="A801" s="208" t="s">
        <v>517</v>
      </c>
      <c r="B801" s="219" t="s">
        <v>2201</v>
      </c>
      <c r="C801" s="72" t="s">
        <v>222</v>
      </c>
      <c r="D801" s="72" t="s">
        <v>43</v>
      </c>
      <c r="E801" s="72" t="s">
        <v>2203</v>
      </c>
      <c r="F801" s="72" t="s">
        <v>49</v>
      </c>
      <c r="G801" s="72" t="s">
        <v>80</v>
      </c>
      <c r="H801" s="72" t="s">
        <v>212</v>
      </c>
      <c r="I801" s="4">
        <v>4000</v>
      </c>
      <c r="J801" s="72" t="s">
        <v>513</v>
      </c>
      <c r="K801" s="72" t="s">
        <v>2202</v>
      </c>
      <c r="L801" s="72" t="s">
        <v>83</v>
      </c>
      <c r="M801" s="72" t="s">
        <v>107</v>
      </c>
      <c r="N801" s="210"/>
    </row>
    <row r="802" spans="1:14" ht="103.15" customHeight="1" outlineLevel="2">
      <c r="A802" s="208" t="s">
        <v>517</v>
      </c>
      <c r="B802" s="219" t="s">
        <v>2201</v>
      </c>
      <c r="C802" s="72" t="s">
        <v>222</v>
      </c>
      <c r="D802" s="72" t="s">
        <v>43</v>
      </c>
      <c r="E802" s="72" t="s">
        <v>1095</v>
      </c>
      <c r="F802" s="72" t="s">
        <v>49</v>
      </c>
      <c r="G802" s="72" t="s">
        <v>80</v>
      </c>
      <c r="H802" s="72" t="s">
        <v>212</v>
      </c>
      <c r="I802" s="4">
        <v>4000</v>
      </c>
      <c r="J802" s="72" t="s">
        <v>513</v>
      </c>
      <c r="K802" s="72" t="s">
        <v>1096</v>
      </c>
      <c r="L802" s="72" t="s">
        <v>98</v>
      </c>
      <c r="M802" s="72" t="s">
        <v>107</v>
      </c>
      <c r="N802" s="210"/>
    </row>
    <row r="803" spans="1:14" ht="117" customHeight="1" outlineLevel="2">
      <c r="A803" s="208" t="s">
        <v>517</v>
      </c>
      <c r="B803" s="219" t="s">
        <v>2201</v>
      </c>
      <c r="C803" s="72" t="s">
        <v>222</v>
      </c>
      <c r="D803" s="72" t="s">
        <v>43</v>
      </c>
      <c r="E803" s="72" t="s">
        <v>1097</v>
      </c>
      <c r="F803" s="72" t="s">
        <v>49</v>
      </c>
      <c r="G803" s="72" t="s">
        <v>80</v>
      </c>
      <c r="H803" s="72" t="s">
        <v>212</v>
      </c>
      <c r="I803" s="4">
        <v>4000</v>
      </c>
      <c r="J803" s="72" t="s">
        <v>513</v>
      </c>
      <c r="K803" s="72" t="s">
        <v>1098</v>
      </c>
      <c r="L803" s="72" t="s">
        <v>98</v>
      </c>
      <c r="M803" s="72" t="s">
        <v>110</v>
      </c>
      <c r="N803" s="210"/>
    </row>
    <row r="804" spans="1:14" ht="84" customHeight="1" outlineLevel="2">
      <c r="A804" s="208" t="s">
        <v>509</v>
      </c>
      <c r="B804" s="219" t="s">
        <v>770</v>
      </c>
      <c r="C804" s="72" t="s">
        <v>79</v>
      </c>
      <c r="D804" s="72" t="s">
        <v>48</v>
      </c>
      <c r="E804" s="72" t="s">
        <v>2200</v>
      </c>
      <c r="F804" s="72" t="s">
        <v>49</v>
      </c>
      <c r="G804" s="72" t="s">
        <v>80</v>
      </c>
      <c r="H804" s="72" t="s">
        <v>212</v>
      </c>
      <c r="I804" s="4">
        <v>4000</v>
      </c>
      <c r="J804" s="72" t="s">
        <v>513</v>
      </c>
      <c r="K804" s="72" t="s">
        <v>2199</v>
      </c>
      <c r="L804" s="72" t="s">
        <v>98</v>
      </c>
      <c r="M804" s="72" t="s">
        <v>107</v>
      </c>
      <c r="N804" s="210"/>
    </row>
    <row r="805" spans="1:14" ht="117" customHeight="1" outlineLevel="2">
      <c r="A805" s="208" t="s">
        <v>509</v>
      </c>
      <c r="B805" s="219" t="s">
        <v>770</v>
      </c>
      <c r="C805" s="72" t="s">
        <v>79</v>
      </c>
      <c r="D805" s="72" t="s">
        <v>48</v>
      </c>
      <c r="E805" s="72" t="s">
        <v>2198</v>
      </c>
      <c r="F805" s="72" t="s">
        <v>49</v>
      </c>
      <c r="G805" s="72" t="s">
        <v>80</v>
      </c>
      <c r="H805" s="72" t="s">
        <v>212</v>
      </c>
      <c r="I805" s="4">
        <v>4000</v>
      </c>
      <c r="J805" s="72" t="s">
        <v>513</v>
      </c>
      <c r="K805" s="72" t="s">
        <v>2197</v>
      </c>
      <c r="L805" s="72" t="s">
        <v>83</v>
      </c>
      <c r="M805" s="72" t="s">
        <v>110</v>
      </c>
      <c r="N805" s="210"/>
    </row>
    <row r="806" spans="1:14" ht="67.150000000000006" customHeight="1" outlineLevel="2">
      <c r="A806" s="208" t="s">
        <v>509</v>
      </c>
      <c r="B806" s="219" t="s">
        <v>770</v>
      </c>
      <c r="C806" s="72" t="s">
        <v>79</v>
      </c>
      <c r="D806" s="72" t="s">
        <v>48</v>
      </c>
      <c r="E806" s="72" t="s">
        <v>2196</v>
      </c>
      <c r="F806" s="72" t="s">
        <v>49</v>
      </c>
      <c r="G806" s="72" t="s">
        <v>80</v>
      </c>
      <c r="H806" s="72" t="s">
        <v>212</v>
      </c>
      <c r="I806" s="4">
        <v>4000</v>
      </c>
      <c r="J806" s="72" t="s">
        <v>513</v>
      </c>
      <c r="K806" s="72" t="s">
        <v>2195</v>
      </c>
      <c r="L806" s="72" t="s">
        <v>98</v>
      </c>
      <c r="M806" s="72" t="s">
        <v>110</v>
      </c>
      <c r="N806" s="210"/>
    </row>
    <row r="807" spans="1:14" ht="213.6" customHeight="1" outlineLevel="2">
      <c r="A807" s="208" t="s">
        <v>509</v>
      </c>
      <c r="B807" s="219" t="s">
        <v>770</v>
      </c>
      <c r="C807" s="72" t="s">
        <v>79</v>
      </c>
      <c r="D807" s="72" t="s">
        <v>48</v>
      </c>
      <c r="E807" s="72" t="s">
        <v>2194</v>
      </c>
      <c r="F807" s="72" t="s">
        <v>49</v>
      </c>
      <c r="G807" s="72" t="s">
        <v>80</v>
      </c>
      <c r="H807" s="72" t="s">
        <v>212</v>
      </c>
      <c r="I807" s="4">
        <v>4000</v>
      </c>
      <c r="J807" s="72" t="s">
        <v>513</v>
      </c>
      <c r="K807" s="72" t="s">
        <v>2193</v>
      </c>
      <c r="L807" s="72" t="s">
        <v>98</v>
      </c>
      <c r="M807" s="72"/>
      <c r="N807" s="210"/>
    </row>
    <row r="808" spans="1:14" ht="213.6" customHeight="1" outlineLevel="2">
      <c r="A808" s="208" t="s">
        <v>517</v>
      </c>
      <c r="B808" s="219" t="s">
        <v>770</v>
      </c>
      <c r="C808" s="72" t="s">
        <v>222</v>
      </c>
      <c r="D808" s="72" t="s">
        <v>48</v>
      </c>
      <c r="E808" s="72" t="s">
        <v>2192</v>
      </c>
      <c r="F808" s="72" t="s">
        <v>49</v>
      </c>
      <c r="G808" s="72" t="s">
        <v>80</v>
      </c>
      <c r="H808" s="72" t="s">
        <v>212</v>
      </c>
      <c r="I808" s="4">
        <v>4000</v>
      </c>
      <c r="J808" s="72" t="s">
        <v>513</v>
      </c>
      <c r="K808" s="72" t="s">
        <v>2191</v>
      </c>
      <c r="L808" s="72" t="s">
        <v>98</v>
      </c>
      <c r="M808" s="72"/>
      <c r="N808" s="210"/>
    </row>
    <row r="809" spans="1:14" ht="229.15" customHeight="1" outlineLevel="2">
      <c r="A809" s="208" t="s">
        <v>517</v>
      </c>
      <c r="B809" s="219" t="s">
        <v>770</v>
      </c>
      <c r="C809" s="72" t="s">
        <v>222</v>
      </c>
      <c r="D809" s="72" t="s">
        <v>48</v>
      </c>
      <c r="E809" s="72" t="s">
        <v>2190</v>
      </c>
      <c r="F809" s="72" t="s">
        <v>49</v>
      </c>
      <c r="G809" s="72" t="s">
        <v>80</v>
      </c>
      <c r="H809" s="72" t="s">
        <v>212</v>
      </c>
      <c r="I809" s="4">
        <v>4000</v>
      </c>
      <c r="J809" s="72" t="s">
        <v>513</v>
      </c>
      <c r="K809" s="72" t="s">
        <v>2189</v>
      </c>
      <c r="L809" s="72" t="s">
        <v>83</v>
      </c>
      <c r="M809" s="72"/>
      <c r="N809" s="210"/>
    </row>
    <row r="810" spans="1:14" ht="82.15" customHeight="1" outlineLevel="2">
      <c r="A810" s="208" t="s">
        <v>517</v>
      </c>
      <c r="B810" s="219" t="s">
        <v>2187</v>
      </c>
      <c r="C810" s="72" t="s">
        <v>222</v>
      </c>
      <c r="D810" s="72" t="s">
        <v>48</v>
      </c>
      <c r="E810" s="72" t="s">
        <v>1177</v>
      </c>
      <c r="F810" s="72" t="s">
        <v>49</v>
      </c>
      <c r="G810" s="72" t="s">
        <v>80</v>
      </c>
      <c r="H810" s="72" t="s">
        <v>212</v>
      </c>
      <c r="I810" s="4">
        <v>4000</v>
      </c>
      <c r="J810" s="72" t="s">
        <v>513</v>
      </c>
      <c r="K810" s="72" t="s">
        <v>2188</v>
      </c>
      <c r="L810" s="72" t="s">
        <v>83</v>
      </c>
      <c r="M810" s="72" t="s">
        <v>107</v>
      </c>
      <c r="N810" s="210"/>
    </row>
    <row r="811" spans="1:14" ht="67.900000000000006" customHeight="1" outlineLevel="2">
      <c r="A811" s="208" t="s">
        <v>517</v>
      </c>
      <c r="B811" s="219" t="s">
        <v>2187</v>
      </c>
      <c r="C811" s="72" t="s">
        <v>222</v>
      </c>
      <c r="D811" s="72" t="s">
        <v>48</v>
      </c>
      <c r="E811" s="72" t="s">
        <v>1102</v>
      </c>
      <c r="F811" s="72" t="s">
        <v>49</v>
      </c>
      <c r="G811" s="72" t="s">
        <v>80</v>
      </c>
      <c r="H811" s="72" t="s">
        <v>212</v>
      </c>
      <c r="I811" s="4">
        <v>4000</v>
      </c>
      <c r="J811" s="72" t="s">
        <v>513</v>
      </c>
      <c r="K811" s="72" t="s">
        <v>1103</v>
      </c>
      <c r="L811" s="72" t="s">
        <v>98</v>
      </c>
      <c r="M811" s="72" t="s">
        <v>110</v>
      </c>
      <c r="N811" s="210"/>
    </row>
    <row r="812" spans="1:14" ht="67.900000000000006" customHeight="1" outlineLevel="2">
      <c r="A812" s="208" t="s">
        <v>517</v>
      </c>
      <c r="B812" s="219" t="s">
        <v>2187</v>
      </c>
      <c r="C812" s="72" t="s">
        <v>222</v>
      </c>
      <c r="D812" s="72" t="s">
        <v>48</v>
      </c>
      <c r="E812" s="72" t="s">
        <v>1070</v>
      </c>
      <c r="F812" s="72" t="s">
        <v>49</v>
      </c>
      <c r="G812" s="72" t="s">
        <v>80</v>
      </c>
      <c r="H812" s="72" t="s">
        <v>212</v>
      </c>
      <c r="I812" s="4">
        <v>4000</v>
      </c>
      <c r="J812" s="72" t="s">
        <v>513</v>
      </c>
      <c r="K812" s="72" t="s">
        <v>1104</v>
      </c>
      <c r="L812" s="72" t="s">
        <v>98</v>
      </c>
      <c r="M812" s="72" t="s">
        <v>110</v>
      </c>
      <c r="N812" s="210"/>
    </row>
    <row r="813" spans="1:14" ht="196.9" customHeight="1" outlineLevel="2">
      <c r="A813" s="208" t="s">
        <v>517</v>
      </c>
      <c r="B813" s="137" t="s">
        <v>2180</v>
      </c>
      <c r="C813" s="72" t="s">
        <v>222</v>
      </c>
      <c r="D813" s="137" t="s">
        <v>43</v>
      </c>
      <c r="E813" s="137" t="s">
        <v>2179</v>
      </c>
      <c r="F813" s="72" t="s">
        <v>49</v>
      </c>
      <c r="G813" s="72" t="s">
        <v>80</v>
      </c>
      <c r="H813" s="72" t="s">
        <v>212</v>
      </c>
      <c r="I813" s="4">
        <v>85000</v>
      </c>
      <c r="J813" s="72" t="s">
        <v>513</v>
      </c>
      <c r="K813" s="72" t="s">
        <v>2186</v>
      </c>
      <c r="L813" s="11" t="s">
        <v>2185</v>
      </c>
      <c r="M813" s="72"/>
      <c r="N813" s="210"/>
    </row>
    <row r="814" spans="1:14" ht="181.15" customHeight="1" outlineLevel="2">
      <c r="A814" s="208" t="s">
        <v>509</v>
      </c>
      <c r="B814" s="137" t="s">
        <v>2180</v>
      </c>
      <c r="C814" s="72" t="s">
        <v>79</v>
      </c>
      <c r="D814" s="137" t="s">
        <v>43</v>
      </c>
      <c r="E814" s="137" t="s">
        <v>2179</v>
      </c>
      <c r="F814" s="72" t="s">
        <v>49</v>
      </c>
      <c r="G814" s="72" t="s">
        <v>80</v>
      </c>
      <c r="H814" s="72" t="s">
        <v>212</v>
      </c>
      <c r="I814" s="4">
        <v>64000</v>
      </c>
      <c r="J814" s="72" t="s">
        <v>513</v>
      </c>
      <c r="K814" s="72" t="s">
        <v>2184</v>
      </c>
      <c r="L814" s="72" t="s">
        <v>802</v>
      </c>
      <c r="M814" s="72"/>
      <c r="N814" s="210"/>
    </row>
    <row r="815" spans="1:14" ht="165" customHeight="1" outlineLevel="2">
      <c r="A815" s="208" t="s">
        <v>509</v>
      </c>
      <c r="B815" s="137" t="s">
        <v>2180</v>
      </c>
      <c r="C815" s="72" t="s">
        <v>79</v>
      </c>
      <c r="D815" s="137" t="s">
        <v>43</v>
      </c>
      <c r="E815" s="137" t="s">
        <v>2179</v>
      </c>
      <c r="F815" s="72" t="s">
        <v>49</v>
      </c>
      <c r="G815" s="72" t="s">
        <v>80</v>
      </c>
      <c r="H815" s="72" t="s">
        <v>212</v>
      </c>
      <c r="I815" s="4">
        <v>70000</v>
      </c>
      <c r="J815" s="72" t="s">
        <v>513</v>
      </c>
      <c r="K815" s="72" t="s">
        <v>2183</v>
      </c>
      <c r="L815" s="72" t="s">
        <v>64</v>
      </c>
      <c r="M815" s="72"/>
      <c r="N815" s="210"/>
    </row>
    <row r="816" spans="1:14" ht="148.15" customHeight="1" outlineLevel="2">
      <c r="A816" s="208" t="s">
        <v>509</v>
      </c>
      <c r="B816" s="137" t="s">
        <v>2180</v>
      </c>
      <c r="C816" s="72" t="s">
        <v>79</v>
      </c>
      <c r="D816" s="137" t="s">
        <v>43</v>
      </c>
      <c r="E816" s="137" t="s">
        <v>2179</v>
      </c>
      <c r="F816" s="72" t="s">
        <v>49</v>
      </c>
      <c r="G816" s="72" t="s">
        <v>80</v>
      </c>
      <c r="H816" s="72" t="s">
        <v>212</v>
      </c>
      <c r="I816" s="4">
        <v>68000</v>
      </c>
      <c r="J816" s="72" t="s">
        <v>513</v>
      </c>
      <c r="K816" s="72" t="s">
        <v>2182</v>
      </c>
      <c r="L816" s="11" t="s">
        <v>2181</v>
      </c>
      <c r="M816" s="72"/>
      <c r="N816" s="210"/>
    </row>
    <row r="817" spans="1:14" ht="197.45" customHeight="1" outlineLevel="2">
      <c r="A817" s="208" t="s">
        <v>517</v>
      </c>
      <c r="B817" s="137" t="s">
        <v>2180</v>
      </c>
      <c r="C817" s="72" t="s">
        <v>79</v>
      </c>
      <c r="D817" s="137" t="s">
        <v>43</v>
      </c>
      <c r="E817" s="137" t="s">
        <v>2179</v>
      </c>
      <c r="F817" s="72" t="s">
        <v>49</v>
      </c>
      <c r="G817" s="72" t="s">
        <v>80</v>
      </c>
      <c r="H817" s="72" t="s">
        <v>81</v>
      </c>
      <c r="I817" s="4">
        <v>63000</v>
      </c>
      <c r="J817" s="72" t="s">
        <v>513</v>
      </c>
      <c r="K817" s="72" t="s">
        <v>2178</v>
      </c>
      <c r="L817" s="72" t="s">
        <v>65</v>
      </c>
      <c r="M817" s="72"/>
      <c r="N817" s="210"/>
    </row>
    <row r="818" spans="1:14" ht="229.9" customHeight="1" outlineLevel="2">
      <c r="A818" s="208" t="s">
        <v>517</v>
      </c>
      <c r="B818" s="137" t="s">
        <v>2177</v>
      </c>
      <c r="C818" s="72" t="s">
        <v>222</v>
      </c>
      <c r="D818" s="137" t="s">
        <v>58</v>
      </c>
      <c r="E818" s="137" t="s">
        <v>879</v>
      </c>
      <c r="F818" s="72" t="s">
        <v>49</v>
      </c>
      <c r="G818" s="72" t="s">
        <v>80</v>
      </c>
      <c r="H818" s="72" t="s">
        <v>212</v>
      </c>
      <c r="I818" s="4">
        <v>108000</v>
      </c>
      <c r="J818" s="72" t="s">
        <v>513</v>
      </c>
      <c r="K818" s="72" t="s">
        <v>2176</v>
      </c>
      <c r="L818" s="72" t="s">
        <v>2175</v>
      </c>
      <c r="M818" s="72" t="s">
        <v>107</v>
      </c>
      <c r="N818" s="210"/>
    </row>
    <row r="819" spans="1:14" ht="165" customHeight="1" outlineLevel="2">
      <c r="A819" s="208" t="s">
        <v>517</v>
      </c>
      <c r="B819" s="137" t="s">
        <v>2174</v>
      </c>
      <c r="C819" s="137" t="s">
        <v>79</v>
      </c>
      <c r="D819" s="137" t="s">
        <v>58</v>
      </c>
      <c r="E819" s="137" t="s">
        <v>2162</v>
      </c>
      <c r="F819" s="137" t="s">
        <v>35</v>
      </c>
      <c r="G819" s="137" t="s">
        <v>80</v>
      </c>
      <c r="H819" s="137" t="s">
        <v>81</v>
      </c>
      <c r="I819" s="4">
        <v>151500</v>
      </c>
      <c r="J819" s="72" t="s">
        <v>513</v>
      </c>
      <c r="K819" s="72" t="s">
        <v>2173</v>
      </c>
      <c r="L819" s="137" t="s">
        <v>244</v>
      </c>
      <c r="M819" s="72"/>
      <c r="N819" s="210"/>
    </row>
    <row r="820" spans="1:14" ht="148.9" customHeight="1" outlineLevel="2">
      <c r="A820" s="208" t="s">
        <v>517</v>
      </c>
      <c r="B820" s="137" t="s">
        <v>2167</v>
      </c>
      <c r="C820" s="137" t="s">
        <v>79</v>
      </c>
      <c r="D820" s="137" t="s">
        <v>58</v>
      </c>
      <c r="E820" s="137" t="s">
        <v>2162</v>
      </c>
      <c r="F820" s="137" t="s">
        <v>35</v>
      </c>
      <c r="G820" s="137" t="s">
        <v>80</v>
      </c>
      <c r="H820" s="137" t="s">
        <v>81</v>
      </c>
      <c r="I820" s="4">
        <v>327000</v>
      </c>
      <c r="J820" s="72" t="s">
        <v>513</v>
      </c>
      <c r="K820" s="72" t="s">
        <v>2172</v>
      </c>
      <c r="L820" s="137" t="s">
        <v>244</v>
      </c>
      <c r="M820" s="72"/>
      <c r="N820" s="210"/>
    </row>
    <row r="821" spans="1:14" ht="230.45" customHeight="1" outlineLevel="2">
      <c r="A821" s="208" t="s">
        <v>517</v>
      </c>
      <c r="B821" s="137" t="s">
        <v>2171</v>
      </c>
      <c r="C821" s="137" t="s">
        <v>79</v>
      </c>
      <c r="D821" s="137" t="s">
        <v>145</v>
      </c>
      <c r="E821" s="137" t="s">
        <v>2170</v>
      </c>
      <c r="F821" s="137" t="s">
        <v>35</v>
      </c>
      <c r="G821" s="137" t="s">
        <v>80</v>
      </c>
      <c r="H821" s="137" t="s">
        <v>81</v>
      </c>
      <c r="I821" s="4">
        <v>846000</v>
      </c>
      <c r="J821" s="72" t="s">
        <v>513</v>
      </c>
      <c r="K821" s="72" t="s">
        <v>2169</v>
      </c>
      <c r="L821" s="72" t="s">
        <v>2168</v>
      </c>
      <c r="M821" s="72"/>
      <c r="N821" s="210"/>
    </row>
    <row r="822" spans="1:14" ht="182.45" customHeight="1" outlineLevel="2">
      <c r="A822" s="208" t="s">
        <v>517</v>
      </c>
      <c r="B822" s="137" t="s">
        <v>2167</v>
      </c>
      <c r="C822" s="72" t="s">
        <v>222</v>
      </c>
      <c r="D822" s="72" t="s">
        <v>145</v>
      </c>
      <c r="E822" s="137" t="s">
        <v>2166</v>
      </c>
      <c r="F822" s="72" t="s">
        <v>35</v>
      </c>
      <c r="G822" s="72" t="s">
        <v>80</v>
      </c>
      <c r="H822" s="72" t="s">
        <v>81</v>
      </c>
      <c r="I822" s="4">
        <v>399000</v>
      </c>
      <c r="J822" s="72" t="s">
        <v>513</v>
      </c>
      <c r="K822" s="72" t="s">
        <v>2165</v>
      </c>
      <c r="L822" s="72" t="s">
        <v>2164</v>
      </c>
      <c r="M822" s="72"/>
      <c r="N822" s="210"/>
    </row>
    <row r="823" spans="1:14" ht="196.9" customHeight="1" outlineLevel="2">
      <c r="A823" s="208" t="s">
        <v>517</v>
      </c>
      <c r="B823" s="137" t="s">
        <v>2163</v>
      </c>
      <c r="C823" s="137" t="s">
        <v>79</v>
      </c>
      <c r="D823" s="137" t="s">
        <v>43</v>
      </c>
      <c r="E823" s="137" t="s">
        <v>2162</v>
      </c>
      <c r="F823" s="137" t="s">
        <v>35</v>
      </c>
      <c r="G823" s="137" t="s">
        <v>80</v>
      </c>
      <c r="H823" s="137" t="s">
        <v>81</v>
      </c>
      <c r="I823" s="4">
        <v>10000</v>
      </c>
      <c r="J823" s="72" t="s">
        <v>513</v>
      </c>
      <c r="K823" s="72" t="s">
        <v>2161</v>
      </c>
      <c r="L823" s="137" t="s">
        <v>2157</v>
      </c>
      <c r="M823" s="72"/>
      <c r="N823" s="210"/>
    </row>
    <row r="824" spans="1:14" ht="196.9" customHeight="1" outlineLevel="2">
      <c r="A824" s="208" t="s">
        <v>517</v>
      </c>
      <c r="B824" s="137" t="s">
        <v>2160</v>
      </c>
      <c r="C824" s="137" t="s">
        <v>79</v>
      </c>
      <c r="D824" s="137" t="s">
        <v>43</v>
      </c>
      <c r="E824" s="137" t="s">
        <v>2159</v>
      </c>
      <c r="F824" s="137" t="s">
        <v>35</v>
      </c>
      <c r="G824" s="137" t="s">
        <v>80</v>
      </c>
      <c r="H824" s="137" t="s">
        <v>81</v>
      </c>
      <c r="I824" s="4">
        <v>10000</v>
      </c>
      <c r="J824" s="72" t="s">
        <v>513</v>
      </c>
      <c r="K824" s="72" t="s">
        <v>2158</v>
      </c>
      <c r="L824" s="137" t="s">
        <v>2157</v>
      </c>
      <c r="M824" s="72"/>
      <c r="N824" s="210"/>
    </row>
    <row r="825" spans="1:14" ht="100.15" customHeight="1" outlineLevel="2">
      <c r="A825" s="208" t="s">
        <v>517</v>
      </c>
      <c r="B825" s="72" t="s">
        <v>246</v>
      </c>
      <c r="C825" s="72" t="s">
        <v>84</v>
      </c>
      <c r="D825" s="72" t="s">
        <v>43</v>
      </c>
      <c r="E825" s="72" t="s">
        <v>2156</v>
      </c>
      <c r="F825" s="72" t="s">
        <v>85</v>
      </c>
      <c r="G825" s="72" t="s">
        <v>86</v>
      </c>
      <c r="H825" s="72" t="s">
        <v>87</v>
      </c>
      <c r="I825" s="4">
        <v>1144000</v>
      </c>
      <c r="J825" s="72" t="s">
        <v>47</v>
      </c>
      <c r="K825" s="72" t="s">
        <v>2155</v>
      </c>
      <c r="L825" s="72" t="s">
        <v>83</v>
      </c>
      <c r="M825" s="72"/>
      <c r="N825" s="210"/>
    </row>
    <row r="826" spans="1:14" ht="66" customHeight="1" outlineLevel="2">
      <c r="A826" s="208" t="s">
        <v>517</v>
      </c>
      <c r="B826" s="72" t="s">
        <v>2152</v>
      </c>
      <c r="C826" s="72" t="s">
        <v>393</v>
      </c>
      <c r="D826" s="72" t="s">
        <v>2154</v>
      </c>
      <c r="E826" s="72" t="s">
        <v>2153</v>
      </c>
      <c r="F826" s="72" t="s">
        <v>85</v>
      </c>
      <c r="G826" s="72" t="s">
        <v>86</v>
      </c>
      <c r="H826" s="72" t="s">
        <v>87</v>
      </c>
      <c r="I826" s="4">
        <v>157500</v>
      </c>
      <c r="J826" s="72" t="s">
        <v>392</v>
      </c>
      <c r="K826" s="72" t="s">
        <v>2150</v>
      </c>
      <c r="L826" s="72" t="s">
        <v>64</v>
      </c>
      <c r="M826" s="72"/>
      <c r="N826" s="210"/>
    </row>
    <row r="827" spans="1:14" ht="84" customHeight="1" outlineLevel="2">
      <c r="A827" s="208" t="s">
        <v>517</v>
      </c>
      <c r="B827" s="72" t="s">
        <v>2152</v>
      </c>
      <c r="C827" s="72" t="s">
        <v>393</v>
      </c>
      <c r="D827" s="72" t="s">
        <v>58</v>
      </c>
      <c r="E827" s="72" t="s">
        <v>2151</v>
      </c>
      <c r="F827" s="72" t="s">
        <v>85</v>
      </c>
      <c r="G827" s="72" t="s">
        <v>86</v>
      </c>
      <c r="H827" s="72" t="s">
        <v>87</v>
      </c>
      <c r="I827" s="4">
        <v>0</v>
      </c>
      <c r="J827" s="72" t="s">
        <v>392</v>
      </c>
      <c r="K827" s="72" t="s">
        <v>2150</v>
      </c>
      <c r="L827" s="72" t="s">
        <v>215</v>
      </c>
      <c r="M827" s="72" t="s">
        <v>465</v>
      </c>
      <c r="N827" s="210"/>
    </row>
    <row r="828" spans="1:14" ht="67.150000000000006" customHeight="1" outlineLevel="2">
      <c r="A828" s="208" t="s">
        <v>517</v>
      </c>
      <c r="B828" s="72" t="s">
        <v>2149</v>
      </c>
      <c r="C828" s="72" t="s">
        <v>99</v>
      </c>
      <c r="D828" s="72" t="s">
        <v>43</v>
      </c>
      <c r="E828" s="72" t="s">
        <v>778</v>
      </c>
      <c r="F828" s="72" t="s">
        <v>258</v>
      </c>
      <c r="G828" s="72" t="s">
        <v>86</v>
      </c>
      <c r="H828" s="72" t="s">
        <v>87</v>
      </c>
      <c r="I828" s="4">
        <v>953999</v>
      </c>
      <c r="J828" s="72" t="s">
        <v>55</v>
      </c>
      <c r="K828" s="72" t="s">
        <v>2148</v>
      </c>
      <c r="L828" s="72" t="s">
        <v>434</v>
      </c>
      <c r="M828" s="221"/>
      <c r="N828" s="210"/>
    </row>
    <row r="829" spans="1:14" ht="83.45" customHeight="1" outlineLevel="2">
      <c r="A829" s="208" t="s">
        <v>517</v>
      </c>
      <c r="B829" s="72" t="s">
        <v>2147</v>
      </c>
      <c r="C829" s="72" t="s">
        <v>105</v>
      </c>
      <c r="D829" s="72" t="s">
        <v>43</v>
      </c>
      <c r="E829" s="72" t="s">
        <v>2124</v>
      </c>
      <c r="F829" s="72" t="s">
        <v>258</v>
      </c>
      <c r="G829" s="72" t="s">
        <v>86</v>
      </c>
      <c r="H829" s="72" t="s">
        <v>87</v>
      </c>
      <c r="I829" s="4">
        <v>584500</v>
      </c>
      <c r="J829" s="72" t="s">
        <v>94</v>
      </c>
      <c r="K829" s="72" t="s">
        <v>2146</v>
      </c>
      <c r="L829" s="72" t="s">
        <v>2145</v>
      </c>
      <c r="M829" s="72"/>
      <c r="N829" s="210"/>
    </row>
    <row r="830" spans="1:14" ht="69" customHeight="1" outlineLevel="2">
      <c r="A830" s="208" t="s">
        <v>517</v>
      </c>
      <c r="B830" s="72" t="s">
        <v>2144</v>
      </c>
      <c r="C830" s="72" t="s">
        <v>269</v>
      </c>
      <c r="D830" s="72" t="s">
        <v>2128</v>
      </c>
      <c r="E830" s="72" t="s">
        <v>2143</v>
      </c>
      <c r="F830" s="72" t="s">
        <v>270</v>
      </c>
      <c r="G830" s="72" t="s">
        <v>86</v>
      </c>
      <c r="H830" s="72" t="s">
        <v>87</v>
      </c>
      <c r="I830" s="4">
        <v>246000</v>
      </c>
      <c r="J830" s="72" t="s">
        <v>55</v>
      </c>
      <c r="K830" s="72" t="s">
        <v>2142</v>
      </c>
      <c r="L830" s="72" t="s">
        <v>2130</v>
      </c>
      <c r="M830" s="72"/>
      <c r="N830" s="210"/>
    </row>
    <row r="831" spans="1:14" ht="68.45" customHeight="1" outlineLevel="2">
      <c r="A831" s="208" t="s">
        <v>517</v>
      </c>
      <c r="B831" s="72" t="s">
        <v>2141</v>
      </c>
      <c r="C831" s="72" t="s">
        <v>2140</v>
      </c>
      <c r="D831" s="72" t="s">
        <v>2139</v>
      </c>
      <c r="E831" s="72" t="s">
        <v>2138</v>
      </c>
      <c r="F831" s="72" t="s">
        <v>2137</v>
      </c>
      <c r="G831" s="72" t="s">
        <v>86</v>
      </c>
      <c r="H831" s="72" t="s">
        <v>380</v>
      </c>
      <c r="I831" s="4">
        <v>500000</v>
      </c>
      <c r="J831" s="72" t="s">
        <v>55</v>
      </c>
      <c r="K831" s="72" t="s">
        <v>2136</v>
      </c>
      <c r="L831" s="72" t="s">
        <v>2130</v>
      </c>
      <c r="M831" s="72"/>
      <c r="N831" s="210"/>
    </row>
    <row r="832" spans="1:14" ht="84.6" customHeight="1" outlineLevel="2">
      <c r="A832" s="208" t="s">
        <v>517</v>
      </c>
      <c r="B832" s="72" t="s">
        <v>2135</v>
      </c>
      <c r="C832" s="72" t="s">
        <v>381</v>
      </c>
      <c r="D832" s="72" t="s">
        <v>58</v>
      </c>
      <c r="E832" s="72" t="s">
        <v>2134</v>
      </c>
      <c r="F832" s="72" t="s">
        <v>270</v>
      </c>
      <c r="G832" s="72" t="s">
        <v>86</v>
      </c>
      <c r="H832" s="72" t="s">
        <v>380</v>
      </c>
      <c r="I832" s="4">
        <v>160000</v>
      </c>
      <c r="J832" s="72" t="s">
        <v>55</v>
      </c>
      <c r="K832" s="72" t="s">
        <v>2133</v>
      </c>
      <c r="L832" s="72" t="s">
        <v>2132</v>
      </c>
      <c r="M832" s="72"/>
      <c r="N832" s="210"/>
    </row>
    <row r="833" spans="1:18" ht="116.45" customHeight="1" outlineLevel="2">
      <c r="A833" s="208" t="s">
        <v>517</v>
      </c>
      <c r="B833" s="72" t="s">
        <v>2131</v>
      </c>
      <c r="C833" s="72" t="s">
        <v>269</v>
      </c>
      <c r="D833" s="72" t="s">
        <v>2128</v>
      </c>
      <c r="E833" s="72" t="s">
        <v>476</v>
      </c>
      <c r="F833" s="72" t="s">
        <v>270</v>
      </c>
      <c r="G833" s="72" t="s">
        <v>86</v>
      </c>
      <c r="H833" s="72" t="s">
        <v>87</v>
      </c>
      <c r="I833" s="4">
        <v>267223</v>
      </c>
      <c r="J833" s="72" t="s">
        <v>55</v>
      </c>
      <c r="K833" s="72" t="s">
        <v>519</v>
      </c>
      <c r="L833" s="72" t="s">
        <v>2130</v>
      </c>
      <c r="M833" s="72"/>
      <c r="N833" s="210"/>
    </row>
    <row r="834" spans="1:18" ht="67.900000000000006" customHeight="1" outlineLevel="2">
      <c r="A834" s="208" t="s">
        <v>517</v>
      </c>
      <c r="B834" s="72" t="s">
        <v>2129</v>
      </c>
      <c r="C834" s="72" t="s">
        <v>269</v>
      </c>
      <c r="D834" s="72" t="s">
        <v>2128</v>
      </c>
      <c r="E834" s="72" t="s">
        <v>779</v>
      </c>
      <c r="F834" s="72" t="s">
        <v>270</v>
      </c>
      <c r="G834" s="72" t="s">
        <v>86</v>
      </c>
      <c r="H834" s="72" t="s">
        <v>87</v>
      </c>
      <c r="I834" s="4">
        <v>180000</v>
      </c>
      <c r="J834" s="72" t="s">
        <v>55</v>
      </c>
      <c r="K834" s="72" t="s">
        <v>522</v>
      </c>
      <c r="L834" s="72" t="s">
        <v>523</v>
      </c>
      <c r="M834" s="72"/>
      <c r="N834" s="210"/>
    </row>
    <row r="835" spans="1:18" ht="133.9" customHeight="1" outlineLevel="2">
      <c r="A835" s="208" t="s">
        <v>517</v>
      </c>
      <c r="B835" s="72" t="s">
        <v>2125</v>
      </c>
      <c r="C835" s="72" t="s">
        <v>269</v>
      </c>
      <c r="D835" s="72" t="s">
        <v>412</v>
      </c>
      <c r="E835" s="72" t="s">
        <v>2124</v>
      </c>
      <c r="F835" s="72" t="s">
        <v>270</v>
      </c>
      <c r="G835" s="72" t="s">
        <v>86</v>
      </c>
      <c r="H835" s="72" t="s">
        <v>87</v>
      </c>
      <c r="I835" s="4">
        <v>665847</v>
      </c>
      <c r="J835" s="72" t="s">
        <v>55</v>
      </c>
      <c r="K835" s="72" t="s">
        <v>2127</v>
      </c>
      <c r="L835" s="72" t="s">
        <v>2126</v>
      </c>
      <c r="M835" s="72"/>
      <c r="N835" s="210"/>
    </row>
    <row r="836" spans="1:18" ht="84" customHeight="1" outlineLevel="2">
      <c r="A836" s="208" t="s">
        <v>517</v>
      </c>
      <c r="B836" s="72" t="s">
        <v>2125</v>
      </c>
      <c r="C836" s="72" t="s">
        <v>269</v>
      </c>
      <c r="D836" s="72" t="s">
        <v>43</v>
      </c>
      <c r="E836" s="72" t="s">
        <v>2124</v>
      </c>
      <c r="F836" s="72" t="s">
        <v>270</v>
      </c>
      <c r="G836" s="72" t="s">
        <v>86</v>
      </c>
      <c r="H836" s="72" t="s">
        <v>87</v>
      </c>
      <c r="I836" s="4">
        <v>1200000</v>
      </c>
      <c r="J836" s="72" t="s">
        <v>55</v>
      </c>
      <c r="K836" s="72" t="s">
        <v>2123</v>
      </c>
      <c r="L836" s="72" t="s">
        <v>2122</v>
      </c>
      <c r="M836" s="72"/>
      <c r="N836" s="210"/>
    </row>
    <row r="837" spans="1:18" ht="84" customHeight="1" outlineLevel="2">
      <c r="A837" s="208" t="s">
        <v>2121</v>
      </c>
      <c r="B837" s="72" t="s">
        <v>1133</v>
      </c>
      <c r="C837" s="72" t="s">
        <v>1134</v>
      </c>
      <c r="D837" s="72" t="s">
        <v>48</v>
      </c>
      <c r="E837" s="72" t="s">
        <v>1135</v>
      </c>
      <c r="F837" s="72" t="s">
        <v>90</v>
      </c>
      <c r="G837" s="72" t="s">
        <v>86</v>
      </c>
      <c r="H837" s="72" t="s">
        <v>87</v>
      </c>
      <c r="I837" s="4">
        <v>40000</v>
      </c>
      <c r="J837" s="72" t="s">
        <v>385</v>
      </c>
      <c r="K837" s="72" t="s">
        <v>1136</v>
      </c>
      <c r="L837" s="72" t="s">
        <v>410</v>
      </c>
      <c r="M837" s="72" t="s">
        <v>107</v>
      </c>
      <c r="N837" s="210"/>
    </row>
    <row r="838" spans="1:18" ht="132.6" customHeight="1" outlineLevel="2">
      <c r="A838" s="208" t="s">
        <v>517</v>
      </c>
      <c r="B838" s="72" t="s">
        <v>2120</v>
      </c>
      <c r="C838" s="72" t="s">
        <v>2117</v>
      </c>
      <c r="D838" s="72" t="s">
        <v>235</v>
      </c>
      <c r="E838" s="72" t="s">
        <v>524</v>
      </c>
      <c r="F838" s="72" t="s">
        <v>270</v>
      </c>
      <c r="G838" s="72" t="s">
        <v>525</v>
      </c>
      <c r="H838" s="72" t="s">
        <v>526</v>
      </c>
      <c r="I838" s="4">
        <v>50000</v>
      </c>
      <c r="J838" s="72" t="s">
        <v>527</v>
      </c>
      <c r="K838" s="72" t="s">
        <v>528</v>
      </c>
      <c r="L838" s="72" t="s">
        <v>2119</v>
      </c>
      <c r="M838" s="72" t="s">
        <v>107</v>
      </c>
      <c r="N838" s="210"/>
    </row>
    <row r="839" spans="1:18" ht="132.6" customHeight="1" outlineLevel="2">
      <c r="A839" s="208" t="s">
        <v>517</v>
      </c>
      <c r="B839" s="72" t="s">
        <v>2118</v>
      </c>
      <c r="C839" s="72" t="s">
        <v>2117</v>
      </c>
      <c r="D839" s="72" t="s">
        <v>2116</v>
      </c>
      <c r="E839" s="72" t="s">
        <v>524</v>
      </c>
      <c r="F839" s="72" t="s">
        <v>270</v>
      </c>
      <c r="G839" s="72" t="s">
        <v>525</v>
      </c>
      <c r="H839" s="72" t="s">
        <v>526</v>
      </c>
      <c r="I839" s="4">
        <v>50000</v>
      </c>
      <c r="J839" s="72" t="s">
        <v>529</v>
      </c>
      <c r="K839" s="72" t="s">
        <v>528</v>
      </c>
      <c r="L839" s="72" t="s">
        <v>2115</v>
      </c>
      <c r="M839" s="72" t="s">
        <v>107</v>
      </c>
      <c r="N839" s="210"/>
      <c r="R839" s="3"/>
    </row>
    <row r="840" spans="1:18" s="3" customFormat="1" ht="25.15" customHeight="1" outlineLevel="1">
      <c r="A840" s="103" t="s">
        <v>1137</v>
      </c>
      <c r="B840" s="103"/>
      <c r="C840" s="103"/>
      <c r="D840" s="103"/>
      <c r="E840" s="103"/>
      <c r="F840" s="103"/>
      <c r="G840" s="103"/>
      <c r="H840" s="104"/>
      <c r="I840" s="105">
        <f>SUM(I841:I857)</f>
        <v>849530</v>
      </c>
      <c r="J840" s="103"/>
      <c r="K840" s="103"/>
      <c r="L840" s="103"/>
      <c r="M840" s="103"/>
    </row>
    <row r="841" spans="1:18" ht="51.6" customHeight="1" outlineLevel="2">
      <c r="A841" s="220" t="s">
        <v>2114</v>
      </c>
      <c r="B841" s="219" t="s">
        <v>2111</v>
      </c>
      <c r="C841" s="194" t="s">
        <v>2113</v>
      </c>
      <c r="D841" s="219" t="s">
        <v>48</v>
      </c>
      <c r="E841" s="219" t="s">
        <v>941</v>
      </c>
      <c r="F841" s="219" t="s">
        <v>409</v>
      </c>
      <c r="G841" s="219" t="s">
        <v>57</v>
      </c>
      <c r="H841" s="219" t="s">
        <v>205</v>
      </c>
      <c r="I841" s="35">
        <v>3000</v>
      </c>
      <c r="J841" s="219" t="s">
        <v>2112</v>
      </c>
      <c r="K841" s="72" t="s">
        <v>2109</v>
      </c>
      <c r="L841" s="219" t="s">
        <v>207</v>
      </c>
      <c r="M841" s="72" t="s">
        <v>110</v>
      </c>
      <c r="N841" s="210"/>
    </row>
    <row r="842" spans="1:18" ht="51.6" customHeight="1" outlineLevel="2">
      <c r="A842" s="220" t="s">
        <v>769</v>
      </c>
      <c r="B842" s="219" t="s">
        <v>2111</v>
      </c>
      <c r="C842" s="194" t="s">
        <v>2107</v>
      </c>
      <c r="D842" s="219" t="s">
        <v>48</v>
      </c>
      <c r="E842" s="219" t="s">
        <v>2110</v>
      </c>
      <c r="F842" s="219" t="s">
        <v>409</v>
      </c>
      <c r="G842" s="219" t="s">
        <v>57</v>
      </c>
      <c r="H842" s="219" t="s">
        <v>205</v>
      </c>
      <c r="I842" s="35">
        <v>3000</v>
      </c>
      <c r="J842" s="219" t="s">
        <v>120</v>
      </c>
      <c r="K842" s="72" t="s">
        <v>2109</v>
      </c>
      <c r="L842" s="219" t="s">
        <v>206</v>
      </c>
      <c r="M842" s="72" t="s">
        <v>110</v>
      </c>
      <c r="N842" s="210"/>
    </row>
    <row r="843" spans="1:18" ht="83.45" customHeight="1" outlineLevel="2">
      <c r="A843" s="220" t="s">
        <v>769</v>
      </c>
      <c r="B843" s="219" t="s">
        <v>2108</v>
      </c>
      <c r="C843" s="194" t="s">
        <v>2107</v>
      </c>
      <c r="D843" s="219" t="s">
        <v>48</v>
      </c>
      <c r="E843" s="219" t="s">
        <v>2106</v>
      </c>
      <c r="F843" s="219" t="s">
        <v>409</v>
      </c>
      <c r="G843" s="219" t="s">
        <v>57</v>
      </c>
      <c r="H843" s="219" t="s">
        <v>205</v>
      </c>
      <c r="I843" s="35">
        <v>3030</v>
      </c>
      <c r="J843" s="219" t="s">
        <v>120</v>
      </c>
      <c r="K843" s="72" t="s">
        <v>2105</v>
      </c>
      <c r="L843" s="219" t="s">
        <v>206</v>
      </c>
      <c r="M843" s="72"/>
      <c r="N843" s="210"/>
      <c r="R843" s="1"/>
    </row>
    <row r="844" spans="1:18" s="1" customFormat="1" ht="66" customHeight="1" outlineLevel="2">
      <c r="A844" s="220" t="s">
        <v>769</v>
      </c>
      <c r="B844" s="219" t="s">
        <v>2104</v>
      </c>
      <c r="C844" s="194" t="s">
        <v>2103</v>
      </c>
      <c r="D844" s="219" t="s">
        <v>58</v>
      </c>
      <c r="E844" s="219" t="s">
        <v>2102</v>
      </c>
      <c r="F844" s="219" t="s">
        <v>2101</v>
      </c>
      <c r="G844" s="219" t="s">
        <v>57</v>
      </c>
      <c r="H844" s="219" t="s">
        <v>401</v>
      </c>
      <c r="I844" s="35">
        <v>180000</v>
      </c>
      <c r="J844" s="219" t="s">
        <v>244</v>
      </c>
      <c r="K844" s="72" t="s">
        <v>2100</v>
      </c>
      <c r="L844" s="219" t="s">
        <v>244</v>
      </c>
      <c r="M844" s="72"/>
    </row>
    <row r="845" spans="1:18" s="1" customFormat="1" ht="67.150000000000006" customHeight="1" outlineLevel="2">
      <c r="A845" s="220" t="s">
        <v>769</v>
      </c>
      <c r="B845" s="219" t="s">
        <v>2096</v>
      </c>
      <c r="C845" s="194" t="s">
        <v>2099</v>
      </c>
      <c r="D845" s="219" t="s">
        <v>48</v>
      </c>
      <c r="E845" s="219" t="s">
        <v>2095</v>
      </c>
      <c r="F845" s="219" t="s">
        <v>409</v>
      </c>
      <c r="G845" s="219" t="s">
        <v>208</v>
      </c>
      <c r="H845" s="219" t="s">
        <v>209</v>
      </c>
      <c r="I845" s="35">
        <v>30000</v>
      </c>
      <c r="J845" s="219" t="s">
        <v>2098</v>
      </c>
      <c r="K845" s="72" t="s">
        <v>2094</v>
      </c>
      <c r="L845" s="219" t="s">
        <v>1988</v>
      </c>
      <c r="M845" s="72"/>
    </row>
    <row r="846" spans="1:18" s="1" customFormat="1" ht="67.150000000000006" customHeight="1" outlineLevel="2">
      <c r="A846" s="220" t="s">
        <v>769</v>
      </c>
      <c r="B846" s="219" t="s">
        <v>2096</v>
      </c>
      <c r="C846" s="194" t="s">
        <v>2089</v>
      </c>
      <c r="D846" s="219" t="s">
        <v>58</v>
      </c>
      <c r="E846" s="219" t="s">
        <v>2095</v>
      </c>
      <c r="F846" s="219" t="s">
        <v>409</v>
      </c>
      <c r="G846" s="219" t="s">
        <v>208</v>
      </c>
      <c r="H846" s="219" t="s">
        <v>209</v>
      </c>
      <c r="I846" s="35">
        <v>30000</v>
      </c>
      <c r="J846" s="219" t="s">
        <v>2097</v>
      </c>
      <c r="K846" s="72" t="s">
        <v>2094</v>
      </c>
      <c r="L846" s="219" t="s">
        <v>346</v>
      </c>
      <c r="M846" s="72"/>
    </row>
    <row r="847" spans="1:18" s="1" customFormat="1" ht="67.150000000000006" customHeight="1" outlineLevel="2">
      <c r="A847" s="220" t="s">
        <v>769</v>
      </c>
      <c r="B847" s="219" t="s">
        <v>2096</v>
      </c>
      <c r="C847" s="194" t="s">
        <v>2089</v>
      </c>
      <c r="D847" s="219" t="s">
        <v>48</v>
      </c>
      <c r="E847" s="219" t="s">
        <v>2095</v>
      </c>
      <c r="F847" s="219" t="s">
        <v>409</v>
      </c>
      <c r="G847" s="219" t="s">
        <v>208</v>
      </c>
      <c r="H847" s="219" t="s">
        <v>209</v>
      </c>
      <c r="I847" s="35">
        <v>30000</v>
      </c>
      <c r="J847" s="219" t="s">
        <v>1158</v>
      </c>
      <c r="K847" s="72" t="s">
        <v>2094</v>
      </c>
      <c r="L847" s="219" t="s">
        <v>2093</v>
      </c>
      <c r="M847" s="72"/>
    </row>
    <row r="848" spans="1:18" s="1" customFormat="1" ht="67.150000000000006" customHeight="1" outlineLevel="2">
      <c r="A848" s="220" t="s">
        <v>769</v>
      </c>
      <c r="B848" s="219" t="s">
        <v>2090</v>
      </c>
      <c r="C848" s="194" t="s">
        <v>2089</v>
      </c>
      <c r="D848" s="219" t="s">
        <v>58</v>
      </c>
      <c r="E848" s="219" t="s">
        <v>1568</v>
      </c>
      <c r="F848" s="219" t="s">
        <v>409</v>
      </c>
      <c r="G848" s="219" t="s">
        <v>208</v>
      </c>
      <c r="H848" s="219" t="s">
        <v>209</v>
      </c>
      <c r="I848" s="35">
        <v>30000</v>
      </c>
      <c r="J848" s="219" t="s">
        <v>283</v>
      </c>
      <c r="K848" s="219" t="s">
        <v>2088</v>
      </c>
      <c r="L848" s="219" t="s">
        <v>359</v>
      </c>
      <c r="M848" s="72"/>
    </row>
    <row r="849" spans="1:18" s="1" customFormat="1" ht="67.150000000000006" customHeight="1" outlineLevel="2">
      <c r="A849" s="220" t="s">
        <v>769</v>
      </c>
      <c r="B849" s="219" t="s">
        <v>2090</v>
      </c>
      <c r="C849" s="194" t="s">
        <v>2089</v>
      </c>
      <c r="D849" s="219" t="s">
        <v>48</v>
      </c>
      <c r="E849" s="219" t="s">
        <v>1568</v>
      </c>
      <c r="F849" s="219" t="s">
        <v>409</v>
      </c>
      <c r="G849" s="219" t="s">
        <v>208</v>
      </c>
      <c r="H849" s="219" t="s">
        <v>209</v>
      </c>
      <c r="I849" s="35">
        <v>30000</v>
      </c>
      <c r="J849" s="219" t="s">
        <v>2092</v>
      </c>
      <c r="K849" s="219" t="s">
        <v>2088</v>
      </c>
      <c r="L849" s="219" t="s">
        <v>2091</v>
      </c>
      <c r="M849" s="72"/>
    </row>
    <row r="850" spans="1:18" s="1" customFormat="1" ht="67.150000000000006" customHeight="1" outlineLevel="2">
      <c r="A850" s="220" t="s">
        <v>769</v>
      </c>
      <c r="B850" s="219" t="s">
        <v>2090</v>
      </c>
      <c r="C850" s="194" t="s">
        <v>2089</v>
      </c>
      <c r="D850" s="219" t="s">
        <v>48</v>
      </c>
      <c r="E850" s="219" t="s">
        <v>1568</v>
      </c>
      <c r="F850" s="219" t="s">
        <v>409</v>
      </c>
      <c r="G850" s="219" t="s">
        <v>208</v>
      </c>
      <c r="H850" s="219" t="s">
        <v>209</v>
      </c>
      <c r="I850" s="35">
        <v>30000</v>
      </c>
      <c r="J850" s="219" t="s">
        <v>1149</v>
      </c>
      <c r="K850" s="219" t="s">
        <v>2088</v>
      </c>
      <c r="L850" s="219" t="s">
        <v>207</v>
      </c>
      <c r="M850" s="72"/>
    </row>
    <row r="851" spans="1:18" s="1" customFormat="1" ht="84" customHeight="1" outlineLevel="2">
      <c r="A851" s="220" t="s">
        <v>769</v>
      </c>
      <c r="B851" s="219" t="s">
        <v>2082</v>
      </c>
      <c r="C851" s="194" t="s">
        <v>2087</v>
      </c>
      <c r="D851" s="219" t="s">
        <v>48</v>
      </c>
      <c r="E851" s="219" t="s">
        <v>1560</v>
      </c>
      <c r="F851" s="219" t="s">
        <v>409</v>
      </c>
      <c r="G851" s="219" t="s">
        <v>208</v>
      </c>
      <c r="H851" s="219" t="s">
        <v>209</v>
      </c>
      <c r="I851" s="35">
        <v>30000</v>
      </c>
      <c r="J851" s="219" t="s">
        <v>335</v>
      </c>
      <c r="K851" s="219" t="s">
        <v>2079</v>
      </c>
      <c r="L851" s="219" t="s">
        <v>2086</v>
      </c>
      <c r="M851" s="72"/>
    </row>
    <row r="852" spans="1:18" s="1" customFormat="1" ht="84" customHeight="1" outlineLevel="2">
      <c r="A852" s="220" t="s">
        <v>769</v>
      </c>
      <c r="B852" s="219" t="s">
        <v>2082</v>
      </c>
      <c r="C852" s="194" t="s">
        <v>2085</v>
      </c>
      <c r="D852" s="219" t="s">
        <v>48</v>
      </c>
      <c r="E852" s="219" t="s">
        <v>2084</v>
      </c>
      <c r="F852" s="219" t="s">
        <v>409</v>
      </c>
      <c r="G852" s="219" t="s">
        <v>208</v>
      </c>
      <c r="H852" s="219" t="s">
        <v>209</v>
      </c>
      <c r="I852" s="35">
        <v>30000</v>
      </c>
      <c r="J852" s="219" t="s">
        <v>358</v>
      </c>
      <c r="K852" s="219" t="s">
        <v>2079</v>
      </c>
      <c r="L852" s="219" t="s">
        <v>2083</v>
      </c>
      <c r="M852" s="72"/>
    </row>
    <row r="853" spans="1:18" s="1" customFormat="1" ht="84.6" customHeight="1" outlineLevel="2">
      <c r="A853" s="220" t="s">
        <v>769</v>
      </c>
      <c r="B853" s="219" t="s">
        <v>2082</v>
      </c>
      <c r="C853" s="194" t="s">
        <v>2081</v>
      </c>
      <c r="D853" s="219" t="s">
        <v>58</v>
      </c>
      <c r="E853" s="219" t="s">
        <v>2080</v>
      </c>
      <c r="F853" s="219" t="s">
        <v>409</v>
      </c>
      <c r="G853" s="219" t="s">
        <v>208</v>
      </c>
      <c r="H853" s="219" t="s">
        <v>209</v>
      </c>
      <c r="I853" s="35">
        <v>52500</v>
      </c>
      <c r="J853" s="219" t="s">
        <v>190</v>
      </c>
      <c r="K853" s="219" t="s">
        <v>2079</v>
      </c>
      <c r="L853" s="219" t="s">
        <v>210</v>
      </c>
      <c r="M853" s="72"/>
    </row>
    <row r="854" spans="1:18" s="1" customFormat="1" ht="67.900000000000006" customHeight="1" outlineLevel="2">
      <c r="A854" s="220" t="s">
        <v>769</v>
      </c>
      <c r="B854" s="219" t="s">
        <v>2076</v>
      </c>
      <c r="C854" s="194" t="s">
        <v>2078</v>
      </c>
      <c r="D854" s="219" t="s">
        <v>58</v>
      </c>
      <c r="E854" s="219" t="s">
        <v>2077</v>
      </c>
      <c r="F854" s="219" t="s">
        <v>409</v>
      </c>
      <c r="G854" s="219" t="s">
        <v>208</v>
      </c>
      <c r="H854" s="219" t="s">
        <v>209</v>
      </c>
      <c r="I854" s="35">
        <v>98000</v>
      </c>
      <c r="J854" s="219" t="s">
        <v>140</v>
      </c>
      <c r="K854" s="219" t="s">
        <v>2074</v>
      </c>
      <c r="L854" s="219" t="s">
        <v>286</v>
      </c>
      <c r="M854" s="72"/>
    </row>
    <row r="855" spans="1:18" s="1" customFormat="1" ht="67.900000000000006" customHeight="1" outlineLevel="2">
      <c r="A855" s="220" t="s">
        <v>769</v>
      </c>
      <c r="B855" s="219" t="s">
        <v>2076</v>
      </c>
      <c r="C855" s="194" t="s">
        <v>2075</v>
      </c>
      <c r="D855" s="219" t="s">
        <v>58</v>
      </c>
      <c r="E855" s="219" t="s">
        <v>1182</v>
      </c>
      <c r="F855" s="219" t="s">
        <v>409</v>
      </c>
      <c r="G855" s="219" t="s">
        <v>208</v>
      </c>
      <c r="H855" s="219" t="s">
        <v>209</v>
      </c>
      <c r="I855" s="35">
        <v>50000</v>
      </c>
      <c r="J855" s="219" t="s">
        <v>191</v>
      </c>
      <c r="K855" s="219" t="s">
        <v>2074</v>
      </c>
      <c r="L855" s="219" t="s">
        <v>211</v>
      </c>
      <c r="M855" s="72"/>
    </row>
    <row r="856" spans="1:18" s="1" customFormat="1" ht="136.9" customHeight="1" outlineLevel="2">
      <c r="A856" s="220" t="s">
        <v>769</v>
      </c>
      <c r="B856" s="219" t="s">
        <v>2071</v>
      </c>
      <c r="C856" s="194" t="s">
        <v>404</v>
      </c>
      <c r="D856" s="219" t="s">
        <v>104</v>
      </c>
      <c r="E856" s="219" t="s">
        <v>2073</v>
      </c>
      <c r="F856" s="219" t="s">
        <v>2069</v>
      </c>
      <c r="G856" s="219" t="s">
        <v>2068</v>
      </c>
      <c r="H856" s="219" t="s">
        <v>209</v>
      </c>
      <c r="I856" s="35">
        <v>185000</v>
      </c>
      <c r="J856" s="219" t="s">
        <v>2072</v>
      </c>
      <c r="K856" s="219" t="s">
        <v>2067</v>
      </c>
      <c r="L856" s="219" t="s">
        <v>408</v>
      </c>
      <c r="M856" s="72"/>
    </row>
    <row r="857" spans="1:18" s="1" customFormat="1" ht="84" customHeight="1" outlineLevel="2">
      <c r="A857" s="220" t="s">
        <v>769</v>
      </c>
      <c r="B857" s="219" t="s">
        <v>2071</v>
      </c>
      <c r="C857" s="194" t="s">
        <v>404</v>
      </c>
      <c r="D857" s="219" t="s">
        <v>104</v>
      </c>
      <c r="E857" s="219" t="s">
        <v>2070</v>
      </c>
      <c r="F857" s="219" t="s">
        <v>2069</v>
      </c>
      <c r="G857" s="219" t="s">
        <v>2068</v>
      </c>
      <c r="H857" s="219" t="s">
        <v>209</v>
      </c>
      <c r="I857" s="35">
        <v>35000</v>
      </c>
      <c r="J857" s="219" t="s">
        <v>407</v>
      </c>
      <c r="K857" s="219" t="s">
        <v>2067</v>
      </c>
      <c r="L857" s="219" t="s">
        <v>2066</v>
      </c>
      <c r="M857" s="72"/>
      <c r="R857" s="3"/>
    </row>
    <row r="858" spans="1:18" s="3" customFormat="1" ht="25.15" customHeight="1" outlineLevel="1">
      <c r="A858" s="103" t="s">
        <v>379</v>
      </c>
      <c r="B858" s="103"/>
      <c r="C858" s="103"/>
      <c r="D858" s="103"/>
      <c r="E858" s="103"/>
      <c r="F858" s="103"/>
      <c r="G858" s="103"/>
      <c r="H858" s="104"/>
      <c r="I858" s="105">
        <f>SUM(I859:I873)</f>
        <v>2395820</v>
      </c>
      <c r="J858" s="103"/>
      <c r="K858" s="103"/>
      <c r="L858" s="103"/>
      <c r="M858" s="103"/>
    </row>
    <row r="859" spans="1:18" s="1" customFormat="1" ht="67.900000000000006" customHeight="1" outlineLevel="2">
      <c r="A859" s="205" t="s">
        <v>46</v>
      </c>
      <c r="B859" s="196" t="s">
        <v>154</v>
      </c>
      <c r="C859" s="196" t="s">
        <v>2065</v>
      </c>
      <c r="D859" s="196" t="s">
        <v>56</v>
      </c>
      <c r="E859" s="196" t="s">
        <v>1916</v>
      </c>
      <c r="F859" s="72" t="s">
        <v>106</v>
      </c>
      <c r="G859" s="72" t="s">
        <v>155</v>
      </c>
      <c r="H859" s="72" t="s">
        <v>156</v>
      </c>
      <c r="I859" s="37">
        <v>53235</v>
      </c>
      <c r="J859" s="196" t="s">
        <v>531</v>
      </c>
      <c r="K859" s="196" t="s">
        <v>2064</v>
      </c>
      <c r="L859" s="196" t="s">
        <v>2063</v>
      </c>
      <c r="M859" s="77"/>
    </row>
    <row r="860" spans="1:18" s="1" customFormat="1" ht="67.900000000000006" customHeight="1" outlineLevel="2">
      <c r="A860" s="205" t="s">
        <v>46</v>
      </c>
      <c r="B860" s="196" t="s">
        <v>154</v>
      </c>
      <c r="C860" s="196" t="s">
        <v>2062</v>
      </c>
      <c r="D860" s="196" t="s">
        <v>56</v>
      </c>
      <c r="E860" s="196" t="s">
        <v>2061</v>
      </c>
      <c r="F860" s="72" t="s">
        <v>106</v>
      </c>
      <c r="G860" s="72" t="s">
        <v>155</v>
      </c>
      <c r="H860" s="72" t="s">
        <v>156</v>
      </c>
      <c r="I860" s="37">
        <v>96000</v>
      </c>
      <c r="J860" s="196" t="s">
        <v>587</v>
      </c>
      <c r="K860" s="196" t="s">
        <v>2060</v>
      </c>
      <c r="L860" s="196" t="s">
        <v>2059</v>
      </c>
      <c r="M860" s="72" t="s">
        <v>110</v>
      </c>
    </row>
    <row r="861" spans="1:18" s="1" customFormat="1" ht="83.45" customHeight="1" outlineLevel="2">
      <c r="A861" s="205" t="s">
        <v>46</v>
      </c>
      <c r="B861" s="196" t="s">
        <v>154</v>
      </c>
      <c r="C861" s="196" t="s">
        <v>2058</v>
      </c>
      <c r="D861" s="196" t="s">
        <v>75</v>
      </c>
      <c r="E861" s="196" t="s">
        <v>2057</v>
      </c>
      <c r="F861" s="72" t="s">
        <v>106</v>
      </c>
      <c r="G861" s="72" t="s">
        <v>155</v>
      </c>
      <c r="H861" s="72" t="s">
        <v>156</v>
      </c>
      <c r="I861" s="37">
        <v>96000</v>
      </c>
      <c r="J861" s="196" t="s">
        <v>2055</v>
      </c>
      <c r="K861" s="196" t="s">
        <v>2056</v>
      </c>
      <c r="L861" s="196" t="s">
        <v>2055</v>
      </c>
      <c r="M861" s="77"/>
    </row>
    <row r="862" spans="1:18" s="1" customFormat="1" ht="99" customHeight="1" outlineLevel="2">
      <c r="A862" s="205" t="s">
        <v>46</v>
      </c>
      <c r="B862" s="196" t="s">
        <v>154</v>
      </c>
      <c r="C862" s="196" t="s">
        <v>2054</v>
      </c>
      <c r="D862" s="196" t="s">
        <v>148</v>
      </c>
      <c r="E862" s="196" t="s">
        <v>2047</v>
      </c>
      <c r="F862" s="72" t="s">
        <v>106</v>
      </c>
      <c r="G862" s="72" t="s">
        <v>155</v>
      </c>
      <c r="H862" s="72" t="s">
        <v>156</v>
      </c>
      <c r="I862" s="37">
        <v>90500</v>
      </c>
      <c r="J862" s="196" t="s">
        <v>2053</v>
      </c>
      <c r="K862" s="196" t="s">
        <v>2046</v>
      </c>
      <c r="L862" s="196" t="s">
        <v>376</v>
      </c>
      <c r="M862" s="77"/>
    </row>
    <row r="863" spans="1:18" s="1" customFormat="1" ht="99" outlineLevel="2">
      <c r="A863" s="205" t="s">
        <v>46</v>
      </c>
      <c r="B863" s="196" t="s">
        <v>154</v>
      </c>
      <c r="C863" s="196" t="s">
        <v>2052</v>
      </c>
      <c r="D863" s="196" t="s">
        <v>148</v>
      </c>
      <c r="E863" s="196" t="s">
        <v>2047</v>
      </c>
      <c r="F863" s="72" t="s">
        <v>106</v>
      </c>
      <c r="G863" s="72" t="s">
        <v>155</v>
      </c>
      <c r="H863" s="72" t="s">
        <v>156</v>
      </c>
      <c r="I863" s="37">
        <v>90000</v>
      </c>
      <c r="J863" s="196" t="s">
        <v>2051</v>
      </c>
      <c r="K863" s="196" t="s">
        <v>2046</v>
      </c>
      <c r="L863" s="196" t="s">
        <v>374</v>
      </c>
      <c r="M863" s="77"/>
    </row>
    <row r="864" spans="1:18" s="1" customFormat="1" ht="99.6" customHeight="1" outlineLevel="2">
      <c r="A864" s="205" t="s">
        <v>46</v>
      </c>
      <c r="B864" s="196" t="s">
        <v>154</v>
      </c>
      <c r="C864" s="196" t="s">
        <v>2050</v>
      </c>
      <c r="D864" s="196" t="s">
        <v>148</v>
      </c>
      <c r="E864" s="196" t="s">
        <v>2047</v>
      </c>
      <c r="F864" s="72" t="s">
        <v>106</v>
      </c>
      <c r="G864" s="72" t="s">
        <v>155</v>
      </c>
      <c r="H864" s="72" t="s">
        <v>156</v>
      </c>
      <c r="I864" s="37">
        <v>90500</v>
      </c>
      <c r="J864" s="196" t="s">
        <v>2049</v>
      </c>
      <c r="K864" s="196" t="s">
        <v>2046</v>
      </c>
      <c r="L864" s="196" t="s">
        <v>378</v>
      </c>
      <c r="M864" s="77"/>
    </row>
    <row r="865" spans="1:18" s="1" customFormat="1" ht="117" customHeight="1" outlineLevel="2">
      <c r="A865" s="205" t="s">
        <v>46</v>
      </c>
      <c r="B865" s="196" t="s">
        <v>154</v>
      </c>
      <c r="C865" s="196" t="s">
        <v>2048</v>
      </c>
      <c r="D865" s="196" t="s">
        <v>148</v>
      </c>
      <c r="E865" s="196" t="s">
        <v>2047</v>
      </c>
      <c r="F865" s="72" t="s">
        <v>106</v>
      </c>
      <c r="G865" s="72" t="s">
        <v>155</v>
      </c>
      <c r="H865" s="72" t="s">
        <v>156</v>
      </c>
      <c r="I865" s="37">
        <v>90000</v>
      </c>
      <c r="J865" s="196" t="s">
        <v>1058</v>
      </c>
      <c r="K865" s="196" t="s">
        <v>2046</v>
      </c>
      <c r="L865" s="196" t="s">
        <v>2045</v>
      </c>
      <c r="M865" s="77"/>
    </row>
    <row r="866" spans="1:18" s="1" customFormat="1" ht="99.6" customHeight="1" outlineLevel="2">
      <c r="A866" s="205" t="s">
        <v>29</v>
      </c>
      <c r="B866" s="196" t="s">
        <v>2044</v>
      </c>
      <c r="C866" s="196" t="s">
        <v>2043</v>
      </c>
      <c r="D866" s="196" t="s">
        <v>69</v>
      </c>
      <c r="E866" s="196" t="s">
        <v>2042</v>
      </c>
      <c r="F866" s="72" t="s">
        <v>157</v>
      </c>
      <c r="G866" s="72" t="s">
        <v>158</v>
      </c>
      <c r="H866" s="72" t="s">
        <v>2017</v>
      </c>
      <c r="I866" s="37">
        <v>140000</v>
      </c>
      <c r="J866" s="196" t="s">
        <v>2041</v>
      </c>
      <c r="K866" s="196" t="s">
        <v>2040</v>
      </c>
      <c r="L866" s="196" t="s">
        <v>532</v>
      </c>
      <c r="M866" s="77"/>
    </row>
    <row r="867" spans="1:18" s="1" customFormat="1" ht="115.9" customHeight="1" outlineLevel="2">
      <c r="A867" s="205" t="s">
        <v>29</v>
      </c>
      <c r="B867" s="196" t="s">
        <v>154</v>
      </c>
      <c r="C867" s="196" t="s">
        <v>2039</v>
      </c>
      <c r="D867" s="196" t="s">
        <v>69</v>
      </c>
      <c r="E867" s="196" t="s">
        <v>803</v>
      </c>
      <c r="F867" s="72" t="s">
        <v>157</v>
      </c>
      <c r="G867" s="72" t="s">
        <v>158</v>
      </c>
      <c r="H867" s="72" t="s">
        <v>159</v>
      </c>
      <c r="I867" s="37">
        <v>892500</v>
      </c>
      <c r="J867" s="196" t="s">
        <v>804</v>
      </c>
      <c r="K867" s="196" t="s">
        <v>2037</v>
      </c>
      <c r="L867" s="196" t="s">
        <v>2036</v>
      </c>
      <c r="M867" s="196"/>
    </row>
    <row r="868" spans="1:18" s="1" customFormat="1" ht="115.9" customHeight="1" outlineLevel="2">
      <c r="A868" s="205" t="s">
        <v>29</v>
      </c>
      <c r="B868" s="196" t="s">
        <v>154</v>
      </c>
      <c r="C868" s="196" t="s">
        <v>2038</v>
      </c>
      <c r="D868" s="196" t="s">
        <v>69</v>
      </c>
      <c r="E868" s="196" t="s">
        <v>803</v>
      </c>
      <c r="F868" s="72" t="s">
        <v>157</v>
      </c>
      <c r="G868" s="72" t="s">
        <v>158</v>
      </c>
      <c r="H868" s="72" t="s">
        <v>159</v>
      </c>
      <c r="I868" s="37">
        <f>535500-165060</f>
        <v>370440</v>
      </c>
      <c r="J868" s="196" t="s">
        <v>804</v>
      </c>
      <c r="K868" s="196" t="s">
        <v>2037</v>
      </c>
      <c r="L868" s="196" t="s">
        <v>2036</v>
      </c>
      <c r="M868" s="196"/>
    </row>
    <row r="869" spans="1:18" s="1" customFormat="1" ht="66.599999999999994" customHeight="1" outlineLevel="2">
      <c r="A869" s="205" t="s">
        <v>29</v>
      </c>
      <c r="B869" s="196" t="s">
        <v>154</v>
      </c>
      <c r="C869" s="196" t="s">
        <v>2035</v>
      </c>
      <c r="D869" s="196" t="s">
        <v>69</v>
      </c>
      <c r="E869" s="196" t="s">
        <v>2034</v>
      </c>
      <c r="F869" s="72" t="s">
        <v>157</v>
      </c>
      <c r="G869" s="72" t="s">
        <v>158</v>
      </c>
      <c r="H869" s="72" t="s">
        <v>159</v>
      </c>
      <c r="I869" s="37">
        <v>8620</v>
      </c>
      <c r="J869" s="196" t="s">
        <v>1138</v>
      </c>
      <c r="K869" s="196" t="s">
        <v>2033</v>
      </c>
      <c r="L869" s="196" t="s">
        <v>530</v>
      </c>
      <c r="M869" s="72" t="s">
        <v>2032</v>
      </c>
    </row>
    <row r="870" spans="1:18" s="1" customFormat="1" ht="116.45" customHeight="1" outlineLevel="2">
      <c r="A870" s="205" t="s">
        <v>29</v>
      </c>
      <c r="B870" s="196" t="s">
        <v>154</v>
      </c>
      <c r="C870" s="196" t="s">
        <v>2031</v>
      </c>
      <c r="D870" s="196" t="s">
        <v>112</v>
      </c>
      <c r="E870" s="196" t="s">
        <v>2030</v>
      </c>
      <c r="F870" s="72" t="s">
        <v>157</v>
      </c>
      <c r="G870" s="72" t="s">
        <v>158</v>
      </c>
      <c r="H870" s="72" t="s">
        <v>159</v>
      </c>
      <c r="I870" s="37">
        <v>96000</v>
      </c>
      <c r="J870" s="196" t="s">
        <v>2029</v>
      </c>
      <c r="K870" s="196" t="s">
        <v>2028</v>
      </c>
      <c r="L870" s="196" t="s">
        <v>2027</v>
      </c>
      <c r="M870" s="72" t="s">
        <v>110</v>
      </c>
    </row>
    <row r="871" spans="1:18" s="1" customFormat="1" ht="116.45" customHeight="1" outlineLevel="2">
      <c r="A871" s="205" t="s">
        <v>29</v>
      </c>
      <c r="B871" s="196" t="s">
        <v>154</v>
      </c>
      <c r="C871" s="196" t="s">
        <v>2026</v>
      </c>
      <c r="D871" s="196" t="s">
        <v>75</v>
      </c>
      <c r="E871" s="196" t="s">
        <v>2022</v>
      </c>
      <c r="F871" s="72" t="s">
        <v>157</v>
      </c>
      <c r="G871" s="72" t="s">
        <v>158</v>
      </c>
      <c r="H871" s="72" t="s">
        <v>159</v>
      </c>
      <c r="I871" s="37">
        <v>90000</v>
      </c>
      <c r="J871" s="196" t="s">
        <v>2025</v>
      </c>
      <c r="K871" s="196" t="s">
        <v>2021</v>
      </c>
      <c r="L871" s="196" t="s">
        <v>2024</v>
      </c>
      <c r="M871" s="196"/>
    </row>
    <row r="872" spans="1:18" s="1" customFormat="1" ht="116.45" customHeight="1" outlineLevel="2">
      <c r="A872" s="205" t="s">
        <v>29</v>
      </c>
      <c r="B872" s="196" t="s">
        <v>154</v>
      </c>
      <c r="C872" s="196" t="s">
        <v>2023</v>
      </c>
      <c r="D872" s="196" t="s">
        <v>75</v>
      </c>
      <c r="E872" s="196" t="s">
        <v>2022</v>
      </c>
      <c r="F872" s="72" t="s">
        <v>157</v>
      </c>
      <c r="G872" s="72" t="s">
        <v>158</v>
      </c>
      <c r="H872" s="72" t="s">
        <v>159</v>
      </c>
      <c r="I872" s="37">
        <v>97000</v>
      </c>
      <c r="J872" s="196" t="s">
        <v>2020</v>
      </c>
      <c r="K872" s="196" t="s">
        <v>2021</v>
      </c>
      <c r="L872" s="196" t="s">
        <v>2020</v>
      </c>
      <c r="M872" s="196"/>
    </row>
    <row r="873" spans="1:18" s="1" customFormat="1" ht="84" customHeight="1" outlineLevel="2">
      <c r="A873" s="205" t="s">
        <v>29</v>
      </c>
      <c r="B873" s="196" t="s">
        <v>154</v>
      </c>
      <c r="C873" s="196" t="s">
        <v>2019</v>
      </c>
      <c r="D873" s="196" t="s">
        <v>69</v>
      </c>
      <c r="E873" s="196" t="s">
        <v>2018</v>
      </c>
      <c r="F873" s="72" t="s">
        <v>157</v>
      </c>
      <c r="G873" s="72" t="s">
        <v>158</v>
      </c>
      <c r="H873" s="72" t="s">
        <v>2017</v>
      </c>
      <c r="I873" s="37">
        <v>95025</v>
      </c>
      <c r="J873" s="196" t="s">
        <v>2016</v>
      </c>
      <c r="K873" s="196" t="s">
        <v>2015</v>
      </c>
      <c r="L873" s="196" t="s">
        <v>373</v>
      </c>
      <c r="M873" s="196"/>
      <c r="R873" s="2"/>
    </row>
    <row r="874" spans="1:18" s="2" customFormat="1" ht="30" customHeight="1">
      <c r="A874" s="98" t="s">
        <v>40</v>
      </c>
      <c r="B874" s="18"/>
      <c r="C874" s="18"/>
      <c r="D874" s="18"/>
      <c r="E874" s="18"/>
      <c r="F874" s="99"/>
      <c r="G874" s="99"/>
      <c r="H874" s="18"/>
      <c r="I874" s="19">
        <f>I875+I972+I1134+I1139</f>
        <v>39874968</v>
      </c>
      <c r="J874" s="18"/>
      <c r="K874" s="18"/>
      <c r="L874" s="100"/>
      <c r="M874" s="100"/>
      <c r="O874" s="19"/>
      <c r="P874" s="203"/>
    </row>
    <row r="875" spans="1:18" s="3" customFormat="1" ht="25.15" customHeight="1" outlineLevel="1">
      <c r="A875" s="103" t="s">
        <v>41</v>
      </c>
      <c r="B875" s="103"/>
      <c r="C875" s="103"/>
      <c r="D875" s="103"/>
      <c r="E875" s="103"/>
      <c r="F875" s="103"/>
      <c r="G875" s="103"/>
      <c r="H875" s="104"/>
      <c r="I875" s="105">
        <f>SUM(I876:I971)</f>
        <v>16355543</v>
      </c>
      <c r="J875" s="103"/>
      <c r="K875" s="103"/>
      <c r="L875" s="103"/>
      <c r="M875" s="103"/>
    </row>
    <row r="876" spans="1:18" s="3" customFormat="1" ht="67.900000000000006" customHeight="1" outlineLevel="2">
      <c r="A876" s="73" t="s">
        <v>1139</v>
      </c>
      <c r="B876" s="149" t="s">
        <v>1140</v>
      </c>
      <c r="C876" s="145" t="s">
        <v>2014</v>
      </c>
      <c r="D876" s="146" t="s">
        <v>56</v>
      </c>
      <c r="E876" s="146" t="s">
        <v>1193</v>
      </c>
      <c r="F876" s="149" t="s">
        <v>142</v>
      </c>
      <c r="G876" s="77" t="s">
        <v>136</v>
      </c>
      <c r="H876" s="147" t="s">
        <v>143</v>
      </c>
      <c r="I876" s="4">
        <v>42857</v>
      </c>
      <c r="J876" s="146" t="s">
        <v>364</v>
      </c>
      <c r="K876" s="146" t="s">
        <v>237</v>
      </c>
      <c r="L876" s="145" t="s">
        <v>2013</v>
      </c>
      <c r="M876" s="147"/>
    </row>
    <row r="877" spans="1:18" s="3" customFormat="1" ht="51.6" customHeight="1" outlineLevel="2">
      <c r="A877" s="73" t="s">
        <v>1139</v>
      </c>
      <c r="B877" s="137" t="s">
        <v>1140</v>
      </c>
      <c r="C877" s="137" t="s">
        <v>2012</v>
      </c>
      <c r="D877" s="137" t="s">
        <v>56</v>
      </c>
      <c r="E877" s="72" t="s">
        <v>1193</v>
      </c>
      <c r="F877" s="72" t="s">
        <v>142</v>
      </c>
      <c r="G877" s="77" t="s">
        <v>136</v>
      </c>
      <c r="H877" s="72" t="s">
        <v>143</v>
      </c>
      <c r="I877" s="4">
        <v>47619</v>
      </c>
      <c r="J877" s="72" t="s">
        <v>372</v>
      </c>
      <c r="K877" s="77" t="s">
        <v>237</v>
      </c>
      <c r="L877" s="214" t="s">
        <v>371</v>
      </c>
      <c r="M877" s="77"/>
    </row>
    <row r="878" spans="1:18" s="3" customFormat="1" ht="51.6" customHeight="1" outlineLevel="2">
      <c r="A878" s="73" t="s">
        <v>1139</v>
      </c>
      <c r="B878" s="137" t="s">
        <v>1871</v>
      </c>
      <c r="C878" s="137" t="s">
        <v>2011</v>
      </c>
      <c r="D878" s="137" t="s">
        <v>56</v>
      </c>
      <c r="E878" s="72" t="s">
        <v>1193</v>
      </c>
      <c r="F878" s="72" t="s">
        <v>142</v>
      </c>
      <c r="G878" s="77" t="s">
        <v>136</v>
      </c>
      <c r="H878" s="72" t="s">
        <v>143</v>
      </c>
      <c r="I878" s="4">
        <v>38095</v>
      </c>
      <c r="J878" s="72" t="s">
        <v>2010</v>
      </c>
      <c r="K878" s="77" t="s">
        <v>237</v>
      </c>
      <c r="L878" s="145" t="s">
        <v>2009</v>
      </c>
      <c r="M878" s="137"/>
    </row>
    <row r="879" spans="1:18" s="3" customFormat="1" ht="67.150000000000006" customHeight="1" outlineLevel="2">
      <c r="A879" s="73" t="s">
        <v>1139</v>
      </c>
      <c r="B879" s="137" t="s">
        <v>339</v>
      </c>
      <c r="C879" s="137" t="s">
        <v>2008</v>
      </c>
      <c r="D879" s="137" t="s">
        <v>48</v>
      </c>
      <c r="E879" s="72" t="s">
        <v>2007</v>
      </c>
      <c r="F879" s="72" t="s">
        <v>142</v>
      </c>
      <c r="G879" s="77" t="s">
        <v>136</v>
      </c>
      <c r="H879" s="72" t="s">
        <v>143</v>
      </c>
      <c r="I879" s="4">
        <v>857143</v>
      </c>
      <c r="J879" s="72" t="s">
        <v>2006</v>
      </c>
      <c r="K879" s="77" t="s">
        <v>237</v>
      </c>
      <c r="L879" s="145" t="s">
        <v>119</v>
      </c>
      <c r="M879" s="77" t="s">
        <v>151</v>
      </c>
    </row>
    <row r="880" spans="1:18" s="3" customFormat="1" ht="51" customHeight="1" outlineLevel="2">
      <c r="A880" s="73" t="s">
        <v>1139</v>
      </c>
      <c r="B880" s="137" t="s">
        <v>2005</v>
      </c>
      <c r="C880" s="137" t="s">
        <v>807</v>
      </c>
      <c r="D880" s="137" t="s">
        <v>56</v>
      </c>
      <c r="E880" s="72" t="s">
        <v>1143</v>
      </c>
      <c r="F880" s="72" t="s">
        <v>142</v>
      </c>
      <c r="G880" s="77" t="s">
        <v>136</v>
      </c>
      <c r="H880" s="72" t="s">
        <v>143</v>
      </c>
      <c r="I880" s="4">
        <v>228571</v>
      </c>
      <c r="J880" s="72" t="s">
        <v>345</v>
      </c>
      <c r="K880" s="77" t="s">
        <v>111</v>
      </c>
      <c r="L880" s="145" t="s">
        <v>808</v>
      </c>
      <c r="M880" s="77" t="s">
        <v>151</v>
      </c>
    </row>
    <row r="881" spans="1:13" s="3" customFormat="1" ht="49.5" outlineLevel="2">
      <c r="A881" s="73" t="s">
        <v>1139</v>
      </c>
      <c r="B881" s="137" t="s">
        <v>1145</v>
      </c>
      <c r="C881" s="137" t="s">
        <v>2004</v>
      </c>
      <c r="D881" s="137" t="s">
        <v>148</v>
      </c>
      <c r="E881" s="72" t="s">
        <v>2003</v>
      </c>
      <c r="F881" s="72" t="s">
        <v>142</v>
      </c>
      <c r="G881" s="77" t="s">
        <v>136</v>
      </c>
      <c r="H881" s="72" t="s">
        <v>143</v>
      </c>
      <c r="I881" s="4">
        <v>180000</v>
      </c>
      <c r="J881" s="72" t="s">
        <v>2002</v>
      </c>
      <c r="K881" s="77" t="s">
        <v>237</v>
      </c>
      <c r="L881" s="145" t="s">
        <v>2001</v>
      </c>
      <c r="M881" s="77" t="s">
        <v>151</v>
      </c>
    </row>
    <row r="882" spans="1:13" s="3" customFormat="1" ht="51.6" customHeight="1" outlineLevel="2">
      <c r="A882" s="73" t="s">
        <v>1139</v>
      </c>
      <c r="B882" s="137" t="s">
        <v>1140</v>
      </c>
      <c r="C882" s="137" t="s">
        <v>1144</v>
      </c>
      <c r="D882" s="137" t="s">
        <v>48</v>
      </c>
      <c r="E882" s="72" t="s">
        <v>2000</v>
      </c>
      <c r="F882" s="72" t="s">
        <v>142</v>
      </c>
      <c r="G882" s="77" t="s">
        <v>136</v>
      </c>
      <c r="H882" s="72" t="s">
        <v>143</v>
      </c>
      <c r="I882" s="4">
        <v>46583</v>
      </c>
      <c r="J882" s="72" t="s">
        <v>839</v>
      </c>
      <c r="K882" s="77" t="s">
        <v>237</v>
      </c>
      <c r="L882" s="145" t="s">
        <v>840</v>
      </c>
      <c r="M882" s="77" t="s">
        <v>151</v>
      </c>
    </row>
    <row r="883" spans="1:13" s="3" customFormat="1" ht="84.6" customHeight="1" outlineLevel="2">
      <c r="A883" s="73" t="s">
        <v>1139</v>
      </c>
      <c r="B883" s="137" t="s">
        <v>1999</v>
      </c>
      <c r="C883" s="137" t="s">
        <v>1897</v>
      </c>
      <c r="D883" s="137" t="s">
        <v>56</v>
      </c>
      <c r="E883" s="72" t="s">
        <v>998</v>
      </c>
      <c r="F883" s="72" t="s">
        <v>142</v>
      </c>
      <c r="G883" s="77" t="s">
        <v>136</v>
      </c>
      <c r="H883" s="72" t="s">
        <v>143</v>
      </c>
      <c r="I883" s="4">
        <v>226190</v>
      </c>
      <c r="J883" s="72" t="s">
        <v>1163</v>
      </c>
      <c r="K883" s="77" t="s">
        <v>237</v>
      </c>
      <c r="L883" s="145" t="s">
        <v>685</v>
      </c>
      <c r="M883" s="77" t="s">
        <v>151</v>
      </c>
    </row>
    <row r="884" spans="1:13" s="3" customFormat="1" ht="51.6" customHeight="1" outlineLevel="2">
      <c r="A884" s="73" t="s">
        <v>1139</v>
      </c>
      <c r="B884" s="137" t="s">
        <v>1140</v>
      </c>
      <c r="C884" s="137" t="s">
        <v>1998</v>
      </c>
      <c r="D884" s="137" t="s">
        <v>56</v>
      </c>
      <c r="E884" s="72" t="s">
        <v>1050</v>
      </c>
      <c r="F884" s="72" t="s">
        <v>142</v>
      </c>
      <c r="G884" s="77" t="s">
        <v>136</v>
      </c>
      <c r="H884" s="72" t="s">
        <v>143</v>
      </c>
      <c r="I884" s="4">
        <v>38095</v>
      </c>
      <c r="J884" s="72" t="s">
        <v>354</v>
      </c>
      <c r="K884" s="77" t="s">
        <v>237</v>
      </c>
      <c r="L884" s="145" t="s">
        <v>1218</v>
      </c>
      <c r="M884" s="77" t="s">
        <v>151</v>
      </c>
    </row>
    <row r="885" spans="1:13" s="3" customFormat="1" ht="51.6" customHeight="1" outlineLevel="2">
      <c r="A885" s="73" t="s">
        <v>1139</v>
      </c>
      <c r="B885" s="137" t="s">
        <v>1140</v>
      </c>
      <c r="C885" s="137" t="s">
        <v>818</v>
      </c>
      <c r="D885" s="146" t="s">
        <v>56</v>
      </c>
      <c r="E885" s="72" t="s">
        <v>1997</v>
      </c>
      <c r="F885" s="72" t="s">
        <v>142</v>
      </c>
      <c r="G885" s="77" t="s">
        <v>136</v>
      </c>
      <c r="H885" s="72" t="s">
        <v>143</v>
      </c>
      <c r="I885" s="4">
        <v>252000</v>
      </c>
      <c r="J885" s="72" t="s">
        <v>140</v>
      </c>
      <c r="K885" s="77" t="s">
        <v>111</v>
      </c>
      <c r="L885" s="145" t="s">
        <v>286</v>
      </c>
      <c r="M885" s="77" t="s">
        <v>151</v>
      </c>
    </row>
    <row r="886" spans="1:13" s="3" customFormat="1" ht="51.6" customHeight="1" outlineLevel="2">
      <c r="A886" s="73" t="s">
        <v>1139</v>
      </c>
      <c r="B886" s="137" t="s">
        <v>1140</v>
      </c>
      <c r="C886" s="137" t="s">
        <v>817</v>
      </c>
      <c r="D886" s="137" t="s">
        <v>48</v>
      </c>
      <c r="E886" s="72" t="s">
        <v>1996</v>
      </c>
      <c r="F886" s="72" t="s">
        <v>142</v>
      </c>
      <c r="G886" s="77" t="s">
        <v>136</v>
      </c>
      <c r="H886" s="72" t="s">
        <v>143</v>
      </c>
      <c r="I886" s="4">
        <v>380952</v>
      </c>
      <c r="J886" s="72" t="s">
        <v>190</v>
      </c>
      <c r="K886" s="77" t="s">
        <v>111</v>
      </c>
      <c r="L886" s="145" t="s">
        <v>369</v>
      </c>
      <c r="M886" s="77" t="s">
        <v>151</v>
      </c>
    </row>
    <row r="887" spans="1:13" s="3" customFormat="1" ht="51.6" customHeight="1" outlineLevel="2">
      <c r="A887" s="73" t="s">
        <v>1139</v>
      </c>
      <c r="B887" s="137" t="s">
        <v>1140</v>
      </c>
      <c r="C887" s="137" t="s">
        <v>819</v>
      </c>
      <c r="D887" s="137" t="s">
        <v>56</v>
      </c>
      <c r="E887" s="72" t="s">
        <v>1995</v>
      </c>
      <c r="F887" s="72" t="s">
        <v>142</v>
      </c>
      <c r="G887" s="77" t="s">
        <v>136</v>
      </c>
      <c r="H887" s="72" t="s">
        <v>143</v>
      </c>
      <c r="I887" s="4">
        <v>47619</v>
      </c>
      <c r="J887" s="72" t="s">
        <v>820</v>
      </c>
      <c r="K887" s="77" t="s">
        <v>237</v>
      </c>
      <c r="L887" s="145" t="s">
        <v>125</v>
      </c>
      <c r="M887" s="77" t="s">
        <v>151</v>
      </c>
    </row>
    <row r="888" spans="1:13" s="3" customFormat="1" ht="51.6" customHeight="1" outlineLevel="2">
      <c r="A888" s="73" t="s">
        <v>1139</v>
      </c>
      <c r="B888" s="158" t="s">
        <v>1140</v>
      </c>
      <c r="C888" s="158" t="s">
        <v>822</v>
      </c>
      <c r="D888" s="158" t="s">
        <v>48</v>
      </c>
      <c r="E888" s="158" t="s">
        <v>1994</v>
      </c>
      <c r="F888" s="158" t="s">
        <v>142</v>
      </c>
      <c r="G888" s="77" t="s">
        <v>136</v>
      </c>
      <c r="H888" s="158" t="s">
        <v>143</v>
      </c>
      <c r="I888" s="4">
        <v>57143</v>
      </c>
      <c r="J888" s="158" t="s">
        <v>236</v>
      </c>
      <c r="K888" s="158" t="s">
        <v>237</v>
      </c>
      <c r="L888" s="158" t="s">
        <v>370</v>
      </c>
      <c r="M888" s="77" t="s">
        <v>151</v>
      </c>
    </row>
    <row r="889" spans="1:13" s="3" customFormat="1" ht="51.6" customHeight="1" outlineLevel="2">
      <c r="A889" s="73" t="s">
        <v>1139</v>
      </c>
      <c r="B889" s="158" t="s">
        <v>1140</v>
      </c>
      <c r="C889" s="158" t="s">
        <v>1993</v>
      </c>
      <c r="D889" s="158" t="s">
        <v>48</v>
      </c>
      <c r="E889" s="158" t="s">
        <v>1153</v>
      </c>
      <c r="F889" s="158" t="s">
        <v>142</v>
      </c>
      <c r="G889" s="77" t="s">
        <v>136</v>
      </c>
      <c r="H889" s="158" t="s">
        <v>143</v>
      </c>
      <c r="I889" s="4">
        <v>47619</v>
      </c>
      <c r="J889" s="158" t="s">
        <v>1992</v>
      </c>
      <c r="K889" s="158" t="s">
        <v>237</v>
      </c>
      <c r="L889" s="158" t="s">
        <v>1991</v>
      </c>
      <c r="M889" s="77" t="s">
        <v>151</v>
      </c>
    </row>
    <row r="890" spans="1:13" s="3" customFormat="1" ht="51.6" customHeight="1" outlineLevel="2">
      <c r="A890" s="73" t="s">
        <v>1139</v>
      </c>
      <c r="B890" s="158" t="s">
        <v>1140</v>
      </c>
      <c r="C890" s="158" t="s">
        <v>1990</v>
      </c>
      <c r="D890" s="158" t="s">
        <v>48</v>
      </c>
      <c r="E890" s="158" t="s">
        <v>1989</v>
      </c>
      <c r="F890" s="158" t="s">
        <v>142</v>
      </c>
      <c r="G890" s="77" t="s">
        <v>136</v>
      </c>
      <c r="H890" s="158" t="s">
        <v>143</v>
      </c>
      <c r="I890" s="4">
        <v>89524</v>
      </c>
      <c r="J890" s="158" t="s">
        <v>816</v>
      </c>
      <c r="K890" s="158" t="s">
        <v>237</v>
      </c>
      <c r="L890" s="158" t="s">
        <v>1988</v>
      </c>
      <c r="M890" s="72"/>
    </row>
    <row r="891" spans="1:13" s="3" customFormat="1" ht="51.6" customHeight="1" outlineLevel="2">
      <c r="A891" s="73" t="s">
        <v>1139</v>
      </c>
      <c r="B891" s="158" t="s">
        <v>1871</v>
      </c>
      <c r="C891" s="158" t="s">
        <v>821</v>
      </c>
      <c r="D891" s="158" t="s">
        <v>56</v>
      </c>
      <c r="E891" s="158" t="s">
        <v>1948</v>
      </c>
      <c r="F891" s="158" t="s">
        <v>142</v>
      </c>
      <c r="G891" s="77" t="s">
        <v>136</v>
      </c>
      <c r="H891" s="158" t="s">
        <v>143</v>
      </c>
      <c r="I891" s="4">
        <v>47619</v>
      </c>
      <c r="J891" s="158" t="s">
        <v>347</v>
      </c>
      <c r="K891" s="158" t="s">
        <v>237</v>
      </c>
      <c r="L891" s="158" t="s">
        <v>346</v>
      </c>
      <c r="M891" s="72"/>
    </row>
    <row r="892" spans="1:13" s="3" customFormat="1" ht="51.6" customHeight="1" outlineLevel="2">
      <c r="A892" s="73" t="s">
        <v>1139</v>
      </c>
      <c r="B892" s="158" t="s">
        <v>1871</v>
      </c>
      <c r="C892" s="158" t="s">
        <v>819</v>
      </c>
      <c r="D892" s="158" t="s">
        <v>56</v>
      </c>
      <c r="E892" s="158" t="s">
        <v>1948</v>
      </c>
      <c r="F892" s="158" t="s">
        <v>142</v>
      </c>
      <c r="G892" s="77" t="s">
        <v>136</v>
      </c>
      <c r="H892" s="158" t="s">
        <v>143</v>
      </c>
      <c r="I892" s="4">
        <v>47619</v>
      </c>
      <c r="J892" s="158" t="s">
        <v>820</v>
      </c>
      <c r="K892" s="158" t="s">
        <v>237</v>
      </c>
      <c r="L892" s="158" t="s">
        <v>125</v>
      </c>
      <c r="M892" s="72"/>
    </row>
    <row r="893" spans="1:13" s="3" customFormat="1" ht="51.6" customHeight="1" outlineLevel="2">
      <c r="A893" s="73" t="s">
        <v>1139</v>
      </c>
      <c r="B893" s="158" t="s">
        <v>1140</v>
      </c>
      <c r="C893" s="158" t="s">
        <v>836</v>
      </c>
      <c r="D893" s="158" t="s">
        <v>48</v>
      </c>
      <c r="E893" s="158" t="s">
        <v>1987</v>
      </c>
      <c r="F893" s="158" t="s">
        <v>142</v>
      </c>
      <c r="G893" s="77" t="s">
        <v>136</v>
      </c>
      <c r="H893" s="158" t="s">
        <v>143</v>
      </c>
      <c r="I893" s="4">
        <v>142857</v>
      </c>
      <c r="J893" s="158" t="s">
        <v>344</v>
      </c>
      <c r="K893" s="158" t="s">
        <v>237</v>
      </c>
      <c r="L893" s="158" t="s">
        <v>1986</v>
      </c>
      <c r="M893" s="77" t="s">
        <v>151</v>
      </c>
    </row>
    <row r="894" spans="1:13" s="3" customFormat="1" ht="68.45" customHeight="1" outlineLevel="2">
      <c r="A894" s="73" t="s">
        <v>1139</v>
      </c>
      <c r="B894" s="158" t="s">
        <v>1985</v>
      </c>
      <c r="C894" s="158" t="s">
        <v>361</v>
      </c>
      <c r="D894" s="158" t="s">
        <v>56</v>
      </c>
      <c r="E894" s="158" t="s">
        <v>1916</v>
      </c>
      <c r="F894" s="158" t="s">
        <v>533</v>
      </c>
      <c r="G894" s="77" t="s">
        <v>136</v>
      </c>
      <c r="H894" s="158" t="s">
        <v>143</v>
      </c>
      <c r="I894" s="4">
        <v>35714</v>
      </c>
      <c r="J894" s="158" t="s">
        <v>239</v>
      </c>
      <c r="K894" s="158" t="s">
        <v>237</v>
      </c>
      <c r="L894" s="158" t="s">
        <v>360</v>
      </c>
      <c r="M894" s="77"/>
    </row>
    <row r="895" spans="1:13" s="3" customFormat="1" ht="67.900000000000006" customHeight="1" outlineLevel="2">
      <c r="A895" s="73" t="s">
        <v>805</v>
      </c>
      <c r="B895" s="158" t="s">
        <v>1156</v>
      </c>
      <c r="C895" s="158" t="s">
        <v>1984</v>
      </c>
      <c r="D895" s="158" t="s">
        <v>56</v>
      </c>
      <c r="E895" s="158" t="s">
        <v>1983</v>
      </c>
      <c r="F895" s="158" t="s">
        <v>827</v>
      </c>
      <c r="G895" s="77" t="s">
        <v>136</v>
      </c>
      <c r="H895" s="158" t="s">
        <v>357</v>
      </c>
      <c r="I895" s="4">
        <v>138095</v>
      </c>
      <c r="J895" s="158" t="s">
        <v>1982</v>
      </c>
      <c r="K895" s="158" t="s">
        <v>237</v>
      </c>
      <c r="L895" s="158" t="s">
        <v>210</v>
      </c>
      <c r="M895" s="77" t="s">
        <v>151</v>
      </c>
    </row>
    <row r="896" spans="1:13" s="3" customFormat="1" ht="51.6" customHeight="1" outlineLevel="2">
      <c r="A896" s="73" t="s">
        <v>1139</v>
      </c>
      <c r="B896" s="158" t="s">
        <v>1156</v>
      </c>
      <c r="C896" s="158" t="s">
        <v>536</v>
      </c>
      <c r="D896" s="158" t="s">
        <v>48</v>
      </c>
      <c r="E896" s="158" t="s">
        <v>1981</v>
      </c>
      <c r="F896" s="158" t="s">
        <v>827</v>
      </c>
      <c r="G896" s="77" t="s">
        <v>136</v>
      </c>
      <c r="H896" s="158" t="s">
        <v>357</v>
      </c>
      <c r="I896" s="4">
        <v>36000</v>
      </c>
      <c r="J896" s="158" t="s">
        <v>535</v>
      </c>
      <c r="K896" s="158" t="s">
        <v>237</v>
      </c>
      <c r="L896" s="158" t="s">
        <v>815</v>
      </c>
      <c r="M896" s="72"/>
    </row>
    <row r="897" spans="1:13" s="3" customFormat="1" ht="51.6" customHeight="1" outlineLevel="2">
      <c r="A897" s="73" t="s">
        <v>1139</v>
      </c>
      <c r="B897" s="158" t="s">
        <v>1871</v>
      </c>
      <c r="C897" s="158" t="s">
        <v>1161</v>
      </c>
      <c r="D897" s="158" t="s">
        <v>56</v>
      </c>
      <c r="E897" s="158" t="s">
        <v>1980</v>
      </c>
      <c r="F897" s="158" t="s">
        <v>827</v>
      </c>
      <c r="G897" s="77" t="s">
        <v>136</v>
      </c>
      <c r="H897" s="158" t="s">
        <v>357</v>
      </c>
      <c r="I897" s="4">
        <v>59524</v>
      </c>
      <c r="J897" s="158" t="s">
        <v>211</v>
      </c>
      <c r="K897" s="158" t="s">
        <v>237</v>
      </c>
      <c r="L897" s="158" t="s">
        <v>211</v>
      </c>
      <c r="M897" s="77" t="s">
        <v>151</v>
      </c>
    </row>
    <row r="898" spans="1:13" s="3" customFormat="1" ht="51.6" customHeight="1" outlineLevel="2">
      <c r="A898" s="73" t="s">
        <v>1139</v>
      </c>
      <c r="B898" s="158" t="s">
        <v>1976</v>
      </c>
      <c r="C898" s="158" t="s">
        <v>813</v>
      </c>
      <c r="D898" s="158" t="s">
        <v>48</v>
      </c>
      <c r="E898" s="158" t="s">
        <v>1979</v>
      </c>
      <c r="F898" s="158" t="s">
        <v>330</v>
      </c>
      <c r="G898" s="77" t="s">
        <v>136</v>
      </c>
      <c r="H898" s="158" t="s">
        <v>357</v>
      </c>
      <c r="I898" s="4">
        <v>45714</v>
      </c>
      <c r="J898" s="158" t="s">
        <v>332</v>
      </c>
      <c r="K898" s="158" t="s">
        <v>237</v>
      </c>
      <c r="L898" s="158" t="s">
        <v>814</v>
      </c>
      <c r="M898" s="77" t="s">
        <v>151</v>
      </c>
    </row>
    <row r="899" spans="1:13" s="3" customFormat="1" ht="51.6" customHeight="1" outlineLevel="2">
      <c r="A899" s="73" t="s">
        <v>1139</v>
      </c>
      <c r="B899" s="158" t="s">
        <v>1162</v>
      </c>
      <c r="C899" s="158" t="s">
        <v>1978</v>
      </c>
      <c r="D899" s="158" t="s">
        <v>48</v>
      </c>
      <c r="E899" s="158" t="s">
        <v>1977</v>
      </c>
      <c r="F899" s="158" t="s">
        <v>330</v>
      </c>
      <c r="G899" s="77" t="s">
        <v>136</v>
      </c>
      <c r="H899" s="158" t="s">
        <v>357</v>
      </c>
      <c r="I899" s="4">
        <v>35000</v>
      </c>
      <c r="J899" s="158" t="s">
        <v>537</v>
      </c>
      <c r="K899" s="158" t="s">
        <v>237</v>
      </c>
      <c r="L899" s="158" t="s">
        <v>831</v>
      </c>
      <c r="M899" s="77" t="s">
        <v>151</v>
      </c>
    </row>
    <row r="900" spans="1:13" s="3" customFormat="1" ht="51.6" customHeight="1" outlineLevel="2">
      <c r="A900" s="73" t="s">
        <v>1139</v>
      </c>
      <c r="B900" s="158" t="s">
        <v>1976</v>
      </c>
      <c r="C900" s="158" t="s">
        <v>1975</v>
      </c>
      <c r="D900" s="158" t="s">
        <v>48</v>
      </c>
      <c r="E900" s="158" t="s">
        <v>1974</v>
      </c>
      <c r="F900" s="158" t="s">
        <v>330</v>
      </c>
      <c r="G900" s="77" t="s">
        <v>136</v>
      </c>
      <c r="H900" s="158" t="s">
        <v>357</v>
      </c>
      <c r="I900" s="4">
        <v>28571</v>
      </c>
      <c r="J900" s="158" t="s">
        <v>285</v>
      </c>
      <c r="K900" s="158" t="s">
        <v>237</v>
      </c>
      <c r="L900" s="158" t="s">
        <v>1973</v>
      </c>
      <c r="M900" s="77" t="s">
        <v>151</v>
      </c>
    </row>
    <row r="901" spans="1:13" s="3" customFormat="1" ht="51.6" customHeight="1" outlineLevel="2">
      <c r="A901" s="73" t="s">
        <v>805</v>
      </c>
      <c r="B901" s="158" t="s">
        <v>1162</v>
      </c>
      <c r="C901" s="158" t="s">
        <v>1972</v>
      </c>
      <c r="D901" s="158" t="s">
        <v>48</v>
      </c>
      <c r="E901" s="158" t="s">
        <v>1971</v>
      </c>
      <c r="F901" s="158" t="s">
        <v>330</v>
      </c>
      <c r="G901" s="77" t="s">
        <v>136</v>
      </c>
      <c r="H901" s="158" t="s">
        <v>357</v>
      </c>
      <c r="I901" s="4">
        <v>47619</v>
      </c>
      <c r="J901" s="158" t="s">
        <v>1319</v>
      </c>
      <c r="K901" s="158" t="s">
        <v>237</v>
      </c>
      <c r="L901" s="158" t="s">
        <v>1970</v>
      </c>
      <c r="M901" s="77" t="s">
        <v>151</v>
      </c>
    </row>
    <row r="902" spans="1:13" s="3" customFormat="1" ht="51.6" customHeight="1" outlineLevel="2">
      <c r="A902" s="73" t="s">
        <v>1139</v>
      </c>
      <c r="B902" s="158" t="s">
        <v>1162</v>
      </c>
      <c r="C902" s="158" t="s">
        <v>832</v>
      </c>
      <c r="D902" s="158" t="s">
        <v>56</v>
      </c>
      <c r="E902" s="158" t="s">
        <v>947</v>
      </c>
      <c r="F902" s="158" t="s">
        <v>330</v>
      </c>
      <c r="G902" s="77" t="s">
        <v>136</v>
      </c>
      <c r="H902" s="158" t="s">
        <v>357</v>
      </c>
      <c r="I902" s="4">
        <v>76190</v>
      </c>
      <c r="J902" s="158" t="s">
        <v>139</v>
      </c>
      <c r="K902" s="158" t="s">
        <v>237</v>
      </c>
      <c r="L902" s="158" t="s">
        <v>242</v>
      </c>
      <c r="M902" s="77" t="s">
        <v>151</v>
      </c>
    </row>
    <row r="903" spans="1:13" s="3" customFormat="1" ht="51.6" customHeight="1" outlineLevel="2">
      <c r="A903" s="73" t="s">
        <v>1139</v>
      </c>
      <c r="B903" s="158" t="s">
        <v>1162</v>
      </c>
      <c r="C903" s="158" t="s">
        <v>1969</v>
      </c>
      <c r="D903" s="158" t="s">
        <v>148</v>
      </c>
      <c r="E903" s="158" t="s">
        <v>1968</v>
      </c>
      <c r="F903" s="158" t="s">
        <v>330</v>
      </c>
      <c r="G903" s="77" t="s">
        <v>136</v>
      </c>
      <c r="H903" s="158" t="s">
        <v>357</v>
      </c>
      <c r="I903" s="4">
        <v>98000</v>
      </c>
      <c r="J903" s="158" t="s">
        <v>1967</v>
      </c>
      <c r="K903" s="158" t="s">
        <v>237</v>
      </c>
      <c r="L903" s="158" t="s">
        <v>245</v>
      </c>
      <c r="M903" s="72"/>
    </row>
    <row r="904" spans="1:13" s="3" customFormat="1" ht="51.6" customHeight="1" outlineLevel="2">
      <c r="A904" s="73" t="s">
        <v>1139</v>
      </c>
      <c r="B904" s="158" t="s">
        <v>1966</v>
      </c>
      <c r="C904" s="158" t="s">
        <v>1965</v>
      </c>
      <c r="D904" s="158" t="s">
        <v>148</v>
      </c>
      <c r="E904" s="158" t="s">
        <v>1964</v>
      </c>
      <c r="F904" s="158" t="s">
        <v>837</v>
      </c>
      <c r="G904" s="77" t="s">
        <v>136</v>
      </c>
      <c r="H904" s="158" t="s">
        <v>357</v>
      </c>
      <c r="I904" s="4">
        <v>50000</v>
      </c>
      <c r="J904" s="158" t="s">
        <v>406</v>
      </c>
      <c r="K904" s="158" t="s">
        <v>237</v>
      </c>
      <c r="L904" s="158" t="s">
        <v>406</v>
      </c>
      <c r="M904" s="72"/>
    </row>
    <row r="905" spans="1:13" s="3" customFormat="1" ht="51.6" customHeight="1" outlineLevel="2">
      <c r="A905" s="73" t="s">
        <v>1139</v>
      </c>
      <c r="B905" s="194" t="s">
        <v>1855</v>
      </c>
      <c r="C905" s="158" t="s">
        <v>1963</v>
      </c>
      <c r="D905" s="158" t="s">
        <v>56</v>
      </c>
      <c r="E905" s="158" t="s">
        <v>1705</v>
      </c>
      <c r="F905" s="194" t="s">
        <v>142</v>
      </c>
      <c r="G905" s="77" t="s">
        <v>136</v>
      </c>
      <c r="H905" s="158" t="s">
        <v>143</v>
      </c>
      <c r="I905" s="4">
        <v>42857</v>
      </c>
      <c r="J905" s="194" t="s">
        <v>1219</v>
      </c>
      <c r="K905" s="158" t="s">
        <v>237</v>
      </c>
      <c r="L905" s="194" t="s">
        <v>1962</v>
      </c>
      <c r="M905" s="72"/>
    </row>
    <row r="906" spans="1:13" s="3" customFormat="1" ht="67.150000000000006" customHeight="1" outlineLevel="2">
      <c r="A906" s="73" t="s">
        <v>1139</v>
      </c>
      <c r="B906" s="158" t="s">
        <v>339</v>
      </c>
      <c r="C906" s="158" t="s">
        <v>1961</v>
      </c>
      <c r="D906" s="158" t="s">
        <v>96</v>
      </c>
      <c r="E906" s="158" t="s">
        <v>1960</v>
      </c>
      <c r="F906" s="158" t="s">
        <v>142</v>
      </c>
      <c r="G906" s="77" t="s">
        <v>136</v>
      </c>
      <c r="H906" s="158" t="s">
        <v>143</v>
      </c>
      <c r="I906" s="4">
        <v>895238</v>
      </c>
      <c r="J906" s="158" t="s">
        <v>534</v>
      </c>
      <c r="K906" s="158" t="s">
        <v>237</v>
      </c>
      <c r="L906" s="158" t="s">
        <v>1959</v>
      </c>
      <c r="M906" s="77" t="s">
        <v>151</v>
      </c>
    </row>
    <row r="907" spans="1:13" s="3" customFormat="1" ht="52.15" customHeight="1" outlineLevel="2">
      <c r="A907" s="73" t="s">
        <v>1139</v>
      </c>
      <c r="B907" s="158" t="s">
        <v>339</v>
      </c>
      <c r="C907" s="158" t="s">
        <v>1958</v>
      </c>
      <c r="D907" s="158" t="s">
        <v>96</v>
      </c>
      <c r="E907" s="158" t="s">
        <v>1957</v>
      </c>
      <c r="F907" s="158" t="s">
        <v>142</v>
      </c>
      <c r="G907" s="77" t="s">
        <v>136</v>
      </c>
      <c r="H907" s="158" t="s">
        <v>143</v>
      </c>
      <c r="I907" s="4">
        <v>876190</v>
      </c>
      <c r="J907" s="158" t="s">
        <v>338</v>
      </c>
      <c r="K907" s="158" t="s">
        <v>237</v>
      </c>
      <c r="L907" s="158" t="s">
        <v>337</v>
      </c>
      <c r="M907" s="77" t="s">
        <v>151</v>
      </c>
    </row>
    <row r="908" spans="1:13" s="3" customFormat="1" ht="52.15" customHeight="1" outlineLevel="2">
      <c r="A908" s="73" t="s">
        <v>1139</v>
      </c>
      <c r="B908" s="163" t="s">
        <v>1140</v>
      </c>
      <c r="C908" s="163" t="s">
        <v>1956</v>
      </c>
      <c r="D908" s="163" t="s">
        <v>48</v>
      </c>
      <c r="E908" s="163" t="s">
        <v>1955</v>
      </c>
      <c r="F908" s="163" t="s">
        <v>142</v>
      </c>
      <c r="G908" s="77" t="s">
        <v>136</v>
      </c>
      <c r="H908" s="72" t="s">
        <v>143</v>
      </c>
      <c r="I908" s="4">
        <v>47619</v>
      </c>
      <c r="J908" s="163" t="s">
        <v>1954</v>
      </c>
      <c r="K908" s="163" t="s">
        <v>237</v>
      </c>
      <c r="L908" s="163" t="s">
        <v>1953</v>
      </c>
      <c r="M908" s="77" t="s">
        <v>151</v>
      </c>
    </row>
    <row r="909" spans="1:13" s="3" customFormat="1" ht="52.15" customHeight="1" outlineLevel="2">
      <c r="A909" s="73" t="s">
        <v>1139</v>
      </c>
      <c r="B909" s="163" t="s">
        <v>1140</v>
      </c>
      <c r="C909" s="163" t="s">
        <v>838</v>
      </c>
      <c r="D909" s="163" t="s">
        <v>48</v>
      </c>
      <c r="E909" s="163" t="s">
        <v>1952</v>
      </c>
      <c r="F909" s="163" t="s">
        <v>142</v>
      </c>
      <c r="G909" s="77" t="s">
        <v>136</v>
      </c>
      <c r="H909" s="72" t="s">
        <v>143</v>
      </c>
      <c r="I909" s="4">
        <v>61337</v>
      </c>
      <c r="J909" s="163" t="s">
        <v>839</v>
      </c>
      <c r="K909" s="163" t="s">
        <v>237</v>
      </c>
      <c r="L909" s="163" t="s">
        <v>840</v>
      </c>
      <c r="M909" s="77"/>
    </row>
    <row r="910" spans="1:13" s="3" customFormat="1" ht="52.15" customHeight="1" outlineLevel="2">
      <c r="A910" s="73" t="s">
        <v>1139</v>
      </c>
      <c r="B910" s="163" t="s">
        <v>1140</v>
      </c>
      <c r="C910" s="163" t="s">
        <v>1154</v>
      </c>
      <c r="D910" s="163" t="s">
        <v>48</v>
      </c>
      <c r="E910" s="163" t="s">
        <v>1951</v>
      </c>
      <c r="F910" s="163" t="s">
        <v>142</v>
      </c>
      <c r="G910" s="77" t="s">
        <v>136</v>
      </c>
      <c r="H910" s="72" t="s">
        <v>143</v>
      </c>
      <c r="I910" s="4">
        <v>228571</v>
      </c>
      <c r="J910" s="163" t="s">
        <v>349</v>
      </c>
      <c r="K910" s="163" t="s">
        <v>237</v>
      </c>
      <c r="L910" s="163" t="s">
        <v>1950</v>
      </c>
      <c r="M910" s="77"/>
    </row>
    <row r="911" spans="1:13" s="3" customFormat="1" ht="52.15" customHeight="1" outlineLevel="2">
      <c r="A911" s="73" t="s">
        <v>1139</v>
      </c>
      <c r="B911" s="158" t="s">
        <v>1140</v>
      </c>
      <c r="C911" s="158" t="s">
        <v>817</v>
      </c>
      <c r="D911" s="158" t="s">
        <v>48</v>
      </c>
      <c r="E911" s="158" t="s">
        <v>1949</v>
      </c>
      <c r="F911" s="158" t="s">
        <v>142</v>
      </c>
      <c r="G911" s="77" t="s">
        <v>136</v>
      </c>
      <c r="H911" s="158" t="s">
        <v>143</v>
      </c>
      <c r="I911" s="4">
        <v>190476</v>
      </c>
      <c r="J911" s="158" t="s">
        <v>190</v>
      </c>
      <c r="K911" s="158" t="s">
        <v>237</v>
      </c>
      <c r="L911" s="158" t="s">
        <v>369</v>
      </c>
      <c r="M911" s="77"/>
    </row>
    <row r="912" spans="1:13" s="3" customFormat="1" ht="52.15" customHeight="1" outlineLevel="2">
      <c r="A912" s="73" t="s">
        <v>1139</v>
      </c>
      <c r="B912" s="158" t="s">
        <v>1871</v>
      </c>
      <c r="C912" s="158" t="s">
        <v>141</v>
      </c>
      <c r="D912" s="158" t="s">
        <v>56</v>
      </c>
      <c r="E912" s="158" t="s">
        <v>1948</v>
      </c>
      <c r="F912" s="158" t="s">
        <v>142</v>
      </c>
      <c r="G912" s="77" t="s">
        <v>136</v>
      </c>
      <c r="H912" s="158" t="s">
        <v>143</v>
      </c>
      <c r="I912" s="4">
        <v>42857</v>
      </c>
      <c r="J912" s="158" t="s">
        <v>191</v>
      </c>
      <c r="K912" s="158" t="s">
        <v>237</v>
      </c>
      <c r="L912" s="158" t="s">
        <v>211</v>
      </c>
      <c r="M912" s="77"/>
    </row>
    <row r="913" spans="1:13" s="3" customFormat="1" ht="52.15" customHeight="1" outlineLevel="2">
      <c r="A913" s="73" t="s">
        <v>1139</v>
      </c>
      <c r="B913" s="158" t="s">
        <v>1871</v>
      </c>
      <c r="C913" s="158" t="s">
        <v>822</v>
      </c>
      <c r="D913" s="158" t="s">
        <v>48</v>
      </c>
      <c r="E913" s="158" t="s">
        <v>1925</v>
      </c>
      <c r="F913" s="158" t="s">
        <v>142</v>
      </c>
      <c r="G913" s="77" t="s">
        <v>136</v>
      </c>
      <c r="H913" s="158" t="s">
        <v>143</v>
      </c>
      <c r="I913" s="4">
        <v>57143</v>
      </c>
      <c r="J913" s="158" t="s">
        <v>236</v>
      </c>
      <c r="K913" s="158" t="s">
        <v>237</v>
      </c>
      <c r="L913" s="158" t="s">
        <v>370</v>
      </c>
      <c r="M913" s="77"/>
    </row>
    <row r="914" spans="1:13" s="3" customFormat="1" ht="52.15" customHeight="1" outlineLevel="2">
      <c r="A914" s="73" t="s">
        <v>1139</v>
      </c>
      <c r="B914" s="158" t="s">
        <v>1164</v>
      </c>
      <c r="C914" s="158" t="s">
        <v>1165</v>
      </c>
      <c r="D914" s="158" t="s">
        <v>48</v>
      </c>
      <c r="E914" s="158" t="s">
        <v>1947</v>
      </c>
      <c r="F914" s="158" t="s">
        <v>142</v>
      </c>
      <c r="G914" s="77" t="s">
        <v>136</v>
      </c>
      <c r="H914" s="158" t="s">
        <v>143</v>
      </c>
      <c r="I914" s="4">
        <v>266667</v>
      </c>
      <c r="J914" s="158" t="s">
        <v>1166</v>
      </c>
      <c r="K914" s="158" t="s">
        <v>237</v>
      </c>
      <c r="L914" s="158" t="s">
        <v>1946</v>
      </c>
      <c r="M914" s="77"/>
    </row>
    <row r="915" spans="1:13" s="3" customFormat="1" ht="52.15" customHeight="1" outlineLevel="2">
      <c r="A915" s="73" t="s">
        <v>1139</v>
      </c>
      <c r="B915" s="158" t="s">
        <v>1140</v>
      </c>
      <c r="C915" s="158" t="s">
        <v>1945</v>
      </c>
      <c r="D915" s="158" t="s">
        <v>56</v>
      </c>
      <c r="E915" s="158" t="s">
        <v>1936</v>
      </c>
      <c r="F915" s="158" t="s">
        <v>142</v>
      </c>
      <c r="G915" s="77" t="s">
        <v>136</v>
      </c>
      <c r="H915" s="158" t="s">
        <v>143</v>
      </c>
      <c r="I915" s="4">
        <v>52381</v>
      </c>
      <c r="J915" s="158" t="s">
        <v>138</v>
      </c>
      <c r="K915" s="158" t="s">
        <v>237</v>
      </c>
      <c r="L915" s="158" t="s">
        <v>367</v>
      </c>
      <c r="M915" s="77"/>
    </row>
    <row r="916" spans="1:13" s="3" customFormat="1" ht="52.15" customHeight="1" outlineLevel="2">
      <c r="A916" s="73" t="s">
        <v>1139</v>
      </c>
      <c r="B916" s="158" t="s">
        <v>1944</v>
      </c>
      <c r="C916" s="158" t="s">
        <v>1943</v>
      </c>
      <c r="D916" s="158" t="s">
        <v>56</v>
      </c>
      <c r="E916" s="158" t="s">
        <v>1942</v>
      </c>
      <c r="F916" s="158" t="s">
        <v>825</v>
      </c>
      <c r="G916" s="77" t="s">
        <v>136</v>
      </c>
      <c r="H916" s="158" t="s">
        <v>357</v>
      </c>
      <c r="I916" s="4">
        <v>50000</v>
      </c>
      <c r="J916" s="158" t="s">
        <v>1941</v>
      </c>
      <c r="K916" s="158" t="s">
        <v>237</v>
      </c>
      <c r="L916" s="158" t="s">
        <v>1218</v>
      </c>
      <c r="M916" s="77"/>
    </row>
    <row r="917" spans="1:13" s="3" customFormat="1" ht="52.15" customHeight="1" outlineLevel="2">
      <c r="A917" s="73" t="s">
        <v>1139</v>
      </c>
      <c r="B917" s="158" t="s">
        <v>1156</v>
      </c>
      <c r="C917" s="158" t="s">
        <v>841</v>
      </c>
      <c r="D917" s="158" t="s">
        <v>56</v>
      </c>
      <c r="E917" s="158" t="s">
        <v>1940</v>
      </c>
      <c r="F917" s="158" t="s">
        <v>827</v>
      </c>
      <c r="G917" s="77" t="s">
        <v>136</v>
      </c>
      <c r="H917" s="158" t="s">
        <v>357</v>
      </c>
      <c r="I917" s="4">
        <v>47619</v>
      </c>
      <c r="J917" s="158" t="s">
        <v>842</v>
      </c>
      <c r="K917" s="158" t="s">
        <v>237</v>
      </c>
      <c r="L917" s="158" t="s">
        <v>843</v>
      </c>
      <c r="M917" s="77"/>
    </row>
    <row r="918" spans="1:13" s="3" customFormat="1" ht="52.15" customHeight="1" outlineLevel="2">
      <c r="A918" s="73" t="s">
        <v>1139</v>
      </c>
      <c r="B918" s="158" t="s">
        <v>1156</v>
      </c>
      <c r="C918" s="158" t="s">
        <v>1157</v>
      </c>
      <c r="D918" s="158" t="s">
        <v>48</v>
      </c>
      <c r="E918" s="158" t="s">
        <v>1854</v>
      </c>
      <c r="F918" s="158" t="s">
        <v>827</v>
      </c>
      <c r="G918" s="77" t="s">
        <v>136</v>
      </c>
      <c r="H918" s="158" t="s">
        <v>357</v>
      </c>
      <c r="I918" s="4">
        <v>25000</v>
      </c>
      <c r="J918" s="158" t="s">
        <v>1158</v>
      </c>
      <c r="K918" s="158" t="s">
        <v>237</v>
      </c>
      <c r="L918" s="158" t="s">
        <v>1158</v>
      </c>
      <c r="M918" s="77"/>
    </row>
    <row r="919" spans="1:13" s="3" customFormat="1" ht="52.15" customHeight="1" outlineLevel="2">
      <c r="A919" s="73" t="s">
        <v>1139</v>
      </c>
      <c r="B919" s="72" t="s">
        <v>1156</v>
      </c>
      <c r="C919" s="72" t="s">
        <v>1147</v>
      </c>
      <c r="D919" s="72" t="s">
        <v>48</v>
      </c>
      <c r="E919" s="72" t="s">
        <v>1939</v>
      </c>
      <c r="F919" s="72" t="s">
        <v>827</v>
      </c>
      <c r="G919" s="77" t="s">
        <v>136</v>
      </c>
      <c r="H919" s="72" t="s">
        <v>357</v>
      </c>
      <c r="I919" s="4">
        <v>28571</v>
      </c>
      <c r="J919" s="72" t="s">
        <v>356</v>
      </c>
      <c r="K919" s="72" t="s">
        <v>237</v>
      </c>
      <c r="L919" s="72" t="s">
        <v>355</v>
      </c>
      <c r="M919" s="77"/>
    </row>
    <row r="920" spans="1:13" s="3" customFormat="1" ht="52.15" customHeight="1" outlineLevel="2">
      <c r="A920" s="73" t="s">
        <v>1139</v>
      </c>
      <c r="B920" s="149" t="s">
        <v>1156</v>
      </c>
      <c r="C920" s="145" t="s">
        <v>828</v>
      </c>
      <c r="D920" s="146" t="s">
        <v>48</v>
      </c>
      <c r="E920" s="146" t="s">
        <v>1938</v>
      </c>
      <c r="F920" s="149" t="s">
        <v>827</v>
      </c>
      <c r="G920" s="77" t="s">
        <v>136</v>
      </c>
      <c r="H920" s="147" t="s">
        <v>357</v>
      </c>
      <c r="I920" s="4">
        <v>30000</v>
      </c>
      <c r="J920" s="146" t="s">
        <v>366</v>
      </c>
      <c r="K920" s="146" t="s">
        <v>237</v>
      </c>
      <c r="L920" s="145" t="s">
        <v>811</v>
      </c>
      <c r="M920" s="77"/>
    </row>
    <row r="921" spans="1:13" s="3" customFormat="1" ht="67.900000000000006" customHeight="1" outlineLevel="2">
      <c r="A921" s="73" t="s">
        <v>1139</v>
      </c>
      <c r="B921" s="137" t="s">
        <v>1156</v>
      </c>
      <c r="C921" s="137" t="s">
        <v>829</v>
      </c>
      <c r="D921" s="137" t="s">
        <v>48</v>
      </c>
      <c r="E921" s="72" t="s">
        <v>1938</v>
      </c>
      <c r="F921" s="72" t="s">
        <v>827</v>
      </c>
      <c r="G921" s="77" t="s">
        <v>136</v>
      </c>
      <c r="H921" s="72" t="s">
        <v>357</v>
      </c>
      <c r="I921" s="4">
        <v>19048</v>
      </c>
      <c r="J921" s="72" t="s">
        <v>543</v>
      </c>
      <c r="K921" s="77" t="s">
        <v>237</v>
      </c>
      <c r="L921" s="145" t="s">
        <v>830</v>
      </c>
      <c r="M921" s="77"/>
    </row>
    <row r="922" spans="1:13" s="3" customFormat="1" ht="52.15" customHeight="1" outlineLevel="2">
      <c r="A922" s="73" t="s">
        <v>1139</v>
      </c>
      <c r="B922" s="137" t="s">
        <v>1156</v>
      </c>
      <c r="C922" s="137" t="s">
        <v>1861</v>
      </c>
      <c r="D922" s="137" t="s">
        <v>56</v>
      </c>
      <c r="E922" s="72" t="s">
        <v>1937</v>
      </c>
      <c r="F922" s="72" t="s">
        <v>827</v>
      </c>
      <c r="G922" s="77" t="s">
        <v>136</v>
      </c>
      <c r="H922" s="72" t="s">
        <v>357</v>
      </c>
      <c r="I922" s="4">
        <v>57143</v>
      </c>
      <c r="J922" s="72" t="s">
        <v>1859</v>
      </c>
      <c r="K922" s="77" t="s">
        <v>237</v>
      </c>
      <c r="L922" s="145" t="s">
        <v>368</v>
      </c>
      <c r="M922" s="77"/>
    </row>
    <row r="923" spans="1:13" s="3" customFormat="1" ht="52.15" customHeight="1" outlineLevel="2">
      <c r="A923" s="73" t="s">
        <v>1139</v>
      </c>
      <c r="B923" s="137" t="s">
        <v>1156</v>
      </c>
      <c r="C923" s="137" t="s">
        <v>1148</v>
      </c>
      <c r="D923" s="137" t="s">
        <v>48</v>
      </c>
      <c r="E923" s="72" t="s">
        <v>1936</v>
      </c>
      <c r="F923" s="72" t="s">
        <v>827</v>
      </c>
      <c r="G923" s="77" t="s">
        <v>136</v>
      </c>
      <c r="H923" s="72" t="s">
        <v>357</v>
      </c>
      <c r="I923" s="4">
        <v>30000</v>
      </c>
      <c r="J923" s="72" t="s">
        <v>1149</v>
      </c>
      <c r="K923" s="77" t="s">
        <v>237</v>
      </c>
      <c r="L923" s="145" t="s">
        <v>1150</v>
      </c>
      <c r="M923" s="77"/>
    </row>
    <row r="924" spans="1:13" s="3" customFormat="1" ht="52.15" customHeight="1" outlineLevel="2">
      <c r="A924" s="73" t="s">
        <v>805</v>
      </c>
      <c r="B924" s="137" t="s">
        <v>1156</v>
      </c>
      <c r="C924" s="137" t="s">
        <v>1159</v>
      </c>
      <c r="D924" s="137" t="s">
        <v>48</v>
      </c>
      <c r="E924" s="72" t="s">
        <v>1935</v>
      </c>
      <c r="F924" s="72" t="s">
        <v>827</v>
      </c>
      <c r="G924" s="77" t="s">
        <v>136</v>
      </c>
      <c r="H924" s="72" t="s">
        <v>357</v>
      </c>
      <c r="I924" s="4">
        <v>42857</v>
      </c>
      <c r="J924" s="72" t="s">
        <v>344</v>
      </c>
      <c r="K924" s="77" t="s">
        <v>237</v>
      </c>
      <c r="L924" s="145" t="s">
        <v>1160</v>
      </c>
      <c r="M924" s="77"/>
    </row>
    <row r="925" spans="1:13" s="3" customFormat="1" ht="52.15" customHeight="1" outlineLevel="2">
      <c r="A925" s="73" t="s">
        <v>1139</v>
      </c>
      <c r="B925" s="137" t="s">
        <v>1156</v>
      </c>
      <c r="C925" s="137" t="s">
        <v>1151</v>
      </c>
      <c r="D925" s="137" t="s">
        <v>48</v>
      </c>
      <c r="E925" s="72" t="s">
        <v>1934</v>
      </c>
      <c r="F925" s="72" t="s">
        <v>827</v>
      </c>
      <c r="G925" s="77" t="s">
        <v>136</v>
      </c>
      <c r="H925" s="72" t="s">
        <v>357</v>
      </c>
      <c r="I925" s="4">
        <v>30000</v>
      </c>
      <c r="J925" s="72" t="s">
        <v>334</v>
      </c>
      <c r="K925" s="77" t="s">
        <v>237</v>
      </c>
      <c r="L925" s="145" t="s">
        <v>1933</v>
      </c>
      <c r="M925" s="77"/>
    </row>
    <row r="926" spans="1:13" s="3" customFormat="1" ht="52.15" customHeight="1" outlineLevel="2">
      <c r="A926" s="73" t="s">
        <v>1139</v>
      </c>
      <c r="B926" s="137" t="s">
        <v>1932</v>
      </c>
      <c r="C926" s="137" t="s">
        <v>813</v>
      </c>
      <c r="D926" s="137" t="s">
        <v>48</v>
      </c>
      <c r="E926" s="72" t="s">
        <v>1931</v>
      </c>
      <c r="F926" s="72" t="s">
        <v>330</v>
      </c>
      <c r="G926" s="77" t="s">
        <v>136</v>
      </c>
      <c r="H926" s="72" t="s">
        <v>357</v>
      </c>
      <c r="I926" s="4">
        <v>45714</v>
      </c>
      <c r="J926" s="72" t="s">
        <v>332</v>
      </c>
      <c r="K926" s="77" t="s">
        <v>237</v>
      </c>
      <c r="L926" s="145" t="s">
        <v>814</v>
      </c>
      <c r="M926" s="77"/>
    </row>
    <row r="927" spans="1:13" s="3" customFormat="1" ht="52.15" customHeight="1" outlineLevel="2">
      <c r="A927" s="73" t="s">
        <v>1139</v>
      </c>
      <c r="B927" s="137" t="s">
        <v>1930</v>
      </c>
      <c r="C927" s="137" t="s">
        <v>1929</v>
      </c>
      <c r="D927" s="137" t="s">
        <v>56</v>
      </c>
      <c r="E927" s="72" t="s">
        <v>1928</v>
      </c>
      <c r="F927" s="72" t="s">
        <v>330</v>
      </c>
      <c r="G927" s="77" t="s">
        <v>136</v>
      </c>
      <c r="H927" s="72" t="s">
        <v>357</v>
      </c>
      <c r="I927" s="4">
        <v>33333</v>
      </c>
      <c r="J927" s="72" t="s">
        <v>283</v>
      </c>
      <c r="K927" s="77" t="s">
        <v>237</v>
      </c>
      <c r="L927" s="145" t="s">
        <v>359</v>
      </c>
      <c r="M927" s="77"/>
    </row>
    <row r="928" spans="1:13" s="3" customFormat="1" ht="52.15" customHeight="1" outlineLevel="2">
      <c r="A928" s="73" t="s">
        <v>1139</v>
      </c>
      <c r="B928" s="137" t="s">
        <v>1927</v>
      </c>
      <c r="C928" s="137" t="s">
        <v>1926</v>
      </c>
      <c r="D928" s="137" t="s">
        <v>148</v>
      </c>
      <c r="E928" s="72" t="s">
        <v>1925</v>
      </c>
      <c r="F928" s="72" t="s">
        <v>330</v>
      </c>
      <c r="G928" s="77" t="s">
        <v>136</v>
      </c>
      <c r="H928" s="72" t="s">
        <v>357</v>
      </c>
      <c r="I928" s="4">
        <v>28000</v>
      </c>
      <c r="J928" s="72" t="s">
        <v>1170</v>
      </c>
      <c r="K928" s="77" t="s">
        <v>237</v>
      </c>
      <c r="L928" s="145" t="s">
        <v>1924</v>
      </c>
      <c r="M928" s="77"/>
    </row>
    <row r="929" spans="1:13" s="3" customFormat="1" ht="68.45" customHeight="1" outlineLevel="2">
      <c r="A929" s="73" t="s">
        <v>1139</v>
      </c>
      <c r="B929" s="137" t="s">
        <v>1140</v>
      </c>
      <c r="C929" s="137" t="s">
        <v>1923</v>
      </c>
      <c r="D929" s="146" t="s">
        <v>56</v>
      </c>
      <c r="E929" s="72" t="s">
        <v>1845</v>
      </c>
      <c r="F929" s="72" t="s">
        <v>142</v>
      </c>
      <c r="G929" s="77" t="s">
        <v>136</v>
      </c>
      <c r="H929" s="72" t="s">
        <v>143</v>
      </c>
      <c r="I929" s="4">
        <v>52381</v>
      </c>
      <c r="J929" s="72" t="s">
        <v>1922</v>
      </c>
      <c r="K929" s="77" t="s">
        <v>237</v>
      </c>
      <c r="L929" s="145" t="s">
        <v>1921</v>
      </c>
      <c r="M929" s="77" t="s">
        <v>151</v>
      </c>
    </row>
    <row r="930" spans="1:13" s="3" customFormat="1" ht="52.15" customHeight="1" outlineLevel="2">
      <c r="A930" s="73" t="s">
        <v>1139</v>
      </c>
      <c r="B930" s="137" t="s">
        <v>1140</v>
      </c>
      <c r="C930" s="137" t="s">
        <v>1920</v>
      </c>
      <c r="D930" s="137" t="s">
        <v>56</v>
      </c>
      <c r="E930" s="72" t="s">
        <v>1845</v>
      </c>
      <c r="F930" s="72" t="s">
        <v>142</v>
      </c>
      <c r="G930" s="77" t="s">
        <v>136</v>
      </c>
      <c r="H930" s="72" t="s">
        <v>143</v>
      </c>
      <c r="I930" s="4">
        <v>57143</v>
      </c>
      <c r="J930" s="72" t="s">
        <v>347</v>
      </c>
      <c r="K930" s="77" t="s">
        <v>237</v>
      </c>
      <c r="L930" s="145" t="s">
        <v>1919</v>
      </c>
      <c r="M930" s="77" t="s">
        <v>151</v>
      </c>
    </row>
    <row r="931" spans="1:13" s="3" customFormat="1" ht="52.15" customHeight="1" outlineLevel="2">
      <c r="A931" s="73" t="s">
        <v>1139</v>
      </c>
      <c r="B931" s="137" t="s">
        <v>1918</v>
      </c>
      <c r="C931" s="137" t="s">
        <v>538</v>
      </c>
      <c r="D931" s="137" t="s">
        <v>56</v>
      </c>
      <c r="E931" s="72" t="s">
        <v>1916</v>
      </c>
      <c r="F931" s="72" t="s">
        <v>142</v>
      </c>
      <c r="G931" s="77" t="s">
        <v>136</v>
      </c>
      <c r="H931" s="72" t="s">
        <v>143</v>
      </c>
      <c r="I931" s="4">
        <v>180000</v>
      </c>
      <c r="J931" s="72" t="s">
        <v>539</v>
      </c>
      <c r="K931" s="77" t="s">
        <v>237</v>
      </c>
      <c r="L931" s="145" t="s">
        <v>540</v>
      </c>
      <c r="M931" s="77"/>
    </row>
    <row r="932" spans="1:13" s="3" customFormat="1" ht="52.15" customHeight="1" outlineLevel="2">
      <c r="A932" s="73" t="s">
        <v>1139</v>
      </c>
      <c r="B932" s="158" t="s">
        <v>1917</v>
      </c>
      <c r="C932" s="158" t="s">
        <v>807</v>
      </c>
      <c r="D932" s="158" t="s">
        <v>56</v>
      </c>
      <c r="E932" s="158" t="s">
        <v>1916</v>
      </c>
      <c r="F932" s="158" t="s">
        <v>142</v>
      </c>
      <c r="G932" s="77" t="s">
        <v>136</v>
      </c>
      <c r="H932" s="158" t="s">
        <v>143</v>
      </c>
      <c r="I932" s="4">
        <v>228571</v>
      </c>
      <c r="J932" s="158" t="s">
        <v>345</v>
      </c>
      <c r="K932" s="158" t="s">
        <v>237</v>
      </c>
      <c r="L932" s="158" t="s">
        <v>808</v>
      </c>
      <c r="M932" s="72"/>
    </row>
    <row r="933" spans="1:13" s="3" customFormat="1" ht="52.15" customHeight="1" outlineLevel="2">
      <c r="A933" s="73" t="s">
        <v>1139</v>
      </c>
      <c r="B933" s="158" t="s">
        <v>1140</v>
      </c>
      <c r="C933" s="158" t="s">
        <v>1915</v>
      </c>
      <c r="D933" s="158" t="s">
        <v>56</v>
      </c>
      <c r="E933" s="158" t="s">
        <v>1914</v>
      </c>
      <c r="F933" s="158" t="s">
        <v>142</v>
      </c>
      <c r="G933" s="77" t="s">
        <v>136</v>
      </c>
      <c r="H933" s="158" t="s">
        <v>143</v>
      </c>
      <c r="I933" s="4">
        <v>314286</v>
      </c>
      <c r="J933" s="158" t="s">
        <v>1913</v>
      </c>
      <c r="K933" s="158" t="s">
        <v>237</v>
      </c>
      <c r="L933" s="158" t="s">
        <v>210</v>
      </c>
      <c r="M933" s="77"/>
    </row>
    <row r="934" spans="1:13" s="3" customFormat="1" ht="52.15" customHeight="1" outlineLevel="2">
      <c r="A934" s="73" t="s">
        <v>1139</v>
      </c>
      <c r="B934" s="158" t="s">
        <v>1912</v>
      </c>
      <c r="C934" s="158" t="s">
        <v>1911</v>
      </c>
      <c r="D934" s="158" t="s">
        <v>109</v>
      </c>
      <c r="E934" s="158" t="s">
        <v>1910</v>
      </c>
      <c r="F934" s="158" t="s">
        <v>142</v>
      </c>
      <c r="G934" s="77" t="s">
        <v>136</v>
      </c>
      <c r="H934" s="158" t="s">
        <v>143</v>
      </c>
      <c r="I934" s="4">
        <v>1462000</v>
      </c>
      <c r="J934" s="158" t="s">
        <v>1909</v>
      </c>
      <c r="K934" s="158" t="s">
        <v>237</v>
      </c>
      <c r="L934" s="158" t="s">
        <v>1908</v>
      </c>
      <c r="M934" s="77" t="s">
        <v>151</v>
      </c>
    </row>
    <row r="935" spans="1:13" s="3" customFormat="1" ht="52.15" customHeight="1" outlineLevel="2">
      <c r="A935" s="73" t="s">
        <v>1139</v>
      </c>
      <c r="B935" s="158" t="s">
        <v>1140</v>
      </c>
      <c r="C935" s="158" t="s">
        <v>1907</v>
      </c>
      <c r="D935" s="158" t="s">
        <v>56</v>
      </c>
      <c r="E935" s="158" t="s">
        <v>1906</v>
      </c>
      <c r="F935" s="158" t="s">
        <v>142</v>
      </c>
      <c r="G935" s="77" t="s">
        <v>136</v>
      </c>
      <c r="H935" s="158" t="s">
        <v>143</v>
      </c>
      <c r="I935" s="4">
        <v>142857</v>
      </c>
      <c r="J935" s="158" t="s">
        <v>348</v>
      </c>
      <c r="K935" s="158" t="s">
        <v>237</v>
      </c>
      <c r="L935" s="158" t="s">
        <v>1905</v>
      </c>
      <c r="M935" s="72"/>
    </row>
    <row r="936" spans="1:13" s="3" customFormat="1" ht="52.15" customHeight="1" outlineLevel="2">
      <c r="A936" s="73" t="s">
        <v>1139</v>
      </c>
      <c r="B936" s="158" t="s">
        <v>1140</v>
      </c>
      <c r="C936" s="158" t="s">
        <v>1904</v>
      </c>
      <c r="D936" s="158" t="s">
        <v>56</v>
      </c>
      <c r="E936" s="158" t="s">
        <v>1903</v>
      </c>
      <c r="F936" s="158" t="s">
        <v>142</v>
      </c>
      <c r="G936" s="77" t="s">
        <v>136</v>
      </c>
      <c r="H936" s="158" t="s">
        <v>143</v>
      </c>
      <c r="I936" s="4">
        <v>8381</v>
      </c>
      <c r="J936" s="158" t="s">
        <v>1221</v>
      </c>
      <c r="K936" s="158" t="s">
        <v>237</v>
      </c>
      <c r="L936" s="158" t="s">
        <v>1220</v>
      </c>
      <c r="M936" s="72"/>
    </row>
    <row r="937" spans="1:13" s="3" customFormat="1" ht="52.15" customHeight="1" outlineLevel="2">
      <c r="A937" s="73" t="s">
        <v>1139</v>
      </c>
      <c r="B937" s="158" t="s">
        <v>1855</v>
      </c>
      <c r="C937" s="158" t="s">
        <v>838</v>
      </c>
      <c r="D937" s="158" t="s">
        <v>48</v>
      </c>
      <c r="E937" s="158" t="s">
        <v>1902</v>
      </c>
      <c r="F937" s="158" t="s">
        <v>142</v>
      </c>
      <c r="G937" s="77" t="s">
        <v>136</v>
      </c>
      <c r="H937" s="158" t="s">
        <v>143</v>
      </c>
      <c r="I937" s="4">
        <v>61337</v>
      </c>
      <c r="J937" s="158" t="s">
        <v>839</v>
      </c>
      <c r="K937" s="158" t="s">
        <v>237</v>
      </c>
      <c r="L937" s="158" t="s">
        <v>840</v>
      </c>
      <c r="M937" s="77"/>
    </row>
    <row r="938" spans="1:13" s="3" customFormat="1" ht="116.45" customHeight="1" outlineLevel="2">
      <c r="A938" s="73" t="s">
        <v>1139</v>
      </c>
      <c r="B938" s="158" t="s">
        <v>1901</v>
      </c>
      <c r="C938" s="158" t="s">
        <v>1900</v>
      </c>
      <c r="D938" s="158" t="s">
        <v>56</v>
      </c>
      <c r="E938" s="158" t="s">
        <v>1862</v>
      </c>
      <c r="F938" s="158" t="s">
        <v>142</v>
      </c>
      <c r="G938" s="77" t="s">
        <v>136</v>
      </c>
      <c r="H938" s="158" t="s">
        <v>143</v>
      </c>
      <c r="I938" s="4">
        <v>72000</v>
      </c>
      <c r="J938" s="158" t="s">
        <v>278</v>
      </c>
      <c r="K938" s="158" t="s">
        <v>237</v>
      </c>
      <c r="L938" s="158" t="s">
        <v>1899</v>
      </c>
      <c r="M938" s="72"/>
    </row>
    <row r="939" spans="1:13" s="3" customFormat="1" ht="84" customHeight="1" outlineLevel="2">
      <c r="A939" s="73" t="s">
        <v>1139</v>
      </c>
      <c r="B939" s="158" t="s">
        <v>1898</v>
      </c>
      <c r="C939" s="158" t="s">
        <v>1897</v>
      </c>
      <c r="D939" s="158" t="s">
        <v>56</v>
      </c>
      <c r="E939" s="158" t="s">
        <v>1896</v>
      </c>
      <c r="F939" s="158" t="s">
        <v>142</v>
      </c>
      <c r="G939" s="77" t="s">
        <v>136</v>
      </c>
      <c r="H939" s="158" t="s">
        <v>143</v>
      </c>
      <c r="I939" s="4">
        <v>226190</v>
      </c>
      <c r="J939" s="158" t="s">
        <v>1163</v>
      </c>
      <c r="K939" s="158" t="s">
        <v>237</v>
      </c>
      <c r="L939" s="158" t="s">
        <v>685</v>
      </c>
      <c r="M939" s="72"/>
    </row>
    <row r="940" spans="1:13" s="3" customFormat="1" ht="52.15" customHeight="1" outlineLevel="2">
      <c r="A940" s="73" t="s">
        <v>1139</v>
      </c>
      <c r="B940" s="158" t="s">
        <v>1140</v>
      </c>
      <c r="C940" s="158" t="s">
        <v>838</v>
      </c>
      <c r="D940" s="158" t="s">
        <v>48</v>
      </c>
      <c r="E940" s="158" t="s">
        <v>1895</v>
      </c>
      <c r="F940" s="158" t="s">
        <v>142</v>
      </c>
      <c r="G940" s="77" t="s">
        <v>136</v>
      </c>
      <c r="H940" s="158" t="s">
        <v>143</v>
      </c>
      <c r="I940" s="4">
        <v>46583</v>
      </c>
      <c r="J940" s="158" t="s">
        <v>839</v>
      </c>
      <c r="K940" s="158" t="s">
        <v>237</v>
      </c>
      <c r="L940" s="158" t="s">
        <v>840</v>
      </c>
      <c r="M940" s="72"/>
    </row>
    <row r="941" spans="1:13" s="3" customFormat="1" ht="181.9" customHeight="1" outlineLevel="2">
      <c r="A941" s="73" t="s">
        <v>1139</v>
      </c>
      <c r="B941" s="158" t="s">
        <v>1894</v>
      </c>
      <c r="C941" s="158" t="s">
        <v>1893</v>
      </c>
      <c r="D941" s="158" t="s">
        <v>109</v>
      </c>
      <c r="E941" s="158" t="s">
        <v>1892</v>
      </c>
      <c r="F941" s="158" t="s">
        <v>142</v>
      </c>
      <c r="G941" s="77" t="s">
        <v>136</v>
      </c>
      <c r="H941" s="158" t="s">
        <v>143</v>
      </c>
      <c r="I941" s="4">
        <v>495238</v>
      </c>
      <c r="J941" s="158" t="s">
        <v>1180</v>
      </c>
      <c r="K941" s="158" t="s">
        <v>237</v>
      </c>
      <c r="L941" s="158" t="s">
        <v>1891</v>
      </c>
      <c r="M941" s="72"/>
    </row>
    <row r="942" spans="1:13" s="3" customFormat="1" ht="68.45" customHeight="1" outlineLevel="2">
      <c r="A942" s="73" t="s">
        <v>1139</v>
      </c>
      <c r="B942" s="158" t="s">
        <v>1890</v>
      </c>
      <c r="C942" s="158" t="s">
        <v>1889</v>
      </c>
      <c r="D942" s="158" t="s">
        <v>48</v>
      </c>
      <c r="E942" s="158" t="s">
        <v>1888</v>
      </c>
      <c r="F942" s="158" t="s">
        <v>142</v>
      </c>
      <c r="G942" s="77" t="s">
        <v>136</v>
      </c>
      <c r="H942" s="158" t="s">
        <v>143</v>
      </c>
      <c r="I942" s="4">
        <v>861925</v>
      </c>
      <c r="J942" s="158" t="s">
        <v>363</v>
      </c>
      <c r="K942" s="158" t="s">
        <v>237</v>
      </c>
      <c r="L942" s="214" t="s">
        <v>362</v>
      </c>
      <c r="M942" s="77"/>
    </row>
    <row r="943" spans="1:13" s="3" customFormat="1" ht="52.15" customHeight="1" outlineLevel="2">
      <c r="A943" s="73" t="s">
        <v>1139</v>
      </c>
      <c r="B943" s="158" t="s">
        <v>1156</v>
      </c>
      <c r="C943" s="158" t="s">
        <v>819</v>
      </c>
      <c r="D943" s="158" t="s">
        <v>56</v>
      </c>
      <c r="E943" s="158" t="s">
        <v>1568</v>
      </c>
      <c r="F943" s="158" t="s">
        <v>142</v>
      </c>
      <c r="G943" s="77" t="s">
        <v>136</v>
      </c>
      <c r="H943" s="158" t="s">
        <v>143</v>
      </c>
      <c r="I943" s="4">
        <v>47619</v>
      </c>
      <c r="J943" s="158" t="s">
        <v>820</v>
      </c>
      <c r="K943" s="158" t="s">
        <v>237</v>
      </c>
      <c r="L943" s="158" t="s">
        <v>125</v>
      </c>
      <c r="M943" s="77"/>
    </row>
    <row r="944" spans="1:13" s="3" customFormat="1" ht="52.15" customHeight="1" outlineLevel="2">
      <c r="A944" s="73" t="s">
        <v>1139</v>
      </c>
      <c r="B944" s="158" t="s">
        <v>1156</v>
      </c>
      <c r="C944" s="158" t="s">
        <v>821</v>
      </c>
      <c r="D944" s="158" t="s">
        <v>56</v>
      </c>
      <c r="E944" s="158" t="s">
        <v>1568</v>
      </c>
      <c r="F944" s="158" t="s">
        <v>142</v>
      </c>
      <c r="G944" s="77" t="s">
        <v>136</v>
      </c>
      <c r="H944" s="158" t="s">
        <v>143</v>
      </c>
      <c r="I944" s="4">
        <v>47619</v>
      </c>
      <c r="J944" s="158" t="s">
        <v>347</v>
      </c>
      <c r="K944" s="158" t="s">
        <v>237</v>
      </c>
      <c r="L944" s="158" t="s">
        <v>346</v>
      </c>
      <c r="M944" s="77"/>
    </row>
    <row r="945" spans="1:13" s="3" customFormat="1" ht="52.15" customHeight="1" outlineLevel="2">
      <c r="A945" s="73" t="s">
        <v>1139</v>
      </c>
      <c r="B945" s="158" t="s">
        <v>1156</v>
      </c>
      <c r="C945" s="158" t="s">
        <v>822</v>
      </c>
      <c r="D945" s="158" t="s">
        <v>48</v>
      </c>
      <c r="E945" s="158" t="s">
        <v>1887</v>
      </c>
      <c r="F945" s="158" t="s">
        <v>142</v>
      </c>
      <c r="G945" s="77" t="s">
        <v>136</v>
      </c>
      <c r="H945" s="158" t="s">
        <v>143</v>
      </c>
      <c r="I945" s="4">
        <v>57143</v>
      </c>
      <c r="J945" s="158" t="s">
        <v>236</v>
      </c>
      <c r="K945" s="158" t="s">
        <v>237</v>
      </c>
      <c r="L945" s="158" t="s">
        <v>370</v>
      </c>
      <c r="M945" s="72"/>
    </row>
    <row r="946" spans="1:13" s="3" customFormat="1" ht="52.15" customHeight="1" outlineLevel="2">
      <c r="A946" s="73" t="s">
        <v>1139</v>
      </c>
      <c r="B946" s="158" t="s">
        <v>1886</v>
      </c>
      <c r="C946" s="158" t="s">
        <v>1165</v>
      </c>
      <c r="D946" s="158" t="s">
        <v>48</v>
      </c>
      <c r="E946" s="158" t="s">
        <v>1885</v>
      </c>
      <c r="F946" s="158" t="s">
        <v>142</v>
      </c>
      <c r="G946" s="77" t="s">
        <v>136</v>
      </c>
      <c r="H946" s="158" t="s">
        <v>143</v>
      </c>
      <c r="I946" s="4">
        <v>228571</v>
      </c>
      <c r="J946" s="158" t="s">
        <v>1166</v>
      </c>
      <c r="K946" s="158" t="s">
        <v>237</v>
      </c>
      <c r="L946" s="158" t="s">
        <v>1884</v>
      </c>
      <c r="M946" s="72"/>
    </row>
    <row r="947" spans="1:13" s="3" customFormat="1" ht="52.15" customHeight="1" outlineLevel="2">
      <c r="A947" s="73" t="s">
        <v>1139</v>
      </c>
      <c r="B947" s="158" t="s">
        <v>339</v>
      </c>
      <c r="C947" s="158" t="s">
        <v>1883</v>
      </c>
      <c r="D947" s="158" t="s">
        <v>96</v>
      </c>
      <c r="E947" s="158" t="s">
        <v>1882</v>
      </c>
      <c r="F947" s="158" t="s">
        <v>142</v>
      </c>
      <c r="G947" s="77" t="s">
        <v>136</v>
      </c>
      <c r="H947" s="158" t="s">
        <v>143</v>
      </c>
      <c r="I947" s="4">
        <v>828571</v>
      </c>
      <c r="J947" s="158" t="s">
        <v>340</v>
      </c>
      <c r="K947" s="158" t="s">
        <v>237</v>
      </c>
      <c r="L947" s="158" t="s">
        <v>1881</v>
      </c>
      <c r="M947" s="72"/>
    </row>
    <row r="948" spans="1:13" s="3" customFormat="1" ht="52.15" customHeight="1" outlineLevel="2">
      <c r="A948" s="73" t="s">
        <v>1139</v>
      </c>
      <c r="B948" s="158" t="s">
        <v>339</v>
      </c>
      <c r="C948" s="158" t="s">
        <v>1880</v>
      </c>
      <c r="D948" s="158" t="s">
        <v>96</v>
      </c>
      <c r="E948" s="158" t="s">
        <v>1879</v>
      </c>
      <c r="F948" s="158" t="s">
        <v>142</v>
      </c>
      <c r="G948" s="77" t="s">
        <v>136</v>
      </c>
      <c r="H948" s="158" t="s">
        <v>143</v>
      </c>
      <c r="I948" s="4">
        <v>876190</v>
      </c>
      <c r="J948" s="158" t="s">
        <v>338</v>
      </c>
      <c r="K948" s="158" t="s">
        <v>237</v>
      </c>
      <c r="L948" s="158" t="s">
        <v>337</v>
      </c>
      <c r="M948" s="72"/>
    </row>
    <row r="949" spans="1:13" s="3" customFormat="1" ht="52.15" customHeight="1" outlineLevel="2">
      <c r="A949" s="73" t="s">
        <v>1139</v>
      </c>
      <c r="B949" s="194" t="s">
        <v>339</v>
      </c>
      <c r="C949" s="158" t="s">
        <v>1878</v>
      </c>
      <c r="D949" s="158" t="s">
        <v>96</v>
      </c>
      <c r="E949" s="158" t="s">
        <v>1877</v>
      </c>
      <c r="F949" s="194" t="s">
        <v>142</v>
      </c>
      <c r="G949" s="77" t="s">
        <v>136</v>
      </c>
      <c r="H949" s="158" t="s">
        <v>143</v>
      </c>
      <c r="I949" s="4">
        <v>857143</v>
      </c>
      <c r="J949" s="194" t="s">
        <v>341</v>
      </c>
      <c r="K949" s="158" t="s">
        <v>237</v>
      </c>
      <c r="L949" s="194" t="s">
        <v>1876</v>
      </c>
      <c r="M949" s="72"/>
    </row>
    <row r="950" spans="1:13" s="3" customFormat="1" ht="52.15" customHeight="1" outlineLevel="2">
      <c r="A950" s="73" t="s">
        <v>1139</v>
      </c>
      <c r="B950" s="158" t="s">
        <v>1875</v>
      </c>
      <c r="C950" s="158" t="s">
        <v>1874</v>
      </c>
      <c r="D950" s="158" t="s">
        <v>148</v>
      </c>
      <c r="E950" s="158" t="s">
        <v>1186</v>
      </c>
      <c r="F950" s="158" t="s">
        <v>142</v>
      </c>
      <c r="G950" s="77" t="s">
        <v>136</v>
      </c>
      <c r="H950" s="158" t="s">
        <v>143</v>
      </c>
      <c r="I950" s="4">
        <v>600000</v>
      </c>
      <c r="J950" s="158" t="s">
        <v>1873</v>
      </c>
      <c r="K950" s="158" t="s">
        <v>237</v>
      </c>
      <c r="L950" s="158" t="s">
        <v>1872</v>
      </c>
      <c r="M950" s="72"/>
    </row>
    <row r="951" spans="1:13" s="3" customFormat="1" ht="52.15" customHeight="1" outlineLevel="2">
      <c r="A951" s="73" t="s">
        <v>1139</v>
      </c>
      <c r="B951" s="158" t="s">
        <v>1871</v>
      </c>
      <c r="C951" s="158" t="s">
        <v>836</v>
      </c>
      <c r="D951" s="158" t="s">
        <v>48</v>
      </c>
      <c r="E951" s="158" t="s">
        <v>1870</v>
      </c>
      <c r="F951" s="158" t="s">
        <v>142</v>
      </c>
      <c r="G951" s="77" t="s">
        <v>136</v>
      </c>
      <c r="H951" s="158" t="s">
        <v>143</v>
      </c>
      <c r="I951" s="4">
        <v>142857</v>
      </c>
      <c r="J951" s="158" t="s">
        <v>344</v>
      </c>
      <c r="K951" s="158" t="s">
        <v>237</v>
      </c>
      <c r="L951" s="158" t="s">
        <v>343</v>
      </c>
      <c r="M951" s="72"/>
    </row>
    <row r="952" spans="1:13" s="3" customFormat="1" ht="52.15" customHeight="1" outlineLevel="2">
      <c r="A952" s="73" t="s">
        <v>1139</v>
      </c>
      <c r="B952" s="163" t="s">
        <v>1156</v>
      </c>
      <c r="C952" s="163" t="s">
        <v>836</v>
      </c>
      <c r="D952" s="163" t="s">
        <v>48</v>
      </c>
      <c r="E952" s="163" t="s">
        <v>1869</v>
      </c>
      <c r="F952" s="163" t="s">
        <v>142</v>
      </c>
      <c r="G952" s="77" t="s">
        <v>136</v>
      </c>
      <c r="H952" s="72" t="s">
        <v>143</v>
      </c>
      <c r="I952" s="4">
        <v>142857</v>
      </c>
      <c r="J952" s="163" t="s">
        <v>344</v>
      </c>
      <c r="K952" s="163" t="s">
        <v>237</v>
      </c>
      <c r="L952" s="163" t="s">
        <v>343</v>
      </c>
      <c r="M952" s="194"/>
    </row>
    <row r="953" spans="1:13" s="3" customFormat="1" ht="52.15" customHeight="1" outlineLevel="2">
      <c r="A953" s="73" t="s">
        <v>1139</v>
      </c>
      <c r="B953" s="163" t="s">
        <v>1855</v>
      </c>
      <c r="C953" s="163" t="s">
        <v>836</v>
      </c>
      <c r="D953" s="163" t="s">
        <v>48</v>
      </c>
      <c r="E953" s="163" t="s">
        <v>1868</v>
      </c>
      <c r="F953" s="163" t="s">
        <v>142</v>
      </c>
      <c r="G953" s="77" t="s">
        <v>136</v>
      </c>
      <c r="H953" s="72" t="s">
        <v>143</v>
      </c>
      <c r="I953" s="4">
        <v>142857</v>
      </c>
      <c r="J953" s="163" t="s">
        <v>344</v>
      </c>
      <c r="K953" s="163" t="s">
        <v>237</v>
      </c>
      <c r="L953" s="163" t="s">
        <v>343</v>
      </c>
      <c r="M953" s="194"/>
    </row>
    <row r="954" spans="1:13" s="3" customFormat="1" ht="52.15" customHeight="1" outlineLevel="2">
      <c r="A954" s="73" t="s">
        <v>1139</v>
      </c>
      <c r="B954" s="163" t="s">
        <v>1867</v>
      </c>
      <c r="C954" s="163" t="s">
        <v>1866</v>
      </c>
      <c r="D954" s="163" t="s">
        <v>148</v>
      </c>
      <c r="E954" s="163" t="s">
        <v>1865</v>
      </c>
      <c r="F954" s="163" t="s">
        <v>142</v>
      </c>
      <c r="G954" s="77" t="s">
        <v>136</v>
      </c>
      <c r="H954" s="72" t="s">
        <v>143</v>
      </c>
      <c r="I954" s="4">
        <v>140000</v>
      </c>
      <c r="J954" s="163" t="s">
        <v>1864</v>
      </c>
      <c r="K954" s="163" t="s">
        <v>237</v>
      </c>
      <c r="L954" s="163" t="s">
        <v>1863</v>
      </c>
      <c r="M954" s="194"/>
    </row>
    <row r="955" spans="1:13" s="3" customFormat="1" ht="52.15" customHeight="1" outlineLevel="2">
      <c r="A955" s="73" t="s">
        <v>1139</v>
      </c>
      <c r="B955" s="158" t="s">
        <v>809</v>
      </c>
      <c r="C955" s="158" t="s">
        <v>810</v>
      </c>
      <c r="D955" s="158" t="s">
        <v>56</v>
      </c>
      <c r="E955" s="158" t="s">
        <v>1862</v>
      </c>
      <c r="F955" s="158" t="s">
        <v>238</v>
      </c>
      <c r="G955" s="77" t="s">
        <v>136</v>
      </c>
      <c r="H955" s="158" t="s">
        <v>143</v>
      </c>
      <c r="I955" s="4">
        <v>30476</v>
      </c>
      <c r="J955" s="158" t="s">
        <v>239</v>
      </c>
      <c r="K955" s="158" t="s">
        <v>1155</v>
      </c>
      <c r="L955" s="158" t="s">
        <v>336</v>
      </c>
      <c r="M955" s="72"/>
    </row>
    <row r="956" spans="1:13" s="3" customFormat="1" ht="52.15" customHeight="1" outlineLevel="2">
      <c r="A956" s="73" t="s">
        <v>1139</v>
      </c>
      <c r="B956" s="158" t="s">
        <v>1156</v>
      </c>
      <c r="C956" s="158" t="s">
        <v>1861</v>
      </c>
      <c r="D956" s="158" t="s">
        <v>56</v>
      </c>
      <c r="E956" s="158" t="s">
        <v>1860</v>
      </c>
      <c r="F956" s="158" t="s">
        <v>827</v>
      </c>
      <c r="G956" s="77" t="s">
        <v>136</v>
      </c>
      <c r="H956" s="158" t="s">
        <v>357</v>
      </c>
      <c r="I956" s="4">
        <v>57143</v>
      </c>
      <c r="J956" s="158" t="s">
        <v>1859</v>
      </c>
      <c r="K956" s="158" t="s">
        <v>237</v>
      </c>
      <c r="L956" s="158" t="s">
        <v>368</v>
      </c>
      <c r="M956" s="72"/>
    </row>
    <row r="957" spans="1:13" s="3" customFormat="1" ht="52.15" customHeight="1" outlineLevel="2">
      <c r="A957" s="73" t="s">
        <v>1139</v>
      </c>
      <c r="B957" s="158" t="s">
        <v>1156</v>
      </c>
      <c r="C957" s="158" t="s">
        <v>1858</v>
      </c>
      <c r="D957" s="158" t="s">
        <v>48</v>
      </c>
      <c r="E957" s="158" t="s">
        <v>1857</v>
      </c>
      <c r="F957" s="158" t="s">
        <v>827</v>
      </c>
      <c r="G957" s="77" t="s">
        <v>136</v>
      </c>
      <c r="H957" s="158" t="s">
        <v>357</v>
      </c>
      <c r="I957" s="4">
        <v>19048</v>
      </c>
      <c r="J957" s="158" t="s">
        <v>411</v>
      </c>
      <c r="K957" s="158" t="s">
        <v>237</v>
      </c>
      <c r="L957" s="158" t="s">
        <v>1856</v>
      </c>
      <c r="M957" s="194"/>
    </row>
    <row r="958" spans="1:13" s="3" customFormat="1" ht="52.15" customHeight="1" outlineLevel="2">
      <c r="A958" s="73" t="s">
        <v>1139</v>
      </c>
      <c r="B958" s="158" t="s">
        <v>1855</v>
      </c>
      <c r="C958" s="158" t="s">
        <v>1161</v>
      </c>
      <c r="D958" s="158" t="s">
        <v>56</v>
      </c>
      <c r="E958" s="158" t="s">
        <v>1854</v>
      </c>
      <c r="F958" s="158" t="s">
        <v>827</v>
      </c>
      <c r="G958" s="77" t="s">
        <v>136</v>
      </c>
      <c r="H958" s="158" t="s">
        <v>357</v>
      </c>
      <c r="I958" s="4">
        <v>59524</v>
      </c>
      <c r="J958" s="158" t="s">
        <v>211</v>
      </c>
      <c r="K958" s="158" t="s">
        <v>237</v>
      </c>
      <c r="L958" s="158" t="s">
        <v>211</v>
      </c>
      <c r="M958" s="194"/>
    </row>
    <row r="959" spans="1:13" s="3" customFormat="1" ht="84.6" customHeight="1" outlineLevel="2">
      <c r="A959" s="73" t="s">
        <v>1139</v>
      </c>
      <c r="B959" s="158" t="s">
        <v>1853</v>
      </c>
      <c r="C959" s="158" t="s">
        <v>1152</v>
      </c>
      <c r="D959" s="158" t="s">
        <v>56</v>
      </c>
      <c r="E959" s="158" t="s">
        <v>1852</v>
      </c>
      <c r="F959" s="158" t="s">
        <v>825</v>
      </c>
      <c r="G959" s="77" t="s">
        <v>136</v>
      </c>
      <c r="H959" s="158" t="s">
        <v>357</v>
      </c>
      <c r="I959" s="4">
        <v>47619</v>
      </c>
      <c r="J959" s="158" t="s">
        <v>283</v>
      </c>
      <c r="K959" s="158" t="s">
        <v>237</v>
      </c>
      <c r="L959" s="158" t="s">
        <v>359</v>
      </c>
      <c r="M959" s="194"/>
    </row>
    <row r="960" spans="1:13" s="3" customFormat="1" ht="52.15" customHeight="1" outlineLevel="2">
      <c r="A960" s="73" t="s">
        <v>1139</v>
      </c>
      <c r="B960" s="158" t="s">
        <v>1851</v>
      </c>
      <c r="C960" s="158" t="s">
        <v>1850</v>
      </c>
      <c r="D960" s="158" t="s">
        <v>48</v>
      </c>
      <c r="E960" s="158" t="s">
        <v>1849</v>
      </c>
      <c r="F960" s="158" t="s">
        <v>825</v>
      </c>
      <c r="G960" s="77" t="s">
        <v>136</v>
      </c>
      <c r="H960" s="158" t="s">
        <v>357</v>
      </c>
      <c r="I960" s="4">
        <v>60000</v>
      </c>
      <c r="J960" s="158" t="s">
        <v>1163</v>
      </c>
      <c r="K960" s="158" t="s">
        <v>237</v>
      </c>
      <c r="L960" s="158" t="s">
        <v>1848</v>
      </c>
      <c r="M960" s="194"/>
    </row>
    <row r="961" spans="1:13" s="3" customFormat="1" ht="52.15" customHeight="1" outlineLevel="2">
      <c r="A961" s="73" t="s">
        <v>1139</v>
      </c>
      <c r="B961" s="158" t="s">
        <v>1847</v>
      </c>
      <c r="C961" s="158" t="s">
        <v>1846</v>
      </c>
      <c r="D961" s="158" t="s">
        <v>56</v>
      </c>
      <c r="E961" s="158" t="s">
        <v>1845</v>
      </c>
      <c r="F961" s="158" t="s">
        <v>330</v>
      </c>
      <c r="G961" s="77" t="s">
        <v>136</v>
      </c>
      <c r="H961" s="158" t="s">
        <v>357</v>
      </c>
      <c r="I961" s="4">
        <v>47619</v>
      </c>
      <c r="J961" s="158" t="s">
        <v>335</v>
      </c>
      <c r="K961" s="158" t="s">
        <v>237</v>
      </c>
      <c r="L961" s="158" t="s">
        <v>1844</v>
      </c>
      <c r="M961" s="77" t="s">
        <v>151</v>
      </c>
    </row>
    <row r="962" spans="1:13" s="3" customFormat="1" ht="52.15" customHeight="1" outlineLevel="2">
      <c r="A962" s="73" t="s">
        <v>1139</v>
      </c>
      <c r="B962" s="158" t="s">
        <v>1843</v>
      </c>
      <c r="C962" s="158" t="s">
        <v>1842</v>
      </c>
      <c r="D962" s="158" t="s">
        <v>48</v>
      </c>
      <c r="E962" s="158" t="s">
        <v>1841</v>
      </c>
      <c r="F962" s="158" t="s">
        <v>330</v>
      </c>
      <c r="G962" s="77" t="s">
        <v>136</v>
      </c>
      <c r="H962" s="158" t="s">
        <v>357</v>
      </c>
      <c r="I962" s="4">
        <v>28571</v>
      </c>
      <c r="J962" s="158" t="s">
        <v>812</v>
      </c>
      <c r="K962" s="158" t="s">
        <v>237</v>
      </c>
      <c r="L962" s="158" t="s">
        <v>1840</v>
      </c>
      <c r="M962" s="218"/>
    </row>
    <row r="963" spans="1:13" s="3" customFormat="1" ht="198" customHeight="1" outlineLevel="2">
      <c r="A963" s="73" t="s">
        <v>1139</v>
      </c>
      <c r="B963" s="72" t="s">
        <v>1839</v>
      </c>
      <c r="C963" s="72" t="s">
        <v>1838</v>
      </c>
      <c r="D963" s="158" t="s">
        <v>109</v>
      </c>
      <c r="E963" s="72" t="s">
        <v>1837</v>
      </c>
      <c r="F963" s="72" t="s">
        <v>330</v>
      </c>
      <c r="G963" s="77" t="s">
        <v>136</v>
      </c>
      <c r="H963" s="72" t="s">
        <v>357</v>
      </c>
      <c r="I963" s="4">
        <v>294462</v>
      </c>
      <c r="J963" s="72" t="s">
        <v>1163</v>
      </c>
      <c r="K963" s="72" t="s">
        <v>237</v>
      </c>
      <c r="L963" s="72" t="s">
        <v>1836</v>
      </c>
      <c r="M963" s="77" t="s">
        <v>151</v>
      </c>
    </row>
    <row r="964" spans="1:13" s="3" customFormat="1" ht="52.15" customHeight="1" outlineLevel="2">
      <c r="A964" s="73" t="s">
        <v>1139</v>
      </c>
      <c r="B964" s="149" t="s">
        <v>1817</v>
      </c>
      <c r="C964" s="145" t="s">
        <v>844</v>
      </c>
      <c r="D964" s="146" t="s">
        <v>48</v>
      </c>
      <c r="E964" s="146" t="s">
        <v>1835</v>
      </c>
      <c r="F964" s="149" t="s">
        <v>330</v>
      </c>
      <c r="G964" s="77" t="s">
        <v>136</v>
      </c>
      <c r="H964" s="147" t="s">
        <v>357</v>
      </c>
      <c r="I964" s="4">
        <v>69841</v>
      </c>
      <c r="J964" s="146" t="s">
        <v>137</v>
      </c>
      <c r="K964" s="146" t="s">
        <v>237</v>
      </c>
      <c r="L964" s="145" t="s">
        <v>1168</v>
      </c>
      <c r="M964" s="147"/>
    </row>
    <row r="965" spans="1:13" s="3" customFormat="1" ht="52.15" customHeight="1" outlineLevel="2">
      <c r="A965" s="73" t="s">
        <v>1139</v>
      </c>
      <c r="B965" s="137" t="s">
        <v>1822</v>
      </c>
      <c r="C965" s="137" t="s">
        <v>813</v>
      </c>
      <c r="D965" s="137" t="s">
        <v>48</v>
      </c>
      <c r="E965" s="72" t="s">
        <v>1834</v>
      </c>
      <c r="F965" s="72" t="s">
        <v>330</v>
      </c>
      <c r="G965" s="77" t="s">
        <v>136</v>
      </c>
      <c r="H965" s="72" t="s">
        <v>357</v>
      </c>
      <c r="I965" s="4">
        <v>45714</v>
      </c>
      <c r="J965" s="72" t="s">
        <v>332</v>
      </c>
      <c r="K965" s="77" t="s">
        <v>237</v>
      </c>
      <c r="L965" s="145" t="s">
        <v>814</v>
      </c>
      <c r="M965" s="77"/>
    </row>
    <row r="966" spans="1:13" s="3" customFormat="1" ht="67.900000000000006" customHeight="1" outlineLevel="2">
      <c r="A966" s="73" t="s">
        <v>1139</v>
      </c>
      <c r="B966" s="137" t="s">
        <v>1833</v>
      </c>
      <c r="C966" s="137" t="s">
        <v>1832</v>
      </c>
      <c r="D966" s="137" t="s">
        <v>145</v>
      </c>
      <c r="E966" s="72" t="s">
        <v>1831</v>
      </c>
      <c r="F966" s="72" t="s">
        <v>330</v>
      </c>
      <c r="G966" s="77" t="s">
        <v>136</v>
      </c>
      <c r="H966" s="72" t="s">
        <v>357</v>
      </c>
      <c r="I966" s="4">
        <v>287656</v>
      </c>
      <c r="J966" s="72" t="s">
        <v>1830</v>
      </c>
      <c r="K966" s="77" t="s">
        <v>237</v>
      </c>
      <c r="L966" s="150" t="s">
        <v>1829</v>
      </c>
      <c r="M966" s="137"/>
    </row>
    <row r="967" spans="1:13" s="3" customFormat="1" ht="229.9" customHeight="1" outlineLevel="2">
      <c r="A967" s="73" t="s">
        <v>1139</v>
      </c>
      <c r="B967" s="137" t="s">
        <v>1828</v>
      </c>
      <c r="C967" s="137" t="s">
        <v>1827</v>
      </c>
      <c r="D967" s="137" t="s">
        <v>109</v>
      </c>
      <c r="E967" s="72" t="s">
        <v>847</v>
      </c>
      <c r="F967" s="72" t="s">
        <v>330</v>
      </c>
      <c r="G967" s="77" t="s">
        <v>136</v>
      </c>
      <c r="H967" s="72" t="s">
        <v>357</v>
      </c>
      <c r="I967" s="4">
        <v>30400</v>
      </c>
      <c r="J967" s="72" t="s">
        <v>1826</v>
      </c>
      <c r="K967" s="77" t="s">
        <v>237</v>
      </c>
      <c r="L967" s="150" t="s">
        <v>1825</v>
      </c>
      <c r="M967" s="77"/>
    </row>
    <row r="968" spans="1:13" s="3" customFormat="1" ht="84.6" customHeight="1" outlineLevel="2">
      <c r="A968" s="73" t="s">
        <v>1139</v>
      </c>
      <c r="B968" s="137" t="s">
        <v>1824</v>
      </c>
      <c r="C968" s="137" t="s">
        <v>813</v>
      </c>
      <c r="D968" s="137" t="s">
        <v>48</v>
      </c>
      <c r="E968" s="72" t="s">
        <v>1823</v>
      </c>
      <c r="F968" s="72" t="s">
        <v>330</v>
      </c>
      <c r="G968" s="77" t="s">
        <v>136</v>
      </c>
      <c r="H968" s="72" t="s">
        <v>357</v>
      </c>
      <c r="I968" s="4">
        <v>45714</v>
      </c>
      <c r="J968" s="72" t="s">
        <v>332</v>
      </c>
      <c r="K968" s="77" t="s">
        <v>237</v>
      </c>
      <c r="L968" s="145" t="s">
        <v>814</v>
      </c>
      <c r="M968" s="77"/>
    </row>
    <row r="969" spans="1:13" s="3" customFormat="1" ht="52.15" customHeight="1" outlineLevel="2">
      <c r="A969" s="73" t="s">
        <v>1139</v>
      </c>
      <c r="B969" s="137" t="s">
        <v>1822</v>
      </c>
      <c r="C969" s="137" t="s">
        <v>835</v>
      </c>
      <c r="D969" s="137" t="s">
        <v>56</v>
      </c>
      <c r="E969" s="72" t="s">
        <v>1821</v>
      </c>
      <c r="F969" s="72" t="s">
        <v>330</v>
      </c>
      <c r="G969" s="77" t="s">
        <v>136</v>
      </c>
      <c r="H969" s="72" t="s">
        <v>357</v>
      </c>
      <c r="I969" s="4">
        <v>85714</v>
      </c>
      <c r="J969" s="72" t="s">
        <v>192</v>
      </c>
      <c r="K969" s="77" t="s">
        <v>237</v>
      </c>
      <c r="L969" s="145" t="s">
        <v>346</v>
      </c>
      <c r="M969" s="77"/>
    </row>
    <row r="970" spans="1:13" s="3" customFormat="1" ht="67.150000000000006" customHeight="1" outlineLevel="2">
      <c r="A970" s="73" t="s">
        <v>1139</v>
      </c>
      <c r="B970" s="137" t="s">
        <v>1820</v>
      </c>
      <c r="C970" s="137" t="s">
        <v>833</v>
      </c>
      <c r="D970" s="137" t="s">
        <v>56</v>
      </c>
      <c r="E970" s="72" t="s">
        <v>1819</v>
      </c>
      <c r="F970" s="72" t="s">
        <v>330</v>
      </c>
      <c r="G970" s="77" t="s">
        <v>136</v>
      </c>
      <c r="H970" s="72" t="s">
        <v>357</v>
      </c>
      <c r="I970" s="4">
        <v>52380</v>
      </c>
      <c r="J970" s="72" t="s">
        <v>834</v>
      </c>
      <c r="K970" s="77" t="s">
        <v>237</v>
      </c>
      <c r="L970" s="145" t="s">
        <v>1818</v>
      </c>
      <c r="M970" s="77"/>
    </row>
    <row r="971" spans="1:13" s="3" customFormat="1" ht="52.15" customHeight="1" outlineLevel="2">
      <c r="A971" s="73" t="s">
        <v>1139</v>
      </c>
      <c r="B971" s="137" t="s">
        <v>1817</v>
      </c>
      <c r="C971" s="137" t="s">
        <v>845</v>
      </c>
      <c r="D971" s="137" t="s">
        <v>48</v>
      </c>
      <c r="E971" s="72" t="s">
        <v>1816</v>
      </c>
      <c r="F971" s="72" t="s">
        <v>330</v>
      </c>
      <c r="G971" s="77" t="s">
        <v>136</v>
      </c>
      <c r="H971" s="72" t="s">
        <v>357</v>
      </c>
      <c r="I971" s="4">
        <v>76190</v>
      </c>
      <c r="J971" s="72" t="s">
        <v>356</v>
      </c>
      <c r="K971" s="77" t="s">
        <v>237</v>
      </c>
      <c r="L971" s="145" t="s">
        <v>355</v>
      </c>
      <c r="M971" s="77"/>
    </row>
    <row r="972" spans="1:13" s="3" customFormat="1" ht="25.15" customHeight="1" outlineLevel="1">
      <c r="A972" s="103" t="s">
        <v>1815</v>
      </c>
      <c r="B972" s="103"/>
      <c r="C972" s="103"/>
      <c r="D972" s="103"/>
      <c r="E972" s="103"/>
      <c r="F972" s="103"/>
      <c r="G972" s="103"/>
      <c r="H972" s="104"/>
      <c r="I972" s="105">
        <f>SUM(I973:I1133)</f>
        <v>21707479</v>
      </c>
      <c r="J972" s="103"/>
      <c r="K972" s="103"/>
      <c r="L972" s="103"/>
      <c r="M972" s="103"/>
    </row>
    <row r="973" spans="1:13" s="3" customFormat="1" ht="52.15" customHeight="1" outlineLevel="2">
      <c r="A973" s="73" t="s">
        <v>846</v>
      </c>
      <c r="B973" s="158" t="s">
        <v>1814</v>
      </c>
      <c r="C973" s="158" t="s">
        <v>1813</v>
      </c>
      <c r="D973" s="158" t="s">
        <v>56</v>
      </c>
      <c r="E973" s="158" t="s">
        <v>1812</v>
      </c>
      <c r="F973" s="158" t="s">
        <v>241</v>
      </c>
      <c r="G973" s="158" t="s">
        <v>848</v>
      </c>
      <c r="H973" s="158" t="s">
        <v>50</v>
      </c>
      <c r="I973" s="4">
        <v>50000</v>
      </c>
      <c r="J973" s="158" t="s">
        <v>124</v>
      </c>
      <c r="K973" s="158" t="s">
        <v>1811</v>
      </c>
      <c r="L973" s="158" t="s">
        <v>125</v>
      </c>
      <c r="M973" s="72"/>
    </row>
    <row r="974" spans="1:13" s="3" customFormat="1" ht="52.15" customHeight="1" outlineLevel="2">
      <c r="A974" s="73" t="s">
        <v>846</v>
      </c>
      <c r="B974" s="158" t="s">
        <v>1810</v>
      </c>
      <c r="C974" s="158" t="s">
        <v>1809</v>
      </c>
      <c r="D974" s="158" t="s">
        <v>56</v>
      </c>
      <c r="E974" s="158" t="s">
        <v>1808</v>
      </c>
      <c r="F974" s="158" t="s">
        <v>241</v>
      </c>
      <c r="G974" s="158" t="s">
        <v>848</v>
      </c>
      <c r="H974" s="158" t="s">
        <v>50</v>
      </c>
      <c r="I974" s="4">
        <v>50000</v>
      </c>
      <c r="J974" s="158" t="s">
        <v>191</v>
      </c>
      <c r="K974" s="158" t="s">
        <v>1807</v>
      </c>
      <c r="L974" s="158" t="s">
        <v>211</v>
      </c>
      <c r="M974" s="77" t="s">
        <v>151</v>
      </c>
    </row>
    <row r="975" spans="1:13" s="3" customFormat="1" ht="52.15" customHeight="1" outlineLevel="2">
      <c r="A975" s="73" t="s">
        <v>846</v>
      </c>
      <c r="B975" s="158" t="s">
        <v>1806</v>
      </c>
      <c r="C975" s="158" t="s">
        <v>1805</v>
      </c>
      <c r="D975" s="158" t="s">
        <v>48</v>
      </c>
      <c r="E975" s="158" t="s">
        <v>939</v>
      </c>
      <c r="F975" s="158" t="s">
        <v>241</v>
      </c>
      <c r="G975" s="158" t="s">
        <v>848</v>
      </c>
      <c r="H975" s="158" t="s">
        <v>50</v>
      </c>
      <c r="I975" s="4">
        <v>50000</v>
      </c>
      <c r="J975" s="158" t="s">
        <v>310</v>
      </c>
      <c r="K975" s="158" t="s">
        <v>1804</v>
      </c>
      <c r="L975" s="158" t="s">
        <v>1803</v>
      </c>
      <c r="M975" s="77" t="s">
        <v>151</v>
      </c>
    </row>
    <row r="976" spans="1:13" s="3" customFormat="1" ht="83.45" customHeight="1" outlineLevel="2">
      <c r="A976" s="73" t="s">
        <v>846</v>
      </c>
      <c r="B976" s="158" t="s">
        <v>315</v>
      </c>
      <c r="C976" s="158" t="s">
        <v>564</v>
      </c>
      <c r="D976" s="158" t="s">
        <v>48</v>
      </c>
      <c r="E976" s="158" t="s">
        <v>1802</v>
      </c>
      <c r="F976" s="158" t="s">
        <v>115</v>
      </c>
      <c r="G976" s="158" t="s">
        <v>848</v>
      </c>
      <c r="H976" s="158" t="s">
        <v>50</v>
      </c>
      <c r="I976" s="4">
        <v>224100</v>
      </c>
      <c r="J976" s="158" t="s">
        <v>314</v>
      </c>
      <c r="K976" s="158" t="s">
        <v>1801</v>
      </c>
      <c r="L976" s="158" t="s">
        <v>313</v>
      </c>
      <c r="M976" s="77" t="s">
        <v>151</v>
      </c>
    </row>
    <row r="977" spans="1:13" s="3" customFormat="1" ht="52.15" customHeight="1" outlineLevel="2">
      <c r="A977" s="73" t="s">
        <v>846</v>
      </c>
      <c r="B977" s="158" t="s">
        <v>1800</v>
      </c>
      <c r="C977" s="158" t="s">
        <v>1799</v>
      </c>
      <c r="D977" s="158" t="s">
        <v>56</v>
      </c>
      <c r="E977" s="158" t="s">
        <v>800</v>
      </c>
      <c r="F977" s="158" t="s">
        <v>329</v>
      </c>
      <c r="G977" s="158" t="s">
        <v>848</v>
      </c>
      <c r="H977" s="158" t="s">
        <v>149</v>
      </c>
      <c r="I977" s="4">
        <v>57600</v>
      </c>
      <c r="J977" s="158" t="s">
        <v>694</v>
      </c>
      <c r="K977" s="158" t="s">
        <v>1798</v>
      </c>
      <c r="L977" s="158" t="s">
        <v>695</v>
      </c>
      <c r="M977" s="72"/>
    </row>
    <row r="978" spans="1:13" s="3" customFormat="1" ht="52.15" customHeight="1" outlineLevel="2">
      <c r="A978" s="73" t="s">
        <v>846</v>
      </c>
      <c r="B978" s="158" t="s">
        <v>1797</v>
      </c>
      <c r="C978" s="158" t="s">
        <v>1796</v>
      </c>
      <c r="D978" s="158" t="s">
        <v>148</v>
      </c>
      <c r="E978" s="158" t="s">
        <v>1780</v>
      </c>
      <c r="F978" s="158" t="s">
        <v>300</v>
      </c>
      <c r="G978" s="158" t="s">
        <v>848</v>
      </c>
      <c r="H978" s="158" t="s">
        <v>50</v>
      </c>
      <c r="I978" s="4">
        <v>10000</v>
      </c>
      <c r="J978" s="158" t="s">
        <v>1795</v>
      </c>
      <c r="K978" s="158" t="s">
        <v>1794</v>
      </c>
      <c r="L978" s="158" t="s">
        <v>1793</v>
      </c>
      <c r="M978" s="158"/>
    </row>
    <row r="979" spans="1:13" s="3" customFormat="1" ht="52.15" customHeight="1" outlineLevel="2">
      <c r="A979" s="73" t="s">
        <v>846</v>
      </c>
      <c r="B979" s="158" t="s">
        <v>1792</v>
      </c>
      <c r="C979" s="158" t="s">
        <v>1791</v>
      </c>
      <c r="D979" s="158" t="s">
        <v>96</v>
      </c>
      <c r="E979" s="158" t="s">
        <v>957</v>
      </c>
      <c r="F979" s="158" t="s">
        <v>319</v>
      </c>
      <c r="G979" s="158" t="s">
        <v>848</v>
      </c>
      <c r="H979" s="158" t="s">
        <v>50</v>
      </c>
      <c r="I979" s="4">
        <v>38095</v>
      </c>
      <c r="J979" s="158" t="s">
        <v>1790</v>
      </c>
      <c r="K979" s="158" t="s">
        <v>117</v>
      </c>
      <c r="L979" s="158" t="s">
        <v>1789</v>
      </c>
      <c r="M979" s="77" t="s">
        <v>151</v>
      </c>
    </row>
    <row r="980" spans="1:13" s="3" customFormat="1" ht="52.15" customHeight="1" outlineLevel="2">
      <c r="A980" s="73" t="s">
        <v>846</v>
      </c>
      <c r="B980" s="158" t="s">
        <v>1787</v>
      </c>
      <c r="C980" s="158" t="s">
        <v>1786</v>
      </c>
      <c r="D980" s="158" t="s">
        <v>148</v>
      </c>
      <c r="E980" s="158" t="s">
        <v>1785</v>
      </c>
      <c r="F980" s="158" t="s">
        <v>319</v>
      </c>
      <c r="G980" s="158" t="s">
        <v>848</v>
      </c>
      <c r="H980" s="158" t="s">
        <v>50</v>
      </c>
      <c r="I980" s="4">
        <v>10000</v>
      </c>
      <c r="J980" s="158" t="s">
        <v>1779</v>
      </c>
      <c r="K980" s="158" t="s">
        <v>117</v>
      </c>
      <c r="L980" s="158" t="s">
        <v>1788</v>
      </c>
      <c r="M980" s="72"/>
    </row>
    <row r="981" spans="1:13" s="3" customFormat="1" ht="52.15" customHeight="1" outlineLevel="2">
      <c r="A981" s="73" t="s">
        <v>846</v>
      </c>
      <c r="B981" s="158" t="s">
        <v>1787</v>
      </c>
      <c r="C981" s="158" t="s">
        <v>1786</v>
      </c>
      <c r="D981" s="158" t="s">
        <v>148</v>
      </c>
      <c r="E981" s="158" t="s">
        <v>1785</v>
      </c>
      <c r="F981" s="158" t="s">
        <v>319</v>
      </c>
      <c r="G981" s="158" t="s">
        <v>848</v>
      </c>
      <c r="H981" s="158" t="s">
        <v>50</v>
      </c>
      <c r="I981" s="4">
        <v>40000</v>
      </c>
      <c r="J981" s="158" t="s">
        <v>583</v>
      </c>
      <c r="K981" s="158" t="s">
        <v>117</v>
      </c>
      <c r="L981" s="158" t="s">
        <v>1784</v>
      </c>
      <c r="M981" s="72"/>
    </row>
    <row r="982" spans="1:13" s="3" customFormat="1" ht="67.150000000000006" customHeight="1" outlineLevel="2">
      <c r="A982" s="73" t="s">
        <v>846</v>
      </c>
      <c r="B982" s="158" t="s">
        <v>547</v>
      </c>
      <c r="C982" s="158" t="s">
        <v>548</v>
      </c>
      <c r="D982" s="158" t="s">
        <v>96</v>
      </c>
      <c r="E982" s="158" t="s">
        <v>1783</v>
      </c>
      <c r="F982" s="158" t="s">
        <v>299</v>
      </c>
      <c r="G982" s="158" t="s">
        <v>848</v>
      </c>
      <c r="H982" s="158" t="s">
        <v>50</v>
      </c>
      <c r="I982" s="4">
        <v>47619</v>
      </c>
      <c r="J982" s="158" t="s">
        <v>1782</v>
      </c>
      <c r="K982" s="158" t="s">
        <v>550</v>
      </c>
      <c r="L982" s="158" t="s">
        <v>1430</v>
      </c>
      <c r="M982" s="77" t="s">
        <v>151</v>
      </c>
    </row>
    <row r="983" spans="1:13" s="3" customFormat="1" ht="67.900000000000006" customHeight="1" outlineLevel="2">
      <c r="A983" s="73" t="s">
        <v>846</v>
      </c>
      <c r="B983" s="158" t="s">
        <v>1781</v>
      </c>
      <c r="C983" s="158" t="s">
        <v>548</v>
      </c>
      <c r="D983" s="158" t="s">
        <v>148</v>
      </c>
      <c r="E983" s="158" t="s">
        <v>1780</v>
      </c>
      <c r="F983" s="158" t="s">
        <v>299</v>
      </c>
      <c r="G983" s="158" t="s">
        <v>848</v>
      </c>
      <c r="H983" s="158" t="s">
        <v>50</v>
      </c>
      <c r="I983" s="4">
        <v>10000</v>
      </c>
      <c r="J983" s="158" t="s">
        <v>1779</v>
      </c>
      <c r="K983" s="158" t="s">
        <v>1778</v>
      </c>
      <c r="L983" s="158" t="s">
        <v>1777</v>
      </c>
      <c r="M983" s="158"/>
    </row>
    <row r="984" spans="1:13" s="3" customFormat="1" ht="52.15" customHeight="1" outlineLevel="2">
      <c r="A984" s="73" t="s">
        <v>846</v>
      </c>
      <c r="B984" s="158" t="s">
        <v>1332</v>
      </c>
      <c r="C984" s="158" t="s">
        <v>1421</v>
      </c>
      <c r="D984" s="158" t="s">
        <v>148</v>
      </c>
      <c r="E984" s="158" t="s">
        <v>800</v>
      </c>
      <c r="F984" s="158" t="s">
        <v>298</v>
      </c>
      <c r="G984" s="158" t="s">
        <v>848</v>
      </c>
      <c r="H984" s="158" t="s">
        <v>50</v>
      </c>
      <c r="I984" s="4">
        <v>38095</v>
      </c>
      <c r="J984" s="158" t="s">
        <v>1776</v>
      </c>
      <c r="K984" s="158" t="s">
        <v>1408</v>
      </c>
      <c r="L984" s="158" t="s">
        <v>1775</v>
      </c>
      <c r="M984" s="72"/>
    </row>
    <row r="985" spans="1:13" s="3" customFormat="1" ht="67.900000000000006" customHeight="1" outlineLevel="2">
      <c r="A985" s="73" t="s">
        <v>846</v>
      </c>
      <c r="B985" s="158" t="s">
        <v>565</v>
      </c>
      <c r="C985" s="158" t="s">
        <v>1774</v>
      </c>
      <c r="D985" s="158" t="s">
        <v>96</v>
      </c>
      <c r="E985" s="158" t="s">
        <v>957</v>
      </c>
      <c r="F985" s="158" t="s">
        <v>294</v>
      </c>
      <c r="G985" s="158" t="s">
        <v>848</v>
      </c>
      <c r="H985" s="158" t="s">
        <v>50</v>
      </c>
      <c r="I985" s="4">
        <v>90476</v>
      </c>
      <c r="J985" s="158" t="s">
        <v>1335</v>
      </c>
      <c r="K985" s="158" t="s">
        <v>1334</v>
      </c>
      <c r="L985" s="158" t="s">
        <v>1773</v>
      </c>
      <c r="M985" s="72" t="s">
        <v>107</v>
      </c>
    </row>
    <row r="986" spans="1:13" s="3" customFormat="1" ht="84" customHeight="1" outlineLevel="2">
      <c r="A986" s="73" t="s">
        <v>846</v>
      </c>
      <c r="B986" s="158" t="s">
        <v>1687</v>
      </c>
      <c r="C986" s="158" t="s">
        <v>851</v>
      </c>
      <c r="D986" s="158" t="s">
        <v>148</v>
      </c>
      <c r="E986" s="158" t="s">
        <v>1686</v>
      </c>
      <c r="F986" s="158" t="s">
        <v>292</v>
      </c>
      <c r="G986" s="158" t="s">
        <v>848</v>
      </c>
      <c r="H986" s="158" t="s">
        <v>50</v>
      </c>
      <c r="I986" s="4">
        <v>1000</v>
      </c>
      <c r="J986" s="158" t="s">
        <v>570</v>
      </c>
      <c r="K986" s="158" t="s">
        <v>1685</v>
      </c>
      <c r="L986" s="158" t="s">
        <v>571</v>
      </c>
      <c r="M986" s="72" t="s">
        <v>107</v>
      </c>
    </row>
    <row r="987" spans="1:13" s="3" customFormat="1" ht="84" customHeight="1" outlineLevel="2">
      <c r="A987" s="73" t="s">
        <v>846</v>
      </c>
      <c r="B987" s="158" t="s">
        <v>1687</v>
      </c>
      <c r="C987" s="158" t="s">
        <v>851</v>
      </c>
      <c r="D987" s="158" t="s">
        <v>148</v>
      </c>
      <c r="E987" s="158" t="s">
        <v>1758</v>
      </c>
      <c r="F987" s="158" t="s">
        <v>292</v>
      </c>
      <c r="G987" s="158" t="s">
        <v>848</v>
      </c>
      <c r="H987" s="158" t="s">
        <v>50</v>
      </c>
      <c r="I987" s="4">
        <v>1000</v>
      </c>
      <c r="J987" s="158" t="s">
        <v>568</v>
      </c>
      <c r="K987" s="158" t="s">
        <v>1685</v>
      </c>
      <c r="L987" s="158" t="s">
        <v>569</v>
      </c>
      <c r="M987" s="72"/>
    </row>
    <row r="988" spans="1:13" s="3" customFormat="1" ht="84" customHeight="1" outlineLevel="2">
      <c r="A988" s="73" t="s">
        <v>846</v>
      </c>
      <c r="B988" s="158" t="s">
        <v>1687</v>
      </c>
      <c r="C988" s="158" t="s">
        <v>851</v>
      </c>
      <c r="D988" s="158" t="s">
        <v>148</v>
      </c>
      <c r="E988" s="158" t="s">
        <v>1758</v>
      </c>
      <c r="F988" s="158" t="s">
        <v>292</v>
      </c>
      <c r="G988" s="158" t="s">
        <v>848</v>
      </c>
      <c r="H988" s="158" t="s">
        <v>50</v>
      </c>
      <c r="I988" s="4">
        <v>1000</v>
      </c>
      <c r="J988" s="158" t="s">
        <v>1772</v>
      </c>
      <c r="K988" s="158" t="s">
        <v>1685</v>
      </c>
      <c r="L988" s="158" t="s">
        <v>571</v>
      </c>
      <c r="M988" s="72"/>
    </row>
    <row r="989" spans="1:13" s="3" customFormat="1" ht="68.45" customHeight="1" outlineLevel="2">
      <c r="A989" s="73" t="s">
        <v>846</v>
      </c>
      <c r="B989" s="158" t="s">
        <v>1771</v>
      </c>
      <c r="C989" s="158" t="s">
        <v>1770</v>
      </c>
      <c r="D989" s="158" t="s">
        <v>148</v>
      </c>
      <c r="E989" s="158" t="s">
        <v>1672</v>
      </c>
      <c r="F989" s="158" t="s">
        <v>291</v>
      </c>
      <c r="G989" s="158" t="s">
        <v>848</v>
      </c>
      <c r="H989" s="158" t="s">
        <v>50</v>
      </c>
      <c r="I989" s="4">
        <v>15000</v>
      </c>
      <c r="J989" s="158" t="s">
        <v>377</v>
      </c>
      <c r="K989" s="158" t="s">
        <v>1769</v>
      </c>
      <c r="L989" s="158" t="s">
        <v>1768</v>
      </c>
      <c r="M989" s="72"/>
    </row>
    <row r="990" spans="1:13" s="3" customFormat="1" ht="52.15" customHeight="1" outlineLevel="2">
      <c r="A990" s="73" t="s">
        <v>846</v>
      </c>
      <c r="B990" s="158" t="s">
        <v>1767</v>
      </c>
      <c r="C990" s="158" t="s">
        <v>1673</v>
      </c>
      <c r="D990" s="158" t="s">
        <v>96</v>
      </c>
      <c r="E990" s="158" t="s">
        <v>1672</v>
      </c>
      <c r="F990" s="158" t="s">
        <v>322</v>
      </c>
      <c r="G990" s="158" t="s">
        <v>848</v>
      </c>
      <c r="H990" s="158" t="s">
        <v>50</v>
      </c>
      <c r="I990" s="4">
        <v>75000</v>
      </c>
      <c r="J990" s="158" t="s">
        <v>1766</v>
      </c>
      <c r="K990" s="158" t="s">
        <v>1765</v>
      </c>
      <c r="L990" s="158" t="s">
        <v>1764</v>
      </c>
      <c r="M990" s="72"/>
    </row>
    <row r="991" spans="1:13" s="3" customFormat="1" ht="83.45" customHeight="1" outlineLevel="2">
      <c r="A991" s="73" t="s">
        <v>846</v>
      </c>
      <c r="B991" s="158" t="s">
        <v>560</v>
      </c>
      <c r="C991" s="158" t="s">
        <v>1763</v>
      </c>
      <c r="D991" s="158" t="s">
        <v>148</v>
      </c>
      <c r="E991" s="158" t="s">
        <v>1762</v>
      </c>
      <c r="F991" s="158" t="s">
        <v>289</v>
      </c>
      <c r="G991" s="158" t="s">
        <v>848</v>
      </c>
      <c r="H991" s="158" t="s">
        <v>50</v>
      </c>
      <c r="I991" s="4">
        <v>2400</v>
      </c>
      <c r="J991" s="158" t="s">
        <v>290</v>
      </c>
      <c r="K991" s="158" t="s">
        <v>561</v>
      </c>
      <c r="L991" s="158" t="s">
        <v>562</v>
      </c>
      <c r="M991" s="72" t="s">
        <v>107</v>
      </c>
    </row>
    <row r="992" spans="1:13" s="3" customFormat="1" ht="84" customHeight="1" outlineLevel="2">
      <c r="A992" s="73" t="s">
        <v>846</v>
      </c>
      <c r="B992" s="158" t="s">
        <v>560</v>
      </c>
      <c r="C992" s="158" t="s">
        <v>1761</v>
      </c>
      <c r="D992" s="158" t="s">
        <v>148</v>
      </c>
      <c r="E992" s="158" t="s">
        <v>1760</v>
      </c>
      <c r="F992" s="158" t="s">
        <v>289</v>
      </c>
      <c r="G992" s="158" t="s">
        <v>848</v>
      </c>
      <c r="H992" s="158" t="s">
        <v>50</v>
      </c>
      <c r="I992" s="4">
        <v>2400</v>
      </c>
      <c r="J992" s="158" t="s">
        <v>290</v>
      </c>
      <c r="K992" s="158" t="s">
        <v>561</v>
      </c>
      <c r="L992" s="158" t="s">
        <v>562</v>
      </c>
      <c r="M992" s="72"/>
    </row>
    <row r="993" spans="1:13" s="3" customFormat="1" ht="52.15" customHeight="1" outlineLevel="2">
      <c r="A993" s="73" t="s">
        <v>846</v>
      </c>
      <c r="B993" s="158" t="s">
        <v>560</v>
      </c>
      <c r="C993" s="158" t="s">
        <v>1759</v>
      </c>
      <c r="D993" s="158" t="s">
        <v>96</v>
      </c>
      <c r="E993" s="158" t="s">
        <v>1758</v>
      </c>
      <c r="F993" s="158" t="s">
        <v>289</v>
      </c>
      <c r="G993" s="158" t="s">
        <v>848</v>
      </c>
      <c r="H993" s="158" t="s">
        <v>50</v>
      </c>
      <c r="I993" s="4">
        <v>8000</v>
      </c>
      <c r="J993" s="158" t="s">
        <v>146</v>
      </c>
      <c r="K993" s="158" t="s">
        <v>561</v>
      </c>
      <c r="L993" s="158" t="s">
        <v>563</v>
      </c>
      <c r="M993" s="72"/>
    </row>
    <row r="994" spans="1:13" s="3" customFormat="1" ht="52.15" customHeight="1" outlineLevel="2">
      <c r="A994" s="73" t="s">
        <v>846</v>
      </c>
      <c r="B994" s="158" t="s">
        <v>573</v>
      </c>
      <c r="C994" s="158" t="s">
        <v>865</v>
      </c>
      <c r="D994" s="158" t="s">
        <v>96</v>
      </c>
      <c r="E994" s="158" t="s">
        <v>1757</v>
      </c>
      <c r="F994" s="158" t="s">
        <v>321</v>
      </c>
      <c r="G994" s="158" t="s">
        <v>848</v>
      </c>
      <c r="H994" s="158" t="s">
        <v>50</v>
      </c>
      <c r="I994" s="4">
        <v>12000</v>
      </c>
      <c r="J994" s="158" t="s">
        <v>866</v>
      </c>
      <c r="K994" s="158" t="s">
        <v>867</v>
      </c>
      <c r="L994" s="158" t="s">
        <v>868</v>
      </c>
      <c r="M994" s="72"/>
    </row>
    <row r="995" spans="1:13" s="3" customFormat="1" ht="83.45" customHeight="1" outlineLevel="2">
      <c r="A995" s="73" t="s">
        <v>846</v>
      </c>
      <c r="B995" s="158" t="s">
        <v>1756</v>
      </c>
      <c r="C995" s="158" t="s">
        <v>1172</v>
      </c>
      <c r="D995" s="158" t="s">
        <v>43</v>
      </c>
      <c r="E995" s="158" t="s">
        <v>1755</v>
      </c>
      <c r="F995" s="158" t="s">
        <v>115</v>
      </c>
      <c r="G995" s="158" t="s">
        <v>848</v>
      </c>
      <c r="H995" s="158" t="s">
        <v>50</v>
      </c>
      <c r="I995" s="4">
        <v>0</v>
      </c>
      <c r="J995" s="158" t="s">
        <v>1754</v>
      </c>
      <c r="K995" s="158" t="s">
        <v>1753</v>
      </c>
      <c r="L995" s="158" t="s">
        <v>1173</v>
      </c>
      <c r="M995" s="111" t="s">
        <v>44</v>
      </c>
    </row>
    <row r="996" spans="1:13" s="3" customFormat="1" ht="52.15" customHeight="1" outlineLevel="2">
      <c r="A996" s="73" t="s">
        <v>846</v>
      </c>
      <c r="B996" s="158" t="s">
        <v>1752</v>
      </c>
      <c r="C996" s="158" t="s">
        <v>1751</v>
      </c>
      <c r="D996" s="158" t="s">
        <v>56</v>
      </c>
      <c r="E996" s="158" t="s">
        <v>1563</v>
      </c>
      <c r="F996" s="158" t="s">
        <v>241</v>
      </c>
      <c r="G996" s="158" t="s">
        <v>848</v>
      </c>
      <c r="H996" s="158" t="s">
        <v>50</v>
      </c>
      <c r="I996" s="4">
        <v>47619</v>
      </c>
      <c r="J996" s="158" t="s">
        <v>586</v>
      </c>
      <c r="K996" s="158" t="s">
        <v>1562</v>
      </c>
      <c r="L996" s="158" t="s">
        <v>587</v>
      </c>
      <c r="M996" s="72"/>
    </row>
    <row r="997" spans="1:13" s="3" customFormat="1" ht="83.45" customHeight="1" outlineLevel="2">
      <c r="A997" s="73" t="s">
        <v>846</v>
      </c>
      <c r="B997" s="158" t="s">
        <v>857</v>
      </c>
      <c r="C997" s="158" t="s">
        <v>1750</v>
      </c>
      <c r="D997" s="158" t="s">
        <v>56</v>
      </c>
      <c r="E997" s="158" t="s">
        <v>998</v>
      </c>
      <c r="F997" s="158" t="s">
        <v>241</v>
      </c>
      <c r="G997" s="158" t="s">
        <v>848</v>
      </c>
      <c r="H997" s="158" t="s">
        <v>50</v>
      </c>
      <c r="I997" s="4">
        <v>40000</v>
      </c>
      <c r="J997" s="158" t="s">
        <v>1749</v>
      </c>
      <c r="K997" s="158" t="s">
        <v>1748</v>
      </c>
      <c r="L997" s="158" t="s">
        <v>1747</v>
      </c>
      <c r="M997" s="72" t="s">
        <v>107</v>
      </c>
    </row>
    <row r="998" spans="1:13" s="3" customFormat="1" ht="67.150000000000006" customHeight="1" outlineLevel="2">
      <c r="A998" s="73" t="s">
        <v>846</v>
      </c>
      <c r="B998" s="158" t="s">
        <v>306</v>
      </c>
      <c r="C998" s="158" t="s">
        <v>1746</v>
      </c>
      <c r="D998" s="158" t="s">
        <v>48</v>
      </c>
      <c r="E998" s="158" t="s">
        <v>1745</v>
      </c>
      <c r="F998" s="158" t="s">
        <v>241</v>
      </c>
      <c r="G998" s="158" t="s">
        <v>848</v>
      </c>
      <c r="H998" s="158" t="s">
        <v>50</v>
      </c>
      <c r="I998" s="4">
        <v>50000</v>
      </c>
      <c r="J998" s="158" t="s">
        <v>305</v>
      </c>
      <c r="K998" s="158" t="s">
        <v>1744</v>
      </c>
      <c r="L998" s="158" t="s">
        <v>1743</v>
      </c>
      <c r="M998" s="72"/>
    </row>
    <row r="999" spans="1:13" s="3" customFormat="1" ht="69" customHeight="1" outlineLevel="2">
      <c r="A999" s="73" t="s">
        <v>846</v>
      </c>
      <c r="B999" s="158" t="s">
        <v>1742</v>
      </c>
      <c r="C999" s="158" t="s">
        <v>1741</v>
      </c>
      <c r="D999" s="158" t="s">
        <v>48</v>
      </c>
      <c r="E999" s="158" t="s">
        <v>1740</v>
      </c>
      <c r="F999" s="158" t="s">
        <v>241</v>
      </c>
      <c r="G999" s="158" t="s">
        <v>848</v>
      </c>
      <c r="H999" s="158" t="s">
        <v>50</v>
      </c>
      <c r="I999" s="4">
        <v>203875</v>
      </c>
      <c r="J999" s="158" t="s">
        <v>566</v>
      </c>
      <c r="K999" s="158" t="s">
        <v>1739</v>
      </c>
      <c r="L999" s="158" t="s">
        <v>98</v>
      </c>
      <c r="M999" s="72" t="s">
        <v>107</v>
      </c>
    </row>
    <row r="1000" spans="1:13" s="3" customFormat="1" ht="52.15" customHeight="1" outlineLevel="2">
      <c r="A1000" s="73" t="s">
        <v>846</v>
      </c>
      <c r="B1000" s="158" t="s">
        <v>1738</v>
      </c>
      <c r="C1000" s="158" t="s">
        <v>1737</v>
      </c>
      <c r="D1000" s="158" t="s">
        <v>56</v>
      </c>
      <c r="E1000" s="158">
        <v>113.11</v>
      </c>
      <c r="F1000" s="158" t="s">
        <v>241</v>
      </c>
      <c r="G1000" s="158" t="s">
        <v>848</v>
      </c>
      <c r="H1000" s="158" t="s">
        <v>50</v>
      </c>
      <c r="I1000" s="4">
        <v>49000</v>
      </c>
      <c r="J1000" s="158" t="s">
        <v>1736</v>
      </c>
      <c r="K1000" s="158" t="s">
        <v>1735</v>
      </c>
      <c r="L1000" s="158" t="s">
        <v>1734</v>
      </c>
      <c r="M1000" s="72"/>
    </row>
    <row r="1001" spans="1:13" s="3" customFormat="1" ht="52.15" customHeight="1" outlineLevel="2">
      <c r="A1001" s="73" t="s">
        <v>846</v>
      </c>
      <c r="B1001" s="158" t="s">
        <v>565</v>
      </c>
      <c r="C1001" s="158" t="s">
        <v>1733</v>
      </c>
      <c r="D1001" s="158" t="s">
        <v>96</v>
      </c>
      <c r="E1001" s="158" t="s">
        <v>1732</v>
      </c>
      <c r="F1001" s="158" t="s">
        <v>326</v>
      </c>
      <c r="G1001" s="158" t="s">
        <v>848</v>
      </c>
      <c r="H1001" s="158" t="s">
        <v>50</v>
      </c>
      <c r="I1001" s="4">
        <v>33333</v>
      </c>
      <c r="J1001" s="158" t="s">
        <v>1731</v>
      </c>
      <c r="K1001" s="158" t="s">
        <v>1726</v>
      </c>
      <c r="L1001" s="158" t="s">
        <v>1730</v>
      </c>
      <c r="M1001" s="72" t="s">
        <v>107</v>
      </c>
    </row>
    <row r="1002" spans="1:13" s="3" customFormat="1" ht="52.15" customHeight="1" outlineLevel="2">
      <c r="A1002" s="73" t="s">
        <v>846</v>
      </c>
      <c r="B1002" s="158" t="s">
        <v>565</v>
      </c>
      <c r="C1002" s="158" t="s">
        <v>1729</v>
      </c>
      <c r="D1002" s="158" t="s">
        <v>96</v>
      </c>
      <c r="E1002" s="158" t="s">
        <v>1728</v>
      </c>
      <c r="F1002" s="158" t="s">
        <v>326</v>
      </c>
      <c r="G1002" s="158" t="s">
        <v>848</v>
      </c>
      <c r="H1002" s="158" t="s">
        <v>50</v>
      </c>
      <c r="I1002" s="4">
        <v>33333</v>
      </c>
      <c r="J1002" s="158" t="s">
        <v>1727</v>
      </c>
      <c r="K1002" s="158" t="s">
        <v>1726</v>
      </c>
      <c r="L1002" s="158" t="s">
        <v>1725</v>
      </c>
      <c r="M1002" s="72" t="s">
        <v>107</v>
      </c>
    </row>
    <row r="1003" spans="1:13" s="3" customFormat="1" ht="52.15" customHeight="1" outlineLevel="2">
      <c r="A1003" s="73" t="s">
        <v>846</v>
      </c>
      <c r="B1003" s="158" t="s">
        <v>565</v>
      </c>
      <c r="C1003" s="158" t="s">
        <v>1724</v>
      </c>
      <c r="D1003" s="158" t="s">
        <v>96</v>
      </c>
      <c r="E1003" s="158" t="s">
        <v>1719</v>
      </c>
      <c r="F1003" s="158" t="s">
        <v>1718</v>
      </c>
      <c r="G1003" s="158" t="s">
        <v>848</v>
      </c>
      <c r="H1003" s="158" t="s">
        <v>50</v>
      </c>
      <c r="I1003" s="4">
        <v>94286</v>
      </c>
      <c r="J1003" s="158" t="s">
        <v>1723</v>
      </c>
      <c r="K1003" s="158" t="s">
        <v>237</v>
      </c>
      <c r="L1003" s="158" t="s">
        <v>1722</v>
      </c>
      <c r="M1003" s="72"/>
    </row>
    <row r="1004" spans="1:13" s="3" customFormat="1" ht="67.900000000000006" customHeight="1" outlineLevel="2">
      <c r="A1004" s="73" t="s">
        <v>846</v>
      </c>
      <c r="B1004" s="158" t="s">
        <v>1721</v>
      </c>
      <c r="C1004" s="158" t="s">
        <v>1720</v>
      </c>
      <c r="D1004" s="158" t="s">
        <v>148</v>
      </c>
      <c r="E1004" s="158" t="s">
        <v>1719</v>
      </c>
      <c r="F1004" s="158" t="s">
        <v>1718</v>
      </c>
      <c r="G1004" s="158" t="s">
        <v>848</v>
      </c>
      <c r="H1004" s="158" t="s">
        <v>50</v>
      </c>
      <c r="I1004" s="4">
        <v>49800</v>
      </c>
      <c r="J1004" s="158" t="s">
        <v>1717</v>
      </c>
      <c r="K1004" s="158" t="s">
        <v>1716</v>
      </c>
      <c r="L1004" s="158" t="s">
        <v>1715</v>
      </c>
      <c r="M1004" s="72"/>
    </row>
    <row r="1005" spans="1:13" s="3" customFormat="1" ht="52.15" customHeight="1" outlineLevel="2">
      <c r="A1005" s="73" t="s">
        <v>846</v>
      </c>
      <c r="B1005" s="158" t="s">
        <v>871</v>
      </c>
      <c r="C1005" s="158" t="s">
        <v>1448</v>
      </c>
      <c r="D1005" s="158" t="s">
        <v>48</v>
      </c>
      <c r="E1005" s="158" t="s">
        <v>1714</v>
      </c>
      <c r="F1005" s="158" t="s">
        <v>300</v>
      </c>
      <c r="G1005" s="158" t="s">
        <v>848</v>
      </c>
      <c r="H1005" s="158" t="s">
        <v>50</v>
      </c>
      <c r="I1005" s="4">
        <v>28571</v>
      </c>
      <c r="J1005" s="158" t="s">
        <v>823</v>
      </c>
      <c r="K1005" s="158" t="s">
        <v>1447</v>
      </c>
      <c r="L1005" s="158" t="s">
        <v>824</v>
      </c>
      <c r="M1005" s="72"/>
    </row>
    <row r="1006" spans="1:13" s="3" customFormat="1" ht="52.15" customHeight="1" outlineLevel="2">
      <c r="A1006" s="73" t="s">
        <v>846</v>
      </c>
      <c r="B1006" s="158" t="s">
        <v>1713</v>
      </c>
      <c r="C1006" s="158" t="s">
        <v>1712</v>
      </c>
      <c r="D1006" s="158" t="s">
        <v>148</v>
      </c>
      <c r="E1006" s="158" t="s">
        <v>1711</v>
      </c>
      <c r="F1006" s="158" t="s">
        <v>297</v>
      </c>
      <c r="G1006" s="158" t="s">
        <v>848</v>
      </c>
      <c r="H1006" s="158" t="s">
        <v>50</v>
      </c>
      <c r="I1006" s="4">
        <v>40000</v>
      </c>
      <c r="J1006" s="158" t="s">
        <v>582</v>
      </c>
      <c r="K1006" s="158" t="s">
        <v>1710</v>
      </c>
      <c r="L1006" s="158" t="s">
        <v>1367</v>
      </c>
      <c r="M1006" s="72"/>
    </row>
    <row r="1007" spans="1:13" s="3" customFormat="1" ht="52.15" customHeight="1" outlineLevel="2">
      <c r="A1007" s="73" t="s">
        <v>846</v>
      </c>
      <c r="B1007" s="158" t="s">
        <v>1709</v>
      </c>
      <c r="C1007" s="158" t="s">
        <v>1706</v>
      </c>
      <c r="D1007" s="158" t="s">
        <v>48</v>
      </c>
      <c r="E1007" s="158" t="s">
        <v>1708</v>
      </c>
      <c r="F1007" s="158" t="s">
        <v>325</v>
      </c>
      <c r="G1007" s="158" t="s">
        <v>848</v>
      </c>
      <c r="H1007" s="158" t="s">
        <v>50</v>
      </c>
      <c r="I1007" s="4">
        <v>19048</v>
      </c>
      <c r="J1007" s="158" t="s">
        <v>1704</v>
      </c>
      <c r="K1007" s="158" t="s">
        <v>872</v>
      </c>
      <c r="L1007" s="158" t="s">
        <v>1703</v>
      </c>
      <c r="M1007" s="72"/>
    </row>
    <row r="1008" spans="1:13" s="3" customFormat="1" ht="52.15" customHeight="1" outlineLevel="2">
      <c r="A1008" s="73" t="s">
        <v>846</v>
      </c>
      <c r="B1008" s="158" t="s">
        <v>1707</v>
      </c>
      <c r="C1008" s="158" t="s">
        <v>1706</v>
      </c>
      <c r="D1008" s="158" t="s">
        <v>48</v>
      </c>
      <c r="E1008" s="158" t="s">
        <v>1705</v>
      </c>
      <c r="F1008" s="158" t="s">
        <v>325</v>
      </c>
      <c r="G1008" s="158" t="s">
        <v>848</v>
      </c>
      <c r="H1008" s="158" t="s">
        <v>50</v>
      </c>
      <c r="I1008" s="4">
        <v>19048</v>
      </c>
      <c r="J1008" s="158" t="s">
        <v>1704</v>
      </c>
      <c r="K1008" s="158" t="s">
        <v>872</v>
      </c>
      <c r="L1008" s="158" t="s">
        <v>1703</v>
      </c>
      <c r="M1008" s="72"/>
    </row>
    <row r="1009" spans="1:13" s="3" customFormat="1" ht="67.900000000000006" customHeight="1" outlineLevel="2">
      <c r="A1009" s="73" t="s">
        <v>846</v>
      </c>
      <c r="B1009" s="158" t="s">
        <v>554</v>
      </c>
      <c r="C1009" s="158" t="s">
        <v>555</v>
      </c>
      <c r="D1009" s="158" t="s">
        <v>96</v>
      </c>
      <c r="E1009" s="158" t="s">
        <v>1702</v>
      </c>
      <c r="F1009" s="158" t="s">
        <v>318</v>
      </c>
      <c r="G1009" s="158" t="s">
        <v>848</v>
      </c>
      <c r="H1009" s="158" t="s">
        <v>50</v>
      </c>
      <c r="I1009" s="4">
        <v>14286</v>
      </c>
      <c r="J1009" s="158" t="s">
        <v>333</v>
      </c>
      <c r="K1009" s="158" t="s">
        <v>556</v>
      </c>
      <c r="L1009" s="158" t="s">
        <v>557</v>
      </c>
      <c r="M1009" s="72"/>
    </row>
    <row r="1010" spans="1:13" s="3" customFormat="1" ht="52.15" customHeight="1" outlineLevel="2">
      <c r="A1010" s="73" t="s">
        <v>846</v>
      </c>
      <c r="B1010" s="158" t="s">
        <v>554</v>
      </c>
      <c r="C1010" s="158" t="s">
        <v>1701</v>
      </c>
      <c r="D1010" s="158" t="s">
        <v>148</v>
      </c>
      <c r="E1010" s="158" t="s">
        <v>1696</v>
      </c>
      <c r="F1010" s="158" t="s">
        <v>318</v>
      </c>
      <c r="G1010" s="158" t="s">
        <v>848</v>
      </c>
      <c r="H1010" s="158" t="s">
        <v>50</v>
      </c>
      <c r="I1010" s="4">
        <v>11429</v>
      </c>
      <c r="J1010" s="158" t="s">
        <v>1315</v>
      </c>
      <c r="K1010" s="158" t="s">
        <v>556</v>
      </c>
      <c r="L1010" s="158" t="s">
        <v>567</v>
      </c>
      <c r="M1010" s="72"/>
    </row>
    <row r="1011" spans="1:13" s="3" customFormat="1" ht="67.900000000000006" customHeight="1" outlineLevel="2">
      <c r="A1011" s="73" t="s">
        <v>846</v>
      </c>
      <c r="B1011" s="158" t="s">
        <v>558</v>
      </c>
      <c r="C1011" s="158" t="s">
        <v>1313</v>
      </c>
      <c r="D1011" s="158" t="s">
        <v>96</v>
      </c>
      <c r="E1011" s="158" t="s">
        <v>1700</v>
      </c>
      <c r="F1011" s="158" t="s">
        <v>317</v>
      </c>
      <c r="G1011" s="158" t="s">
        <v>848</v>
      </c>
      <c r="H1011" s="158" t="s">
        <v>50</v>
      </c>
      <c r="I1011" s="4">
        <v>47619</v>
      </c>
      <c r="J1011" s="158" t="s">
        <v>1312</v>
      </c>
      <c r="K1011" s="158" t="s">
        <v>559</v>
      </c>
      <c r="L1011" s="158" t="s">
        <v>1698</v>
      </c>
      <c r="M1011" s="72"/>
    </row>
    <row r="1012" spans="1:13" s="3" customFormat="1" ht="67.900000000000006" customHeight="1" outlineLevel="2">
      <c r="A1012" s="73" t="s">
        <v>846</v>
      </c>
      <c r="B1012" s="158" t="s">
        <v>558</v>
      </c>
      <c r="C1012" s="158" t="s">
        <v>1311</v>
      </c>
      <c r="D1012" s="158" t="s">
        <v>96</v>
      </c>
      <c r="E1012" s="158" t="s">
        <v>1700</v>
      </c>
      <c r="F1012" s="158" t="s">
        <v>317</v>
      </c>
      <c r="G1012" s="158" t="s">
        <v>848</v>
      </c>
      <c r="H1012" s="158" t="s">
        <v>50</v>
      </c>
      <c r="I1012" s="4">
        <v>47619</v>
      </c>
      <c r="J1012" s="158" t="s">
        <v>1699</v>
      </c>
      <c r="K1012" s="158" t="s">
        <v>559</v>
      </c>
      <c r="L1012" s="158" t="s">
        <v>1698</v>
      </c>
      <c r="M1012" s="72"/>
    </row>
    <row r="1013" spans="1:13" s="3" customFormat="1" ht="67.900000000000006" customHeight="1" outlineLevel="2">
      <c r="A1013" s="73" t="s">
        <v>846</v>
      </c>
      <c r="B1013" s="158" t="s">
        <v>558</v>
      </c>
      <c r="C1013" s="158" t="s">
        <v>1697</v>
      </c>
      <c r="D1013" s="158" t="s">
        <v>148</v>
      </c>
      <c r="E1013" s="158" t="s">
        <v>1696</v>
      </c>
      <c r="F1013" s="158" t="s">
        <v>317</v>
      </c>
      <c r="G1013" s="158" t="s">
        <v>848</v>
      </c>
      <c r="H1013" s="158" t="s">
        <v>50</v>
      </c>
      <c r="I1013" s="4">
        <v>44000</v>
      </c>
      <c r="J1013" s="158" t="s">
        <v>874</v>
      </c>
      <c r="K1013" s="158" t="s">
        <v>559</v>
      </c>
      <c r="L1013" s="158" t="s">
        <v>1695</v>
      </c>
      <c r="M1013" s="72"/>
    </row>
    <row r="1014" spans="1:13" s="3" customFormat="1" ht="52.15" customHeight="1" outlineLevel="2">
      <c r="A1014" s="73" t="s">
        <v>846</v>
      </c>
      <c r="B1014" s="158" t="s">
        <v>1307</v>
      </c>
      <c r="C1014" s="158" t="s">
        <v>545</v>
      </c>
      <c r="D1014" s="158" t="s">
        <v>96</v>
      </c>
      <c r="E1014" s="158" t="s">
        <v>1690</v>
      </c>
      <c r="F1014" s="158" t="s">
        <v>301</v>
      </c>
      <c r="G1014" s="158" t="s">
        <v>848</v>
      </c>
      <c r="H1014" s="158" t="s">
        <v>50</v>
      </c>
      <c r="I1014" s="4">
        <v>8000</v>
      </c>
      <c r="J1014" s="158" t="s">
        <v>1304</v>
      </c>
      <c r="K1014" s="158" t="s">
        <v>1692</v>
      </c>
      <c r="L1014" s="158" t="s">
        <v>1694</v>
      </c>
      <c r="M1014" s="72"/>
    </row>
    <row r="1015" spans="1:13" s="3" customFormat="1" ht="52.15" customHeight="1" outlineLevel="2">
      <c r="A1015" s="73" t="s">
        <v>846</v>
      </c>
      <c r="B1015" s="158" t="s">
        <v>1307</v>
      </c>
      <c r="C1015" s="158" t="s">
        <v>545</v>
      </c>
      <c r="D1015" s="158" t="s">
        <v>96</v>
      </c>
      <c r="E1015" s="158" t="s">
        <v>1690</v>
      </c>
      <c r="F1015" s="158" t="s">
        <v>301</v>
      </c>
      <c r="G1015" s="158" t="s">
        <v>848</v>
      </c>
      <c r="H1015" s="158" t="s">
        <v>50</v>
      </c>
      <c r="I1015" s="4">
        <v>8000</v>
      </c>
      <c r="J1015" s="158" t="s">
        <v>1693</v>
      </c>
      <c r="K1015" s="158" t="s">
        <v>1692</v>
      </c>
      <c r="L1015" s="158" t="s">
        <v>1691</v>
      </c>
      <c r="M1015" s="72"/>
    </row>
    <row r="1016" spans="1:13" s="3" customFormat="1" ht="52.15" customHeight="1" outlineLevel="2">
      <c r="A1016" s="73" t="s">
        <v>846</v>
      </c>
      <c r="B1016" s="158" t="s">
        <v>1307</v>
      </c>
      <c r="C1016" s="158" t="s">
        <v>545</v>
      </c>
      <c r="D1016" s="158" t="s">
        <v>148</v>
      </c>
      <c r="E1016" s="158" t="s">
        <v>1690</v>
      </c>
      <c r="F1016" s="158" t="s">
        <v>301</v>
      </c>
      <c r="G1016" s="158" t="s">
        <v>848</v>
      </c>
      <c r="H1016" s="158" t="s">
        <v>50</v>
      </c>
      <c r="I1016" s="4">
        <v>6000</v>
      </c>
      <c r="J1016" s="158" t="s">
        <v>546</v>
      </c>
      <c r="K1016" s="158" t="s">
        <v>1689</v>
      </c>
      <c r="L1016" s="158" t="s">
        <v>1688</v>
      </c>
      <c r="M1016" s="72"/>
    </row>
    <row r="1017" spans="1:13" s="3" customFormat="1" ht="84" customHeight="1" outlineLevel="2">
      <c r="A1017" s="73" t="s">
        <v>846</v>
      </c>
      <c r="B1017" s="158" t="s">
        <v>1687</v>
      </c>
      <c r="C1017" s="158" t="s">
        <v>851</v>
      </c>
      <c r="D1017" s="158" t="s">
        <v>148</v>
      </c>
      <c r="E1017" s="158" t="s">
        <v>1686</v>
      </c>
      <c r="F1017" s="158" t="s">
        <v>292</v>
      </c>
      <c r="G1017" s="158" t="s">
        <v>848</v>
      </c>
      <c r="H1017" s="158" t="s">
        <v>50</v>
      </c>
      <c r="I1017" s="4">
        <v>1000</v>
      </c>
      <c r="J1017" s="158" t="s">
        <v>568</v>
      </c>
      <c r="K1017" s="158" t="s">
        <v>1685</v>
      </c>
      <c r="L1017" s="158" t="s">
        <v>569</v>
      </c>
      <c r="M1017" s="72" t="s">
        <v>107</v>
      </c>
    </row>
    <row r="1018" spans="1:13" s="3" customFormat="1" ht="66" outlineLevel="2">
      <c r="A1018" s="73" t="s">
        <v>846</v>
      </c>
      <c r="B1018" s="158" t="s">
        <v>573</v>
      </c>
      <c r="C1018" s="158" t="s">
        <v>1299</v>
      </c>
      <c r="D1018" s="158" t="s">
        <v>148</v>
      </c>
      <c r="E1018" s="158" t="s">
        <v>1684</v>
      </c>
      <c r="F1018" s="158" t="s">
        <v>316</v>
      </c>
      <c r="G1018" s="158" t="s">
        <v>848</v>
      </c>
      <c r="H1018" s="158" t="s">
        <v>50</v>
      </c>
      <c r="I1018" s="4">
        <v>40000</v>
      </c>
      <c r="J1018" s="158" t="s">
        <v>1146</v>
      </c>
      <c r="K1018" s="158" t="s">
        <v>1296</v>
      </c>
      <c r="L1018" s="158" t="s">
        <v>1683</v>
      </c>
      <c r="M1018" s="72"/>
    </row>
    <row r="1019" spans="1:13" s="3" customFormat="1" ht="52.15" customHeight="1" outlineLevel="2">
      <c r="A1019" s="73" t="s">
        <v>846</v>
      </c>
      <c r="B1019" s="158" t="s">
        <v>1682</v>
      </c>
      <c r="C1019" s="158" t="s">
        <v>1681</v>
      </c>
      <c r="D1019" s="158" t="s">
        <v>96</v>
      </c>
      <c r="E1019" s="158" t="s">
        <v>942</v>
      </c>
      <c r="F1019" s="158" t="s">
        <v>323</v>
      </c>
      <c r="G1019" s="158" t="s">
        <v>848</v>
      </c>
      <c r="H1019" s="158" t="s">
        <v>50</v>
      </c>
      <c r="I1019" s="4">
        <v>47619</v>
      </c>
      <c r="J1019" s="158" t="s">
        <v>1680</v>
      </c>
      <c r="K1019" s="158" t="s">
        <v>237</v>
      </c>
      <c r="L1019" s="158" t="s">
        <v>1679</v>
      </c>
      <c r="M1019" s="72" t="s">
        <v>107</v>
      </c>
    </row>
    <row r="1020" spans="1:13" s="3" customFormat="1" ht="67.900000000000006" customHeight="1" outlineLevel="2">
      <c r="A1020" s="73" t="s">
        <v>846</v>
      </c>
      <c r="B1020" s="158" t="s">
        <v>1676</v>
      </c>
      <c r="C1020" s="158" t="s">
        <v>1678</v>
      </c>
      <c r="D1020" s="158" t="s">
        <v>148</v>
      </c>
      <c r="E1020" s="158" t="s">
        <v>1672</v>
      </c>
      <c r="F1020" s="158" t="s">
        <v>291</v>
      </c>
      <c r="G1020" s="158" t="s">
        <v>848</v>
      </c>
      <c r="H1020" s="158" t="s">
        <v>50</v>
      </c>
      <c r="I1020" s="4">
        <v>15000</v>
      </c>
      <c r="J1020" s="158" t="s">
        <v>1359</v>
      </c>
      <c r="K1020" s="158" t="s">
        <v>1285</v>
      </c>
      <c r="L1020" s="158" t="s">
        <v>1677</v>
      </c>
      <c r="M1020" s="72"/>
    </row>
    <row r="1021" spans="1:13" s="3" customFormat="1" ht="67.900000000000006" customHeight="1" outlineLevel="2">
      <c r="A1021" s="73" t="s">
        <v>846</v>
      </c>
      <c r="B1021" s="158" t="s">
        <v>1676</v>
      </c>
      <c r="C1021" s="158" t="s">
        <v>1675</v>
      </c>
      <c r="D1021" s="158" t="s">
        <v>148</v>
      </c>
      <c r="E1021" s="158" t="s">
        <v>1672</v>
      </c>
      <c r="F1021" s="158" t="s">
        <v>291</v>
      </c>
      <c r="G1021" s="158" t="s">
        <v>848</v>
      </c>
      <c r="H1021" s="158" t="s">
        <v>50</v>
      </c>
      <c r="I1021" s="4">
        <v>15000</v>
      </c>
      <c r="J1021" s="158" t="s">
        <v>375</v>
      </c>
      <c r="K1021" s="158" t="s">
        <v>1285</v>
      </c>
      <c r="L1021" s="158" t="s">
        <v>1674</v>
      </c>
      <c r="M1021" s="72"/>
    </row>
    <row r="1022" spans="1:13" s="3" customFormat="1" ht="52.15" customHeight="1" outlineLevel="2">
      <c r="A1022" s="73" t="s">
        <v>846</v>
      </c>
      <c r="B1022" s="158" t="s">
        <v>560</v>
      </c>
      <c r="C1022" s="158" t="s">
        <v>1673</v>
      </c>
      <c r="D1022" s="158" t="s">
        <v>148</v>
      </c>
      <c r="E1022" s="158" t="s">
        <v>1672</v>
      </c>
      <c r="F1022" s="158" t="s">
        <v>322</v>
      </c>
      <c r="G1022" s="158" t="s">
        <v>848</v>
      </c>
      <c r="H1022" s="158" t="s">
        <v>50</v>
      </c>
      <c r="I1022" s="4">
        <v>22500</v>
      </c>
      <c r="J1022" s="158" t="s">
        <v>1671</v>
      </c>
      <c r="K1022" s="158" t="s">
        <v>561</v>
      </c>
      <c r="L1022" s="158" t="s">
        <v>1670</v>
      </c>
      <c r="M1022" s="72"/>
    </row>
    <row r="1023" spans="1:13" s="3" customFormat="1" ht="52.15" customHeight="1" outlineLevel="2">
      <c r="A1023" s="73" t="s">
        <v>846</v>
      </c>
      <c r="B1023" s="158" t="s">
        <v>574</v>
      </c>
      <c r="C1023" s="158" t="s">
        <v>575</v>
      </c>
      <c r="D1023" s="158" t="s">
        <v>48</v>
      </c>
      <c r="E1023" s="158" t="s">
        <v>1669</v>
      </c>
      <c r="F1023" s="158" t="s">
        <v>320</v>
      </c>
      <c r="G1023" s="158" t="s">
        <v>848</v>
      </c>
      <c r="H1023" s="158" t="s">
        <v>287</v>
      </c>
      <c r="I1023" s="4">
        <v>42857</v>
      </c>
      <c r="J1023" s="158" t="s">
        <v>576</v>
      </c>
      <c r="K1023" s="158" t="s">
        <v>1668</v>
      </c>
      <c r="L1023" s="158" t="s">
        <v>577</v>
      </c>
      <c r="M1023" s="72" t="s">
        <v>107</v>
      </c>
    </row>
    <row r="1024" spans="1:13" s="3" customFormat="1" ht="52.15" customHeight="1" outlineLevel="2">
      <c r="A1024" s="73" t="s">
        <v>846</v>
      </c>
      <c r="B1024" s="158" t="s">
        <v>1667</v>
      </c>
      <c r="C1024" s="158" t="s">
        <v>575</v>
      </c>
      <c r="D1024" s="158" t="s">
        <v>48</v>
      </c>
      <c r="E1024" s="158" t="s">
        <v>1666</v>
      </c>
      <c r="F1024" s="158" t="s">
        <v>320</v>
      </c>
      <c r="G1024" s="158" t="s">
        <v>848</v>
      </c>
      <c r="H1024" s="158" t="s">
        <v>287</v>
      </c>
      <c r="I1024" s="4">
        <v>30000</v>
      </c>
      <c r="J1024" s="158" t="s">
        <v>535</v>
      </c>
      <c r="K1024" s="158" t="s">
        <v>1665</v>
      </c>
      <c r="L1024" s="158" t="s">
        <v>535</v>
      </c>
      <c r="M1024" s="72" t="s">
        <v>107</v>
      </c>
    </row>
    <row r="1025" spans="1:14" s="3" customFormat="1" ht="52.15" customHeight="1" outlineLevel="2">
      <c r="A1025" s="73" t="s">
        <v>846</v>
      </c>
      <c r="B1025" s="158" t="s">
        <v>578</v>
      </c>
      <c r="C1025" s="158" t="s">
        <v>1664</v>
      </c>
      <c r="D1025" s="158" t="s">
        <v>48</v>
      </c>
      <c r="E1025" s="158" t="s">
        <v>875</v>
      </c>
      <c r="F1025" s="158" t="s">
        <v>288</v>
      </c>
      <c r="G1025" s="158" t="s">
        <v>848</v>
      </c>
      <c r="H1025" s="158" t="s">
        <v>287</v>
      </c>
      <c r="I1025" s="4">
        <v>10000</v>
      </c>
      <c r="J1025" s="158" t="s">
        <v>1663</v>
      </c>
      <c r="K1025" s="158" t="s">
        <v>856</v>
      </c>
      <c r="L1025" s="158" t="s">
        <v>207</v>
      </c>
      <c r="M1025" s="72" t="s">
        <v>107</v>
      </c>
    </row>
    <row r="1026" spans="1:14" s="3" customFormat="1" ht="52.15" customHeight="1" outlineLevel="2">
      <c r="A1026" s="73" t="s">
        <v>846</v>
      </c>
      <c r="B1026" s="158" t="s">
        <v>578</v>
      </c>
      <c r="C1026" s="158" t="s">
        <v>1662</v>
      </c>
      <c r="D1026" s="158" t="s">
        <v>48</v>
      </c>
      <c r="E1026" s="158" t="s">
        <v>1661</v>
      </c>
      <c r="F1026" s="158" t="s">
        <v>288</v>
      </c>
      <c r="G1026" s="158" t="s">
        <v>848</v>
      </c>
      <c r="H1026" s="158" t="s">
        <v>287</v>
      </c>
      <c r="I1026" s="4">
        <v>30000</v>
      </c>
      <c r="J1026" s="158" t="s">
        <v>139</v>
      </c>
      <c r="K1026" s="158" t="s">
        <v>856</v>
      </c>
      <c r="L1026" s="158" t="s">
        <v>1660</v>
      </c>
      <c r="M1026" s="72" t="s">
        <v>107</v>
      </c>
    </row>
    <row r="1027" spans="1:14" s="3" customFormat="1" ht="52.15" customHeight="1" outlineLevel="2">
      <c r="A1027" s="73" t="s">
        <v>846</v>
      </c>
      <c r="B1027" s="158" t="s">
        <v>578</v>
      </c>
      <c r="C1027" s="158" t="s">
        <v>1659</v>
      </c>
      <c r="D1027" s="158" t="s">
        <v>48</v>
      </c>
      <c r="E1027" s="158" t="s">
        <v>1658</v>
      </c>
      <c r="F1027" s="158" t="s">
        <v>288</v>
      </c>
      <c r="G1027" s="158" t="s">
        <v>848</v>
      </c>
      <c r="H1027" s="158" t="s">
        <v>287</v>
      </c>
      <c r="I1027" s="4">
        <v>20000</v>
      </c>
      <c r="J1027" s="158" t="s">
        <v>542</v>
      </c>
      <c r="K1027" s="158" t="s">
        <v>856</v>
      </c>
      <c r="L1027" s="158" t="s">
        <v>1657</v>
      </c>
      <c r="M1027" s="72"/>
    </row>
    <row r="1028" spans="1:14" s="3" customFormat="1" ht="52.15" customHeight="1" outlineLevel="2">
      <c r="A1028" s="73" t="s">
        <v>846</v>
      </c>
      <c r="B1028" s="158" t="s">
        <v>578</v>
      </c>
      <c r="C1028" s="158" t="s">
        <v>855</v>
      </c>
      <c r="D1028" s="158" t="s">
        <v>48</v>
      </c>
      <c r="E1028" s="158" t="s">
        <v>1191</v>
      </c>
      <c r="F1028" s="158" t="s">
        <v>288</v>
      </c>
      <c r="G1028" s="158" t="s">
        <v>848</v>
      </c>
      <c r="H1028" s="158" t="s">
        <v>287</v>
      </c>
      <c r="I1028" s="4">
        <v>30000</v>
      </c>
      <c r="J1028" s="158" t="s">
        <v>535</v>
      </c>
      <c r="K1028" s="158" t="s">
        <v>856</v>
      </c>
      <c r="L1028" s="158" t="s">
        <v>853</v>
      </c>
      <c r="M1028" s="72"/>
    </row>
    <row r="1029" spans="1:14" s="3" customFormat="1" ht="67.900000000000006" customHeight="1" outlineLevel="2">
      <c r="A1029" s="73" t="s">
        <v>846</v>
      </c>
      <c r="B1029" s="158" t="s">
        <v>1656</v>
      </c>
      <c r="C1029" s="158" t="s">
        <v>1655</v>
      </c>
      <c r="D1029" s="158" t="s">
        <v>48</v>
      </c>
      <c r="E1029" s="158" t="s">
        <v>1654</v>
      </c>
      <c r="F1029" s="158" t="s">
        <v>241</v>
      </c>
      <c r="G1029" s="158" t="s">
        <v>848</v>
      </c>
      <c r="H1029" s="158" t="s">
        <v>50</v>
      </c>
      <c r="I1029" s="4">
        <v>852800</v>
      </c>
      <c r="J1029" s="158" t="s">
        <v>279</v>
      </c>
      <c r="K1029" s="158" t="s">
        <v>1653</v>
      </c>
      <c r="L1029" s="158" t="s">
        <v>1652</v>
      </c>
      <c r="M1029" s="72"/>
    </row>
    <row r="1030" spans="1:14" s="3" customFormat="1" ht="84" customHeight="1" outlineLevel="2">
      <c r="A1030" s="73" t="s">
        <v>846</v>
      </c>
      <c r="B1030" s="158" t="s">
        <v>1651</v>
      </c>
      <c r="C1030" s="158" t="s">
        <v>1172</v>
      </c>
      <c r="D1030" s="158" t="s">
        <v>43</v>
      </c>
      <c r="E1030" s="158" t="s">
        <v>1551</v>
      </c>
      <c r="F1030" s="158" t="s">
        <v>241</v>
      </c>
      <c r="G1030" s="158" t="s">
        <v>848</v>
      </c>
      <c r="H1030" s="158" t="s">
        <v>50</v>
      </c>
      <c r="I1030" s="4">
        <v>0</v>
      </c>
      <c r="J1030" s="158" t="s">
        <v>1650</v>
      </c>
      <c r="K1030" s="158" t="s">
        <v>1649</v>
      </c>
      <c r="L1030" s="158" t="s">
        <v>1173</v>
      </c>
      <c r="M1030" s="111" t="s">
        <v>44</v>
      </c>
    </row>
    <row r="1031" spans="1:14" s="3" customFormat="1" ht="67.900000000000006" customHeight="1" outlineLevel="2">
      <c r="A1031" s="73" t="s">
        <v>846</v>
      </c>
      <c r="B1031" s="158" t="s">
        <v>1648</v>
      </c>
      <c r="C1031" s="158" t="s">
        <v>1647</v>
      </c>
      <c r="D1031" s="158" t="s">
        <v>48</v>
      </c>
      <c r="E1031" s="158" t="s">
        <v>1646</v>
      </c>
      <c r="F1031" s="158" t="s">
        <v>241</v>
      </c>
      <c r="G1031" s="158" t="s">
        <v>848</v>
      </c>
      <c r="H1031" s="158" t="s">
        <v>50</v>
      </c>
      <c r="I1031" s="4">
        <v>261972</v>
      </c>
      <c r="J1031" s="158" t="s">
        <v>282</v>
      </c>
      <c r="K1031" s="158" t="s">
        <v>1645</v>
      </c>
      <c r="L1031" s="158" t="s">
        <v>1644</v>
      </c>
      <c r="M1031" s="72" t="s">
        <v>1643</v>
      </c>
    </row>
    <row r="1032" spans="1:14" s="3" customFormat="1" ht="52.15" customHeight="1" outlineLevel="2">
      <c r="A1032" s="73" t="s">
        <v>846</v>
      </c>
      <c r="B1032" s="158" t="s">
        <v>1642</v>
      </c>
      <c r="C1032" s="158" t="s">
        <v>1641</v>
      </c>
      <c r="D1032" s="158" t="s">
        <v>96</v>
      </c>
      <c r="E1032" s="158" t="s">
        <v>1640</v>
      </c>
      <c r="F1032" s="158" t="s">
        <v>241</v>
      </c>
      <c r="G1032" s="158" t="s">
        <v>848</v>
      </c>
      <c r="H1032" s="158" t="s">
        <v>50</v>
      </c>
      <c r="I1032" s="4">
        <v>292500</v>
      </c>
      <c r="J1032" s="158" t="s">
        <v>351</v>
      </c>
      <c r="K1032" s="158" t="s">
        <v>1639</v>
      </c>
      <c r="L1032" s="158" t="s">
        <v>1638</v>
      </c>
      <c r="M1032" s="72" t="s">
        <v>1637</v>
      </c>
    </row>
    <row r="1033" spans="1:14" s="3" customFormat="1" ht="52.15" customHeight="1" outlineLevel="2">
      <c r="A1033" s="73" t="s">
        <v>846</v>
      </c>
      <c r="B1033" s="158" t="s">
        <v>1636</v>
      </c>
      <c r="C1033" s="158" t="s">
        <v>1635</v>
      </c>
      <c r="D1033" s="158" t="s">
        <v>56</v>
      </c>
      <c r="E1033" s="158">
        <v>113.11</v>
      </c>
      <c r="F1033" s="158" t="s">
        <v>241</v>
      </c>
      <c r="G1033" s="158" t="s">
        <v>136</v>
      </c>
      <c r="H1033" s="158" t="s">
        <v>50</v>
      </c>
      <c r="I1033" s="4">
        <v>90000</v>
      </c>
      <c r="J1033" s="158" t="s">
        <v>1634</v>
      </c>
      <c r="K1033" s="158" t="s">
        <v>1619</v>
      </c>
      <c r="L1033" s="158" t="s">
        <v>1633</v>
      </c>
      <c r="M1033" s="72"/>
    </row>
    <row r="1034" spans="1:14" s="3" customFormat="1" ht="67.150000000000006" customHeight="1" outlineLevel="2">
      <c r="A1034" s="73" t="s">
        <v>846</v>
      </c>
      <c r="B1034" s="158" t="s">
        <v>1632</v>
      </c>
      <c r="C1034" s="158" t="s">
        <v>1631</v>
      </c>
      <c r="D1034" s="158" t="s">
        <v>48</v>
      </c>
      <c r="E1034" s="158" t="s">
        <v>1630</v>
      </c>
      <c r="F1034" s="158" t="s">
        <v>241</v>
      </c>
      <c r="G1034" s="158" t="s">
        <v>848</v>
      </c>
      <c r="H1034" s="158" t="s">
        <v>50</v>
      </c>
      <c r="I1034" s="4">
        <v>141905</v>
      </c>
      <c r="J1034" s="158" t="s">
        <v>1629</v>
      </c>
      <c r="K1034" s="158" t="s">
        <v>1628</v>
      </c>
      <c r="L1034" s="158" t="s">
        <v>1627</v>
      </c>
      <c r="M1034" s="72"/>
    </row>
    <row r="1035" spans="1:14" s="3" customFormat="1" ht="67.900000000000006" customHeight="1" outlineLevel="2">
      <c r="A1035" s="73" t="s">
        <v>846</v>
      </c>
      <c r="B1035" s="158" t="s">
        <v>1626</v>
      </c>
      <c r="C1035" s="158" t="s">
        <v>1625</v>
      </c>
      <c r="D1035" s="158" t="s">
        <v>48</v>
      </c>
      <c r="E1035" s="158" t="s">
        <v>1624</v>
      </c>
      <c r="F1035" s="158" t="s">
        <v>241</v>
      </c>
      <c r="G1035" s="158" t="s">
        <v>848</v>
      </c>
      <c r="H1035" s="158" t="s">
        <v>50</v>
      </c>
      <c r="I1035" s="4">
        <v>485000</v>
      </c>
      <c r="J1035" s="158" t="s">
        <v>1623</v>
      </c>
      <c r="K1035" s="158" t="s">
        <v>1622</v>
      </c>
      <c r="L1035" s="158" t="s">
        <v>1621</v>
      </c>
      <c r="M1035" s="72"/>
    </row>
    <row r="1036" spans="1:14" s="3" customFormat="1" ht="83.45" customHeight="1" outlineLevel="2">
      <c r="A1036" s="73" t="s">
        <v>846</v>
      </c>
      <c r="B1036" s="158" t="s">
        <v>315</v>
      </c>
      <c r="C1036" s="158" t="s">
        <v>1620</v>
      </c>
      <c r="D1036" s="158" t="s">
        <v>48</v>
      </c>
      <c r="E1036" s="158" t="s">
        <v>1243</v>
      </c>
      <c r="F1036" s="158" t="s">
        <v>241</v>
      </c>
      <c r="G1036" s="158" t="s">
        <v>848</v>
      </c>
      <c r="H1036" s="158" t="s">
        <v>50</v>
      </c>
      <c r="I1036" s="4">
        <v>246900</v>
      </c>
      <c r="J1036" s="158" t="s">
        <v>314</v>
      </c>
      <c r="K1036" s="158" t="s">
        <v>1619</v>
      </c>
      <c r="L1036" s="158" t="s">
        <v>313</v>
      </c>
      <c r="M1036" s="72"/>
    </row>
    <row r="1037" spans="1:14" s="3" customFormat="1" ht="67.900000000000006" customHeight="1" outlineLevel="2">
      <c r="A1037" s="73" t="s">
        <v>846</v>
      </c>
      <c r="B1037" s="158" t="s">
        <v>1609</v>
      </c>
      <c r="C1037" s="158" t="s">
        <v>1618</v>
      </c>
      <c r="D1037" s="158" t="s">
        <v>48</v>
      </c>
      <c r="E1037" s="158" t="s">
        <v>1617</v>
      </c>
      <c r="F1037" s="158" t="s">
        <v>241</v>
      </c>
      <c r="G1037" s="158" t="s">
        <v>848</v>
      </c>
      <c r="H1037" s="158" t="s">
        <v>50</v>
      </c>
      <c r="I1037" s="4">
        <v>1650000</v>
      </c>
      <c r="J1037" s="158" t="s">
        <v>1616</v>
      </c>
      <c r="K1037" s="158" t="s">
        <v>850</v>
      </c>
      <c r="L1037" s="158" t="s">
        <v>1615</v>
      </c>
      <c r="M1037" s="72"/>
    </row>
    <row r="1038" spans="1:14" s="3" customFormat="1" ht="52.15" customHeight="1" outlineLevel="2">
      <c r="A1038" s="73" t="s">
        <v>846</v>
      </c>
      <c r="B1038" s="158" t="s">
        <v>849</v>
      </c>
      <c r="C1038" s="158" t="s">
        <v>1614</v>
      </c>
      <c r="D1038" s="158" t="s">
        <v>48</v>
      </c>
      <c r="E1038" s="158">
        <v>113.12</v>
      </c>
      <c r="F1038" s="158" t="s">
        <v>241</v>
      </c>
      <c r="G1038" s="158" t="s">
        <v>848</v>
      </c>
      <c r="H1038" s="158" t="s">
        <v>50</v>
      </c>
      <c r="I1038" s="4">
        <v>140000</v>
      </c>
      <c r="J1038" s="158" t="s">
        <v>1613</v>
      </c>
      <c r="K1038" s="158" t="s">
        <v>850</v>
      </c>
      <c r="L1038" s="158" t="s">
        <v>1612</v>
      </c>
      <c r="M1038" s="72"/>
    </row>
    <row r="1039" spans="1:14" s="3" customFormat="1" ht="52.15" customHeight="1" outlineLevel="2">
      <c r="A1039" s="73" t="s">
        <v>846</v>
      </c>
      <c r="B1039" s="158" t="s">
        <v>849</v>
      </c>
      <c r="C1039" s="158" t="s">
        <v>1611</v>
      </c>
      <c r="D1039" s="158" t="s">
        <v>96</v>
      </c>
      <c r="E1039" s="158">
        <v>114.01</v>
      </c>
      <c r="F1039" s="158" t="s">
        <v>241</v>
      </c>
      <c r="G1039" s="158" t="s">
        <v>848</v>
      </c>
      <c r="H1039" s="158" t="s">
        <v>50</v>
      </c>
      <c r="I1039" s="4">
        <v>141900</v>
      </c>
      <c r="J1039" s="158" t="s">
        <v>352</v>
      </c>
      <c r="K1039" s="158" t="s">
        <v>850</v>
      </c>
      <c r="L1039" s="158" t="s">
        <v>1610</v>
      </c>
      <c r="M1039" s="77" t="s">
        <v>151</v>
      </c>
    </row>
    <row r="1040" spans="1:14" s="3" customFormat="1" ht="67.900000000000006" customHeight="1" outlineLevel="2">
      <c r="A1040" s="73" t="s">
        <v>846</v>
      </c>
      <c r="B1040" s="158" t="s">
        <v>1609</v>
      </c>
      <c r="C1040" s="158" t="s">
        <v>1608</v>
      </c>
      <c r="D1040" s="158" t="s">
        <v>48</v>
      </c>
      <c r="E1040" s="158">
        <v>114.02</v>
      </c>
      <c r="F1040" s="158" t="s">
        <v>241</v>
      </c>
      <c r="G1040" s="158" t="s">
        <v>848</v>
      </c>
      <c r="H1040" s="158" t="s">
        <v>50</v>
      </c>
      <c r="I1040" s="4">
        <v>138000</v>
      </c>
      <c r="J1040" s="158" t="s">
        <v>1607</v>
      </c>
      <c r="K1040" s="158" t="s">
        <v>850</v>
      </c>
      <c r="L1040" s="158" t="s">
        <v>1606</v>
      </c>
      <c r="M1040" s="158" t="s">
        <v>151</v>
      </c>
      <c r="N1040" s="217"/>
    </row>
    <row r="1041" spans="1:13" s="3" customFormat="1" ht="52.15" customHeight="1" outlineLevel="2">
      <c r="A1041" s="73" t="s">
        <v>846</v>
      </c>
      <c r="B1041" s="158" t="s">
        <v>1605</v>
      </c>
      <c r="C1041" s="158" t="s">
        <v>1604</v>
      </c>
      <c r="D1041" s="158" t="s">
        <v>56</v>
      </c>
      <c r="E1041" s="158" t="s">
        <v>1603</v>
      </c>
      <c r="F1041" s="158" t="s">
        <v>241</v>
      </c>
      <c r="G1041" s="158" t="s">
        <v>848</v>
      </c>
      <c r="H1041" s="158" t="s">
        <v>50</v>
      </c>
      <c r="I1041" s="4">
        <v>80000</v>
      </c>
      <c r="J1041" s="158" t="s">
        <v>1180</v>
      </c>
      <c r="K1041" s="158" t="s">
        <v>1562</v>
      </c>
      <c r="L1041" s="158" t="s">
        <v>1602</v>
      </c>
      <c r="M1041" s="72"/>
    </row>
    <row r="1042" spans="1:13" s="3" customFormat="1" ht="52.15" customHeight="1" outlineLevel="2">
      <c r="A1042" s="73" t="s">
        <v>846</v>
      </c>
      <c r="B1042" s="158" t="s">
        <v>1601</v>
      </c>
      <c r="C1042" s="158" t="s">
        <v>1600</v>
      </c>
      <c r="D1042" s="158" t="s">
        <v>48</v>
      </c>
      <c r="E1042" s="158" t="s">
        <v>1599</v>
      </c>
      <c r="F1042" s="158" t="s">
        <v>241</v>
      </c>
      <c r="G1042" s="158" t="s">
        <v>848</v>
      </c>
      <c r="H1042" s="158" t="s">
        <v>50</v>
      </c>
      <c r="I1042" s="4">
        <v>281715</v>
      </c>
      <c r="J1042" s="158" t="s">
        <v>353</v>
      </c>
      <c r="K1042" s="158" t="s">
        <v>1598</v>
      </c>
      <c r="L1042" s="158" t="s">
        <v>1597</v>
      </c>
      <c r="M1042" s="72"/>
    </row>
    <row r="1043" spans="1:13" s="3" customFormat="1" ht="52.15" customHeight="1" outlineLevel="2">
      <c r="A1043" s="73" t="s">
        <v>846</v>
      </c>
      <c r="B1043" s="158" t="s">
        <v>1596</v>
      </c>
      <c r="C1043" s="158" t="s">
        <v>1595</v>
      </c>
      <c r="D1043" s="158" t="s">
        <v>96</v>
      </c>
      <c r="E1043" s="158" t="s">
        <v>1577</v>
      </c>
      <c r="F1043" s="158" t="s">
        <v>241</v>
      </c>
      <c r="G1043" s="158" t="s">
        <v>848</v>
      </c>
      <c r="H1043" s="158" t="s">
        <v>50</v>
      </c>
      <c r="I1043" s="4">
        <v>835000</v>
      </c>
      <c r="J1043" s="158" t="s">
        <v>340</v>
      </c>
      <c r="K1043" s="158" t="s">
        <v>1594</v>
      </c>
      <c r="L1043" s="158" t="s">
        <v>1593</v>
      </c>
      <c r="M1043" s="72"/>
    </row>
    <row r="1044" spans="1:13" s="3" customFormat="1" ht="52.15" customHeight="1" outlineLevel="2">
      <c r="A1044" s="73" t="s">
        <v>846</v>
      </c>
      <c r="B1044" s="158" t="s">
        <v>1584</v>
      </c>
      <c r="C1044" s="158" t="s">
        <v>1592</v>
      </c>
      <c r="D1044" s="158" t="s">
        <v>96</v>
      </c>
      <c r="E1044" s="158" t="s">
        <v>1577</v>
      </c>
      <c r="F1044" s="158" t="s">
        <v>241</v>
      </c>
      <c r="G1044" s="158" t="s">
        <v>848</v>
      </c>
      <c r="H1044" s="158" t="s">
        <v>50</v>
      </c>
      <c r="I1044" s="4">
        <v>858800</v>
      </c>
      <c r="J1044" s="158" t="s">
        <v>178</v>
      </c>
      <c r="K1044" s="158" t="s">
        <v>1589</v>
      </c>
      <c r="L1044" s="158" t="s">
        <v>1591</v>
      </c>
      <c r="M1044" s="72"/>
    </row>
    <row r="1045" spans="1:13" s="3" customFormat="1" ht="83.45" customHeight="1" outlineLevel="2">
      <c r="A1045" s="73" t="s">
        <v>846</v>
      </c>
      <c r="B1045" s="158" t="s">
        <v>1584</v>
      </c>
      <c r="C1045" s="158" t="s">
        <v>1590</v>
      </c>
      <c r="D1045" s="158" t="s">
        <v>96</v>
      </c>
      <c r="E1045" s="158" t="s">
        <v>1577</v>
      </c>
      <c r="F1045" s="158" t="s">
        <v>241</v>
      </c>
      <c r="G1045" s="158" t="s">
        <v>848</v>
      </c>
      <c r="H1045" s="158" t="s">
        <v>50</v>
      </c>
      <c r="I1045" s="4">
        <v>865000</v>
      </c>
      <c r="J1045" s="158" t="s">
        <v>541</v>
      </c>
      <c r="K1045" s="158" t="s">
        <v>1589</v>
      </c>
      <c r="L1045" s="158" t="s">
        <v>1588</v>
      </c>
      <c r="M1045" s="72"/>
    </row>
    <row r="1046" spans="1:13" s="3" customFormat="1" ht="52.15" customHeight="1" outlineLevel="2">
      <c r="A1046" s="73" t="s">
        <v>846</v>
      </c>
      <c r="B1046" s="158" t="s">
        <v>1587</v>
      </c>
      <c r="C1046" s="158" t="s">
        <v>1586</v>
      </c>
      <c r="D1046" s="158" t="s">
        <v>56</v>
      </c>
      <c r="E1046" s="158" t="s">
        <v>1572</v>
      </c>
      <c r="F1046" s="158" t="s">
        <v>241</v>
      </c>
      <c r="G1046" s="158" t="s">
        <v>848</v>
      </c>
      <c r="H1046" s="158" t="s">
        <v>50</v>
      </c>
      <c r="I1046" s="4">
        <v>535000</v>
      </c>
      <c r="J1046" s="158" t="s">
        <v>140</v>
      </c>
      <c r="K1046" s="158" t="s">
        <v>1585</v>
      </c>
      <c r="L1046" s="158" t="s">
        <v>286</v>
      </c>
      <c r="M1046" s="72"/>
    </row>
    <row r="1047" spans="1:13" s="3" customFormat="1" ht="83.45" customHeight="1" outlineLevel="2">
      <c r="A1047" s="73" t="s">
        <v>846</v>
      </c>
      <c r="B1047" s="158" t="s">
        <v>1584</v>
      </c>
      <c r="C1047" s="158" t="s">
        <v>1583</v>
      </c>
      <c r="D1047" s="158" t="s">
        <v>109</v>
      </c>
      <c r="E1047" s="158" t="s">
        <v>1515</v>
      </c>
      <c r="F1047" s="158" t="s">
        <v>241</v>
      </c>
      <c r="G1047" s="158" t="s">
        <v>848</v>
      </c>
      <c r="H1047" s="158" t="s">
        <v>50</v>
      </c>
      <c r="I1047" s="4">
        <v>660000</v>
      </c>
      <c r="J1047" s="158" t="s">
        <v>1582</v>
      </c>
      <c r="K1047" s="158" t="s">
        <v>1581</v>
      </c>
      <c r="L1047" s="158" t="s">
        <v>1580</v>
      </c>
      <c r="M1047" s="72"/>
    </row>
    <row r="1048" spans="1:13" s="3" customFormat="1" ht="67.900000000000006" customHeight="1" outlineLevel="2">
      <c r="A1048" s="73" t="s">
        <v>846</v>
      </c>
      <c r="B1048" s="158" t="s">
        <v>1579</v>
      </c>
      <c r="C1048" s="158" t="s">
        <v>1578</v>
      </c>
      <c r="D1048" s="158" t="s">
        <v>48</v>
      </c>
      <c r="E1048" s="158" t="s">
        <v>1577</v>
      </c>
      <c r="F1048" s="158" t="s">
        <v>241</v>
      </c>
      <c r="G1048" s="158" t="s">
        <v>848</v>
      </c>
      <c r="H1048" s="158" t="s">
        <v>50</v>
      </c>
      <c r="I1048" s="4">
        <v>325800</v>
      </c>
      <c r="J1048" s="158" t="s">
        <v>839</v>
      </c>
      <c r="K1048" s="158" t="s">
        <v>1576</v>
      </c>
      <c r="L1048" s="158" t="s">
        <v>1575</v>
      </c>
      <c r="M1048" s="72"/>
    </row>
    <row r="1049" spans="1:13" s="3" customFormat="1" ht="67.900000000000006" customHeight="1" outlineLevel="2">
      <c r="A1049" s="73" t="s">
        <v>846</v>
      </c>
      <c r="B1049" s="158" t="s">
        <v>1574</v>
      </c>
      <c r="C1049" s="158" t="s">
        <v>1573</v>
      </c>
      <c r="D1049" s="158" t="s">
        <v>48</v>
      </c>
      <c r="E1049" s="158" t="s">
        <v>1572</v>
      </c>
      <c r="F1049" s="158" t="s">
        <v>241</v>
      </c>
      <c r="G1049" s="158" t="s">
        <v>848</v>
      </c>
      <c r="H1049" s="158" t="s">
        <v>50</v>
      </c>
      <c r="I1049" s="4">
        <v>875000</v>
      </c>
      <c r="J1049" s="158" t="s">
        <v>1163</v>
      </c>
      <c r="K1049" s="158" t="s">
        <v>1571</v>
      </c>
      <c r="L1049" s="158" t="s">
        <v>1570</v>
      </c>
      <c r="M1049" s="72"/>
    </row>
    <row r="1050" spans="1:13" s="3" customFormat="1" ht="52.15" customHeight="1" outlineLevel="2">
      <c r="A1050" s="73" t="s">
        <v>846</v>
      </c>
      <c r="B1050" s="158" t="s">
        <v>1553</v>
      </c>
      <c r="C1050" s="158" t="s">
        <v>1569</v>
      </c>
      <c r="D1050" s="158" t="s">
        <v>56</v>
      </c>
      <c r="E1050" s="158" t="s">
        <v>1568</v>
      </c>
      <c r="F1050" s="158" t="s">
        <v>241</v>
      </c>
      <c r="G1050" s="158" t="s">
        <v>848</v>
      </c>
      <c r="H1050" s="158" t="s">
        <v>50</v>
      </c>
      <c r="I1050" s="4">
        <v>28571</v>
      </c>
      <c r="J1050" s="158" t="s">
        <v>1567</v>
      </c>
      <c r="K1050" s="158" t="s">
        <v>1550</v>
      </c>
      <c r="L1050" s="158" t="s">
        <v>1566</v>
      </c>
      <c r="M1050" s="72"/>
    </row>
    <row r="1051" spans="1:13" s="3" customFormat="1" ht="52.15" customHeight="1" outlineLevel="2">
      <c r="A1051" s="73" t="s">
        <v>846</v>
      </c>
      <c r="B1051" s="158" t="s">
        <v>1565</v>
      </c>
      <c r="C1051" s="158" t="s">
        <v>1564</v>
      </c>
      <c r="D1051" s="158" t="s">
        <v>56</v>
      </c>
      <c r="E1051" s="158" t="s">
        <v>1563</v>
      </c>
      <c r="F1051" s="158" t="s">
        <v>241</v>
      </c>
      <c r="G1051" s="158" t="s">
        <v>848</v>
      </c>
      <c r="H1051" s="158" t="s">
        <v>50</v>
      </c>
      <c r="I1051" s="4">
        <v>76190</v>
      </c>
      <c r="J1051" s="158" t="s">
        <v>140</v>
      </c>
      <c r="K1051" s="158" t="s">
        <v>1562</v>
      </c>
      <c r="L1051" s="158" t="s">
        <v>286</v>
      </c>
      <c r="M1051" s="72"/>
    </row>
    <row r="1052" spans="1:13" s="3" customFormat="1" ht="52.15" customHeight="1" outlineLevel="2">
      <c r="A1052" s="73" t="s">
        <v>846</v>
      </c>
      <c r="B1052" s="158" t="s">
        <v>1557</v>
      </c>
      <c r="C1052" s="158" t="s">
        <v>1561</v>
      </c>
      <c r="D1052" s="158" t="s">
        <v>56</v>
      </c>
      <c r="E1052" s="158" t="s">
        <v>1560</v>
      </c>
      <c r="F1052" s="158" t="s">
        <v>241</v>
      </c>
      <c r="G1052" s="158" t="s">
        <v>848</v>
      </c>
      <c r="H1052" s="158" t="s">
        <v>50</v>
      </c>
      <c r="I1052" s="4">
        <v>40000</v>
      </c>
      <c r="J1052" s="158" t="s">
        <v>124</v>
      </c>
      <c r="K1052" s="158" t="s">
        <v>1554</v>
      </c>
      <c r="L1052" s="158" t="s">
        <v>125</v>
      </c>
      <c r="M1052" s="72"/>
    </row>
    <row r="1053" spans="1:13" s="3" customFormat="1" ht="52.15" customHeight="1" outlineLevel="2">
      <c r="A1053" s="73" t="s">
        <v>846</v>
      </c>
      <c r="B1053" s="158" t="s">
        <v>1553</v>
      </c>
      <c r="C1053" s="158" t="s">
        <v>1559</v>
      </c>
      <c r="D1053" s="195" t="s">
        <v>58</v>
      </c>
      <c r="E1053" s="158" t="s">
        <v>1463</v>
      </c>
      <c r="F1053" s="158" t="s">
        <v>241</v>
      </c>
      <c r="G1053" s="158" t="s">
        <v>848</v>
      </c>
      <c r="H1053" s="158" t="s">
        <v>50</v>
      </c>
      <c r="I1053" s="4">
        <v>95000</v>
      </c>
      <c r="J1053" s="158" t="s">
        <v>190</v>
      </c>
      <c r="K1053" s="158" t="s">
        <v>1550</v>
      </c>
      <c r="L1053" s="158" t="s">
        <v>1558</v>
      </c>
      <c r="M1053" s="72"/>
    </row>
    <row r="1054" spans="1:13" s="3" customFormat="1" ht="52.15" customHeight="1" outlineLevel="2">
      <c r="A1054" s="73" t="s">
        <v>846</v>
      </c>
      <c r="B1054" s="158" t="s">
        <v>1557</v>
      </c>
      <c r="C1054" s="158" t="s">
        <v>1556</v>
      </c>
      <c r="D1054" s="158" t="s">
        <v>48</v>
      </c>
      <c r="E1054" s="158" t="s">
        <v>1555</v>
      </c>
      <c r="F1054" s="158" t="s">
        <v>241</v>
      </c>
      <c r="G1054" s="158" t="s">
        <v>848</v>
      </c>
      <c r="H1054" s="158" t="s">
        <v>50</v>
      </c>
      <c r="I1054" s="4">
        <v>85000</v>
      </c>
      <c r="J1054" s="158" t="s">
        <v>1141</v>
      </c>
      <c r="K1054" s="158" t="s">
        <v>1554</v>
      </c>
      <c r="L1054" s="158" t="s">
        <v>1142</v>
      </c>
      <c r="M1054" s="72"/>
    </row>
    <row r="1055" spans="1:13" s="3" customFormat="1" ht="52.15" customHeight="1" outlineLevel="2">
      <c r="A1055" s="73" t="s">
        <v>846</v>
      </c>
      <c r="B1055" s="158" t="s">
        <v>1553</v>
      </c>
      <c r="C1055" s="158" t="s">
        <v>1552</v>
      </c>
      <c r="D1055" s="195" t="s">
        <v>58</v>
      </c>
      <c r="E1055" s="158" t="s">
        <v>1551</v>
      </c>
      <c r="F1055" s="158" t="s">
        <v>241</v>
      </c>
      <c r="G1055" s="158" t="s">
        <v>848</v>
      </c>
      <c r="H1055" s="158" t="s">
        <v>50</v>
      </c>
      <c r="I1055" s="4">
        <v>90000</v>
      </c>
      <c r="J1055" s="158" t="s">
        <v>353</v>
      </c>
      <c r="K1055" s="158" t="s">
        <v>1550</v>
      </c>
      <c r="L1055" s="158" t="s">
        <v>1549</v>
      </c>
      <c r="M1055" s="72"/>
    </row>
    <row r="1056" spans="1:13" s="3" customFormat="1" ht="52.15" customHeight="1" outlineLevel="2">
      <c r="A1056" s="73" t="s">
        <v>846</v>
      </c>
      <c r="B1056" s="158" t="s">
        <v>1548</v>
      </c>
      <c r="C1056" s="158" t="s">
        <v>1547</v>
      </c>
      <c r="D1056" s="158" t="s">
        <v>48</v>
      </c>
      <c r="E1056" s="158" t="s">
        <v>1546</v>
      </c>
      <c r="F1056" s="158" t="s">
        <v>241</v>
      </c>
      <c r="G1056" s="158" t="s">
        <v>848</v>
      </c>
      <c r="H1056" s="158" t="s">
        <v>50</v>
      </c>
      <c r="I1056" s="4">
        <v>30000</v>
      </c>
      <c r="J1056" s="158" t="s">
        <v>859</v>
      </c>
      <c r="K1056" s="158" t="s">
        <v>1545</v>
      </c>
      <c r="L1056" s="158" t="s">
        <v>1544</v>
      </c>
      <c r="M1056" s="72"/>
    </row>
    <row r="1057" spans="1:13" s="3" customFormat="1" ht="52.15" customHeight="1" outlineLevel="2">
      <c r="A1057" s="73" t="s">
        <v>846</v>
      </c>
      <c r="B1057" s="158" t="s">
        <v>1543</v>
      </c>
      <c r="C1057" s="158" t="s">
        <v>1542</v>
      </c>
      <c r="D1057" s="158" t="s">
        <v>48</v>
      </c>
      <c r="E1057" s="158" t="s">
        <v>1541</v>
      </c>
      <c r="F1057" s="158" t="s">
        <v>241</v>
      </c>
      <c r="G1057" s="158" t="s">
        <v>848</v>
      </c>
      <c r="H1057" s="158" t="s">
        <v>50</v>
      </c>
      <c r="I1057" s="4">
        <v>47619</v>
      </c>
      <c r="J1057" s="158" t="s">
        <v>1540</v>
      </c>
      <c r="K1057" s="158" t="s">
        <v>1539</v>
      </c>
      <c r="L1057" s="158" t="s">
        <v>1538</v>
      </c>
      <c r="M1057" s="72"/>
    </row>
    <row r="1058" spans="1:13" s="3" customFormat="1" ht="52.15" customHeight="1" outlineLevel="2">
      <c r="A1058" s="73" t="s">
        <v>846</v>
      </c>
      <c r="B1058" s="158" t="s">
        <v>1537</v>
      </c>
      <c r="C1058" s="158" t="s">
        <v>1536</v>
      </c>
      <c r="D1058" s="158" t="s">
        <v>48</v>
      </c>
      <c r="E1058" s="158" t="s">
        <v>1535</v>
      </c>
      <c r="F1058" s="158" t="s">
        <v>241</v>
      </c>
      <c r="G1058" s="158" t="s">
        <v>848</v>
      </c>
      <c r="H1058" s="158" t="s">
        <v>50</v>
      </c>
      <c r="I1058" s="4">
        <v>283000</v>
      </c>
      <c r="J1058" s="158" t="s">
        <v>1319</v>
      </c>
      <c r="K1058" s="158" t="s">
        <v>1534</v>
      </c>
      <c r="L1058" s="158" t="s">
        <v>1533</v>
      </c>
      <c r="M1058" s="72"/>
    </row>
    <row r="1059" spans="1:13" s="3" customFormat="1" ht="67.900000000000006" customHeight="1" outlineLevel="2">
      <c r="A1059" s="73" t="s">
        <v>846</v>
      </c>
      <c r="B1059" s="158" t="s">
        <v>1532</v>
      </c>
      <c r="C1059" s="158" t="s">
        <v>1531</v>
      </c>
      <c r="D1059" s="158" t="s">
        <v>56</v>
      </c>
      <c r="E1059" s="158" t="s">
        <v>1530</v>
      </c>
      <c r="F1059" s="158" t="s">
        <v>241</v>
      </c>
      <c r="G1059" s="158" t="s">
        <v>848</v>
      </c>
      <c r="H1059" s="158" t="s">
        <v>50</v>
      </c>
      <c r="I1059" s="4">
        <v>95000</v>
      </c>
      <c r="J1059" s="158" t="s">
        <v>1163</v>
      </c>
      <c r="K1059" s="158" t="s">
        <v>1529</v>
      </c>
      <c r="L1059" s="158" t="s">
        <v>1528</v>
      </c>
      <c r="M1059" s="77" t="s">
        <v>151</v>
      </c>
    </row>
    <row r="1060" spans="1:13" s="3" customFormat="1" ht="67.900000000000006" customHeight="1" outlineLevel="2">
      <c r="A1060" s="73" t="s">
        <v>846</v>
      </c>
      <c r="B1060" s="158" t="s">
        <v>309</v>
      </c>
      <c r="C1060" s="158" t="s">
        <v>1527</v>
      </c>
      <c r="D1060" s="158" t="s">
        <v>109</v>
      </c>
      <c r="E1060" s="158" t="s">
        <v>1526</v>
      </c>
      <c r="F1060" s="158" t="s">
        <v>241</v>
      </c>
      <c r="G1060" s="158" t="s">
        <v>848</v>
      </c>
      <c r="H1060" s="158" t="s">
        <v>50</v>
      </c>
      <c r="I1060" s="4">
        <v>558158</v>
      </c>
      <c r="J1060" s="158" t="s">
        <v>279</v>
      </c>
      <c r="K1060" s="158" t="s">
        <v>1525</v>
      </c>
      <c r="L1060" s="158" t="s">
        <v>1524</v>
      </c>
      <c r="M1060" s="72"/>
    </row>
    <row r="1061" spans="1:13" s="3" customFormat="1" ht="84" customHeight="1" outlineLevel="2">
      <c r="A1061" s="73" t="s">
        <v>846</v>
      </c>
      <c r="B1061" s="158" t="s">
        <v>1522</v>
      </c>
      <c r="C1061" s="158" t="s">
        <v>1521</v>
      </c>
      <c r="D1061" s="158" t="s">
        <v>48</v>
      </c>
      <c r="E1061" s="158" t="s">
        <v>1520</v>
      </c>
      <c r="F1061" s="158" t="s">
        <v>241</v>
      </c>
      <c r="G1061" s="158" t="s">
        <v>848</v>
      </c>
      <c r="H1061" s="158" t="s">
        <v>50</v>
      </c>
      <c r="I1061" s="4">
        <v>78760</v>
      </c>
      <c r="J1061" s="158" t="s">
        <v>307</v>
      </c>
      <c r="K1061" s="158" t="s">
        <v>1519</v>
      </c>
      <c r="L1061" s="158" t="s">
        <v>1523</v>
      </c>
      <c r="M1061" s="72"/>
    </row>
    <row r="1062" spans="1:13" s="3" customFormat="1" ht="84" customHeight="1" outlineLevel="2">
      <c r="A1062" s="73" t="s">
        <v>846</v>
      </c>
      <c r="B1062" s="158" t="s">
        <v>1522</v>
      </c>
      <c r="C1062" s="158" t="s">
        <v>1521</v>
      </c>
      <c r="D1062" s="158" t="s">
        <v>48</v>
      </c>
      <c r="E1062" s="158" t="s">
        <v>1520</v>
      </c>
      <c r="F1062" s="158" t="s">
        <v>241</v>
      </c>
      <c r="G1062" s="158" t="s">
        <v>848</v>
      </c>
      <c r="H1062" s="158" t="s">
        <v>50</v>
      </c>
      <c r="I1062" s="4">
        <v>33510</v>
      </c>
      <c r="J1062" s="158" t="s">
        <v>307</v>
      </c>
      <c r="K1062" s="158" t="s">
        <v>1519</v>
      </c>
      <c r="L1062" s="158" t="s">
        <v>1518</v>
      </c>
      <c r="M1062" s="72"/>
    </row>
    <row r="1063" spans="1:13" s="3" customFormat="1" ht="52.15" customHeight="1" outlineLevel="2">
      <c r="A1063" s="73" t="s">
        <v>846</v>
      </c>
      <c r="B1063" s="158" t="s">
        <v>1517</v>
      </c>
      <c r="C1063" s="158" t="s">
        <v>1516</v>
      </c>
      <c r="D1063" s="158" t="s">
        <v>48</v>
      </c>
      <c r="E1063" s="158" t="s">
        <v>1515</v>
      </c>
      <c r="F1063" s="158" t="s">
        <v>1510</v>
      </c>
      <c r="G1063" s="158" t="s">
        <v>848</v>
      </c>
      <c r="H1063" s="158" t="s">
        <v>287</v>
      </c>
      <c r="I1063" s="4">
        <v>988479</v>
      </c>
      <c r="J1063" s="158" t="s">
        <v>470</v>
      </c>
      <c r="K1063" s="158" t="s">
        <v>1514</v>
      </c>
      <c r="L1063" s="158" t="s">
        <v>1508</v>
      </c>
      <c r="M1063" s="72"/>
    </row>
    <row r="1064" spans="1:13" s="3" customFormat="1" ht="67.900000000000006" customHeight="1" outlineLevel="2">
      <c r="A1064" s="73" t="s">
        <v>846</v>
      </c>
      <c r="B1064" s="158" t="s">
        <v>1513</v>
      </c>
      <c r="C1064" s="158" t="s">
        <v>1512</v>
      </c>
      <c r="D1064" s="158" t="s">
        <v>48</v>
      </c>
      <c r="E1064" s="158" t="s">
        <v>1511</v>
      </c>
      <c r="F1064" s="158" t="s">
        <v>1510</v>
      </c>
      <c r="G1064" s="158" t="s">
        <v>848</v>
      </c>
      <c r="H1064" s="158" t="s">
        <v>287</v>
      </c>
      <c r="I1064" s="4">
        <v>1400000</v>
      </c>
      <c r="J1064" s="158" t="s">
        <v>413</v>
      </c>
      <c r="K1064" s="158" t="s">
        <v>1509</v>
      </c>
      <c r="L1064" s="158" t="s">
        <v>1508</v>
      </c>
      <c r="M1064" s="72"/>
    </row>
    <row r="1065" spans="1:13" s="3" customFormat="1" ht="67.900000000000006" customHeight="1" outlineLevel="2">
      <c r="A1065" s="73" t="s">
        <v>846</v>
      </c>
      <c r="B1065" s="158" t="s">
        <v>1507</v>
      </c>
      <c r="C1065" s="158" t="s">
        <v>1488</v>
      </c>
      <c r="D1065" s="158" t="s">
        <v>148</v>
      </c>
      <c r="E1065" s="158" t="s">
        <v>1506</v>
      </c>
      <c r="F1065" s="158" t="s">
        <v>304</v>
      </c>
      <c r="G1065" s="158" t="s">
        <v>848</v>
      </c>
      <c r="H1065" s="158" t="s">
        <v>50</v>
      </c>
      <c r="I1065" s="4">
        <v>37000</v>
      </c>
      <c r="J1065" s="158" t="s">
        <v>118</v>
      </c>
      <c r="K1065" s="158" t="s">
        <v>1505</v>
      </c>
      <c r="L1065" s="158" t="s">
        <v>1504</v>
      </c>
      <c r="M1065" s="72" t="s">
        <v>107</v>
      </c>
    </row>
    <row r="1066" spans="1:13" s="3" customFormat="1" ht="67.900000000000006" customHeight="1" outlineLevel="2">
      <c r="A1066" s="73" t="s">
        <v>846</v>
      </c>
      <c r="B1066" s="158" t="s">
        <v>1503</v>
      </c>
      <c r="C1066" s="158" t="s">
        <v>1502</v>
      </c>
      <c r="D1066" s="158" t="s">
        <v>145</v>
      </c>
      <c r="E1066" s="158" t="s">
        <v>1501</v>
      </c>
      <c r="F1066" s="158" t="s">
        <v>304</v>
      </c>
      <c r="G1066" s="158" t="s">
        <v>848</v>
      </c>
      <c r="H1066" s="158" t="s">
        <v>50</v>
      </c>
      <c r="I1066" s="4">
        <v>488000</v>
      </c>
      <c r="J1066" s="158" t="s">
        <v>352</v>
      </c>
      <c r="K1066" s="158" t="s">
        <v>1500</v>
      </c>
      <c r="L1066" s="158" t="s">
        <v>1499</v>
      </c>
      <c r="M1066" s="72" t="s">
        <v>107</v>
      </c>
    </row>
    <row r="1067" spans="1:13" s="3" customFormat="1" ht="67.900000000000006" customHeight="1" outlineLevel="2">
      <c r="A1067" s="73" t="s">
        <v>846</v>
      </c>
      <c r="B1067" s="158" t="s">
        <v>1307</v>
      </c>
      <c r="C1067" s="158" t="s">
        <v>1488</v>
      </c>
      <c r="D1067" s="158" t="s">
        <v>48</v>
      </c>
      <c r="E1067" s="158" t="s">
        <v>1498</v>
      </c>
      <c r="F1067" s="158" t="s">
        <v>304</v>
      </c>
      <c r="G1067" s="158" t="s">
        <v>848</v>
      </c>
      <c r="H1067" s="158" t="s">
        <v>50</v>
      </c>
      <c r="I1067" s="4">
        <v>60000</v>
      </c>
      <c r="J1067" s="158" t="s">
        <v>352</v>
      </c>
      <c r="K1067" s="158" t="s">
        <v>1497</v>
      </c>
      <c r="L1067" s="158" t="s">
        <v>311</v>
      </c>
      <c r="M1067" s="72" t="s">
        <v>107</v>
      </c>
    </row>
    <row r="1068" spans="1:13" s="3" customFormat="1" ht="67.900000000000006" customHeight="1" outlineLevel="2">
      <c r="A1068" s="73" t="s">
        <v>846</v>
      </c>
      <c r="B1068" s="158" t="s">
        <v>1307</v>
      </c>
      <c r="C1068" s="158" t="s">
        <v>1488</v>
      </c>
      <c r="D1068" s="158" t="s">
        <v>148</v>
      </c>
      <c r="E1068" s="158" t="s">
        <v>1496</v>
      </c>
      <c r="F1068" s="158" t="s">
        <v>304</v>
      </c>
      <c r="G1068" s="158" t="s">
        <v>848</v>
      </c>
      <c r="H1068" s="158" t="s">
        <v>50</v>
      </c>
      <c r="I1068" s="4">
        <v>296000</v>
      </c>
      <c r="J1068" s="158" t="s">
        <v>352</v>
      </c>
      <c r="K1068" s="158" t="s">
        <v>1492</v>
      </c>
      <c r="L1068" s="158" t="s">
        <v>1495</v>
      </c>
      <c r="M1068" s="72"/>
    </row>
    <row r="1069" spans="1:13" s="3" customFormat="1" ht="67.900000000000006" customHeight="1" outlineLevel="2">
      <c r="A1069" s="73" t="s">
        <v>846</v>
      </c>
      <c r="B1069" s="158" t="s">
        <v>1307</v>
      </c>
      <c r="C1069" s="158" t="s">
        <v>1488</v>
      </c>
      <c r="D1069" s="158" t="s">
        <v>148</v>
      </c>
      <c r="E1069" s="158" t="s">
        <v>1494</v>
      </c>
      <c r="F1069" s="158" t="s">
        <v>304</v>
      </c>
      <c r="G1069" s="158" t="s">
        <v>848</v>
      </c>
      <c r="H1069" s="158" t="s">
        <v>50</v>
      </c>
      <c r="I1069" s="4">
        <v>92000</v>
      </c>
      <c r="J1069" s="158" t="s">
        <v>352</v>
      </c>
      <c r="K1069" s="158" t="s">
        <v>1492</v>
      </c>
      <c r="L1069" s="158" t="s">
        <v>1411</v>
      </c>
      <c r="M1069" s="72" t="s">
        <v>107</v>
      </c>
    </row>
    <row r="1070" spans="1:13" s="3" customFormat="1" ht="67.900000000000006" customHeight="1" outlineLevel="2">
      <c r="A1070" s="73" t="s">
        <v>846</v>
      </c>
      <c r="B1070" s="158" t="s">
        <v>1307</v>
      </c>
      <c r="C1070" s="158" t="s">
        <v>1488</v>
      </c>
      <c r="D1070" s="158" t="s">
        <v>148</v>
      </c>
      <c r="E1070" s="158" t="s">
        <v>1493</v>
      </c>
      <c r="F1070" s="158" t="s">
        <v>304</v>
      </c>
      <c r="G1070" s="158" t="s">
        <v>848</v>
      </c>
      <c r="H1070" s="158" t="s">
        <v>50</v>
      </c>
      <c r="I1070" s="4">
        <v>72000</v>
      </c>
      <c r="J1070" s="158" t="s">
        <v>352</v>
      </c>
      <c r="K1070" s="158" t="s">
        <v>1492</v>
      </c>
      <c r="L1070" s="158" t="s">
        <v>1491</v>
      </c>
      <c r="M1070" s="72" t="s">
        <v>107</v>
      </c>
    </row>
    <row r="1071" spans="1:13" s="3" customFormat="1" ht="67.900000000000006" customHeight="1" outlineLevel="2">
      <c r="A1071" s="73" t="s">
        <v>846</v>
      </c>
      <c r="B1071" s="158" t="s">
        <v>1307</v>
      </c>
      <c r="C1071" s="158" t="s">
        <v>1488</v>
      </c>
      <c r="D1071" s="158" t="s">
        <v>96</v>
      </c>
      <c r="E1071" s="158" t="s">
        <v>4222</v>
      </c>
      <c r="F1071" s="158" t="s">
        <v>304</v>
      </c>
      <c r="G1071" s="158" t="s">
        <v>848</v>
      </c>
      <c r="H1071" s="158" t="s">
        <v>50</v>
      </c>
      <c r="I1071" s="4">
        <v>36000</v>
      </c>
      <c r="J1071" s="158" t="s">
        <v>352</v>
      </c>
      <c r="K1071" s="158" t="s">
        <v>1490</v>
      </c>
      <c r="L1071" s="158" t="s">
        <v>1489</v>
      </c>
      <c r="M1071" s="72" t="s">
        <v>107</v>
      </c>
    </row>
    <row r="1072" spans="1:13" s="3" customFormat="1" ht="67.900000000000006" customHeight="1" outlineLevel="2">
      <c r="A1072" s="73" t="s">
        <v>846</v>
      </c>
      <c r="B1072" s="158" t="s">
        <v>1307</v>
      </c>
      <c r="C1072" s="158" t="s">
        <v>1488</v>
      </c>
      <c r="D1072" s="158" t="s">
        <v>48</v>
      </c>
      <c r="E1072" s="158" t="s">
        <v>4224</v>
      </c>
      <c r="F1072" s="158" t="s">
        <v>304</v>
      </c>
      <c r="G1072" s="158" t="s">
        <v>848</v>
      </c>
      <c r="H1072" s="158" t="s">
        <v>50</v>
      </c>
      <c r="I1072" s="4">
        <v>919000</v>
      </c>
      <c r="J1072" s="158" t="s">
        <v>352</v>
      </c>
      <c r="K1072" s="158" t="s">
        <v>1487</v>
      </c>
      <c r="L1072" s="158" t="s">
        <v>1486</v>
      </c>
      <c r="M1072" s="72" t="s">
        <v>107</v>
      </c>
    </row>
    <row r="1073" spans="1:13" s="3" customFormat="1" ht="52.15" customHeight="1" outlineLevel="2">
      <c r="A1073" s="73" t="s">
        <v>846</v>
      </c>
      <c r="B1073" s="158" t="s">
        <v>1485</v>
      </c>
      <c r="C1073" s="158" t="s">
        <v>1484</v>
      </c>
      <c r="D1073" s="158" t="s">
        <v>235</v>
      </c>
      <c r="E1073" s="158" t="s">
        <v>4223</v>
      </c>
      <c r="F1073" s="158" t="s">
        <v>304</v>
      </c>
      <c r="G1073" s="158" t="s">
        <v>848</v>
      </c>
      <c r="H1073" s="158" t="s">
        <v>50</v>
      </c>
      <c r="I1073" s="4">
        <v>750000</v>
      </c>
      <c r="J1073" s="158" t="s">
        <v>459</v>
      </c>
      <c r="K1073" s="158" t="s">
        <v>1483</v>
      </c>
      <c r="L1073" s="158" t="s">
        <v>1482</v>
      </c>
      <c r="M1073" s="72"/>
    </row>
    <row r="1074" spans="1:13" s="3" customFormat="1" ht="52.15" customHeight="1" outlineLevel="2">
      <c r="A1074" s="73" t="s">
        <v>846</v>
      </c>
      <c r="B1074" s="158" t="s">
        <v>1481</v>
      </c>
      <c r="C1074" s="158" t="s">
        <v>1480</v>
      </c>
      <c r="D1074" s="158" t="s">
        <v>48</v>
      </c>
      <c r="E1074" s="158" t="s">
        <v>1479</v>
      </c>
      <c r="F1074" s="158" t="s">
        <v>303</v>
      </c>
      <c r="G1074" s="158" t="s">
        <v>848</v>
      </c>
      <c r="H1074" s="158" t="s">
        <v>149</v>
      </c>
      <c r="I1074" s="4">
        <v>420000</v>
      </c>
      <c r="J1074" s="158" t="s">
        <v>350</v>
      </c>
      <c r="K1074" s="158" t="s">
        <v>1478</v>
      </c>
      <c r="L1074" s="158" t="s">
        <v>1477</v>
      </c>
      <c r="M1074" s="72"/>
    </row>
    <row r="1075" spans="1:13" s="3" customFormat="1" ht="52.15" customHeight="1" outlineLevel="2">
      <c r="A1075" s="73" t="s">
        <v>846</v>
      </c>
      <c r="B1075" s="158" t="s">
        <v>1307</v>
      </c>
      <c r="C1075" s="158" t="s">
        <v>862</v>
      </c>
      <c r="D1075" s="158" t="s">
        <v>56</v>
      </c>
      <c r="E1075" s="158" t="s">
        <v>1476</v>
      </c>
      <c r="F1075" s="158" t="s">
        <v>302</v>
      </c>
      <c r="G1075" s="158" t="s">
        <v>848</v>
      </c>
      <c r="H1075" s="158" t="s">
        <v>287</v>
      </c>
      <c r="I1075" s="4">
        <v>20000</v>
      </c>
      <c r="J1075" s="158" t="s">
        <v>1473</v>
      </c>
      <c r="K1075" s="158" t="s">
        <v>863</v>
      </c>
      <c r="L1075" s="158" t="s">
        <v>1472</v>
      </c>
      <c r="M1075" s="72"/>
    </row>
    <row r="1076" spans="1:13" s="3" customFormat="1" ht="52.15" customHeight="1" outlineLevel="2">
      <c r="A1076" s="73" t="s">
        <v>846</v>
      </c>
      <c r="B1076" s="158" t="s">
        <v>1475</v>
      </c>
      <c r="C1076" s="158" t="s">
        <v>862</v>
      </c>
      <c r="D1076" s="158" t="s">
        <v>56</v>
      </c>
      <c r="E1076" s="158" t="s">
        <v>1474</v>
      </c>
      <c r="F1076" s="158" t="s">
        <v>302</v>
      </c>
      <c r="G1076" s="158" t="s">
        <v>848</v>
      </c>
      <c r="H1076" s="158" t="s">
        <v>287</v>
      </c>
      <c r="I1076" s="4">
        <v>20000</v>
      </c>
      <c r="J1076" s="158" t="s">
        <v>1473</v>
      </c>
      <c r="K1076" s="158" t="s">
        <v>863</v>
      </c>
      <c r="L1076" s="158" t="s">
        <v>1472</v>
      </c>
      <c r="M1076" s="72"/>
    </row>
    <row r="1077" spans="1:13" s="3" customFormat="1" ht="52.15" customHeight="1" outlineLevel="2">
      <c r="A1077" s="73" t="s">
        <v>846</v>
      </c>
      <c r="B1077" s="158" t="s">
        <v>1471</v>
      </c>
      <c r="C1077" s="158" t="s">
        <v>1470</v>
      </c>
      <c r="D1077" s="158" t="s">
        <v>48</v>
      </c>
      <c r="E1077" s="158" t="s">
        <v>1469</v>
      </c>
      <c r="F1077" s="158" t="s">
        <v>1468</v>
      </c>
      <c r="G1077" s="158" t="s">
        <v>848</v>
      </c>
      <c r="H1077" s="158" t="s">
        <v>50</v>
      </c>
      <c r="I1077" s="4">
        <v>62400</v>
      </c>
      <c r="J1077" s="158" t="s">
        <v>1467</v>
      </c>
      <c r="K1077" s="158" t="s">
        <v>1466</v>
      </c>
      <c r="L1077" s="158" t="s">
        <v>415</v>
      </c>
      <c r="M1077" s="72"/>
    </row>
    <row r="1078" spans="1:13" s="3" customFormat="1" ht="52.15" customHeight="1" outlineLevel="2">
      <c r="A1078" s="73" t="s">
        <v>846</v>
      </c>
      <c r="B1078" s="158" t="s">
        <v>1465</v>
      </c>
      <c r="C1078" s="158" t="s">
        <v>1464</v>
      </c>
      <c r="D1078" s="158" t="s">
        <v>56</v>
      </c>
      <c r="E1078" s="158" t="s">
        <v>1463</v>
      </c>
      <c r="F1078" s="158" t="s">
        <v>1462</v>
      </c>
      <c r="G1078" s="158" t="s">
        <v>848</v>
      </c>
      <c r="H1078" s="158" t="s">
        <v>1461</v>
      </c>
      <c r="I1078" s="4">
        <v>23810</v>
      </c>
      <c r="J1078" s="158" t="s">
        <v>1460</v>
      </c>
      <c r="K1078" s="158" t="s">
        <v>860</v>
      </c>
      <c r="L1078" s="158" t="s">
        <v>1459</v>
      </c>
      <c r="M1078" s="72"/>
    </row>
    <row r="1079" spans="1:13" s="3" customFormat="1" ht="52.15" customHeight="1" outlineLevel="2">
      <c r="A1079" s="73" t="s">
        <v>846</v>
      </c>
      <c r="B1079" s="158" t="s">
        <v>1458</v>
      </c>
      <c r="C1079" s="158" t="s">
        <v>869</v>
      </c>
      <c r="D1079" s="158" t="s">
        <v>148</v>
      </c>
      <c r="E1079" s="158" t="s">
        <v>1457</v>
      </c>
      <c r="F1079" s="158" t="s">
        <v>328</v>
      </c>
      <c r="G1079" s="158" t="s">
        <v>848</v>
      </c>
      <c r="H1079" s="158" t="s">
        <v>50</v>
      </c>
      <c r="I1079" s="4">
        <v>149500</v>
      </c>
      <c r="J1079" s="158" t="s">
        <v>1456</v>
      </c>
      <c r="K1079" s="158" t="s">
        <v>870</v>
      </c>
      <c r="L1079" s="158" t="s">
        <v>1455</v>
      </c>
      <c r="M1079" s="72"/>
    </row>
    <row r="1080" spans="1:13" s="3" customFormat="1" ht="52.15" customHeight="1" outlineLevel="2">
      <c r="A1080" s="73" t="s">
        <v>846</v>
      </c>
      <c r="B1080" s="158" t="s">
        <v>1454</v>
      </c>
      <c r="C1080" s="158" t="s">
        <v>1453</v>
      </c>
      <c r="D1080" s="158" t="s">
        <v>148</v>
      </c>
      <c r="E1080" s="158" t="s">
        <v>1452</v>
      </c>
      <c r="F1080" s="158" t="s">
        <v>327</v>
      </c>
      <c r="G1080" s="158" t="s">
        <v>848</v>
      </c>
      <c r="H1080" s="158" t="s">
        <v>50</v>
      </c>
      <c r="I1080" s="4">
        <v>149400</v>
      </c>
      <c r="J1080" s="158" t="s">
        <v>1451</v>
      </c>
      <c r="K1080" s="158" t="s">
        <v>1450</v>
      </c>
      <c r="L1080" s="158" t="s">
        <v>1449</v>
      </c>
      <c r="M1080" s="72"/>
    </row>
    <row r="1081" spans="1:13" s="3" customFormat="1" ht="52.15" customHeight="1" outlineLevel="2">
      <c r="A1081" s="73" t="s">
        <v>846</v>
      </c>
      <c r="B1081" s="158" t="s">
        <v>871</v>
      </c>
      <c r="C1081" s="158" t="s">
        <v>1448</v>
      </c>
      <c r="D1081" s="158" t="s">
        <v>48</v>
      </c>
      <c r="E1081" s="158" t="s">
        <v>1350</v>
      </c>
      <c r="F1081" s="158" t="s">
        <v>300</v>
      </c>
      <c r="G1081" s="158" t="s">
        <v>848</v>
      </c>
      <c r="H1081" s="158" t="s">
        <v>50</v>
      </c>
      <c r="I1081" s="4">
        <v>47619</v>
      </c>
      <c r="J1081" s="158" t="s">
        <v>823</v>
      </c>
      <c r="K1081" s="158" t="s">
        <v>1447</v>
      </c>
      <c r="L1081" s="158" t="s">
        <v>824</v>
      </c>
      <c r="M1081" s="72"/>
    </row>
    <row r="1082" spans="1:13" s="3" customFormat="1" ht="52.15" customHeight="1" outlineLevel="2">
      <c r="A1082" s="73" t="s">
        <v>846</v>
      </c>
      <c r="B1082" s="158" t="s">
        <v>1441</v>
      </c>
      <c r="C1082" s="158" t="s">
        <v>1446</v>
      </c>
      <c r="D1082" s="158" t="s">
        <v>148</v>
      </c>
      <c r="E1082" s="158" t="s">
        <v>1439</v>
      </c>
      <c r="F1082" s="158" t="s">
        <v>300</v>
      </c>
      <c r="G1082" s="158" t="s">
        <v>848</v>
      </c>
      <c r="H1082" s="158" t="s">
        <v>50</v>
      </c>
      <c r="I1082" s="4">
        <v>70000</v>
      </c>
      <c r="J1082" s="158" t="s">
        <v>1445</v>
      </c>
      <c r="K1082" s="158" t="s">
        <v>1437</v>
      </c>
      <c r="L1082" s="158" t="s">
        <v>864</v>
      </c>
      <c r="M1082" s="72"/>
    </row>
    <row r="1083" spans="1:13" s="3" customFormat="1" ht="52.15" customHeight="1" outlineLevel="2">
      <c r="A1083" s="73" t="s">
        <v>846</v>
      </c>
      <c r="B1083" s="158" t="s">
        <v>1441</v>
      </c>
      <c r="C1083" s="158" t="s">
        <v>1444</v>
      </c>
      <c r="D1083" s="158" t="s">
        <v>148</v>
      </c>
      <c r="E1083" s="158" t="s">
        <v>1439</v>
      </c>
      <c r="F1083" s="158" t="s">
        <v>300</v>
      </c>
      <c r="G1083" s="158" t="s">
        <v>848</v>
      </c>
      <c r="H1083" s="158" t="s">
        <v>50</v>
      </c>
      <c r="I1083" s="4">
        <v>25000</v>
      </c>
      <c r="J1083" s="158" t="s">
        <v>1443</v>
      </c>
      <c r="K1083" s="158" t="s">
        <v>1437</v>
      </c>
      <c r="L1083" s="158" t="s">
        <v>1442</v>
      </c>
      <c r="M1083" s="72"/>
    </row>
    <row r="1084" spans="1:13" s="3" customFormat="1" ht="52.15" customHeight="1" outlineLevel="2">
      <c r="A1084" s="73" t="s">
        <v>846</v>
      </c>
      <c r="B1084" s="158" t="s">
        <v>1441</v>
      </c>
      <c r="C1084" s="158" t="s">
        <v>1440</v>
      </c>
      <c r="D1084" s="158" t="s">
        <v>148</v>
      </c>
      <c r="E1084" s="158" t="s">
        <v>1439</v>
      </c>
      <c r="F1084" s="158" t="s">
        <v>300</v>
      </c>
      <c r="G1084" s="158" t="s">
        <v>848</v>
      </c>
      <c r="H1084" s="158" t="s">
        <v>50</v>
      </c>
      <c r="I1084" s="4">
        <v>20000</v>
      </c>
      <c r="J1084" s="158" t="s">
        <v>1438</v>
      </c>
      <c r="K1084" s="158" t="s">
        <v>1437</v>
      </c>
      <c r="L1084" s="158" t="s">
        <v>1436</v>
      </c>
      <c r="M1084" s="72"/>
    </row>
    <row r="1085" spans="1:13" s="3" customFormat="1" ht="67.900000000000006" customHeight="1" outlineLevel="2">
      <c r="A1085" s="73" t="s">
        <v>846</v>
      </c>
      <c r="B1085" s="158" t="s">
        <v>1424</v>
      </c>
      <c r="C1085" s="158" t="s">
        <v>548</v>
      </c>
      <c r="D1085" s="158" t="s">
        <v>148</v>
      </c>
      <c r="E1085" s="158" t="s">
        <v>1432</v>
      </c>
      <c r="F1085" s="158" t="s">
        <v>299</v>
      </c>
      <c r="G1085" s="158" t="s">
        <v>848</v>
      </c>
      <c r="H1085" s="158" t="s">
        <v>50</v>
      </c>
      <c r="I1085" s="4">
        <v>15000</v>
      </c>
      <c r="J1085" s="158" t="s">
        <v>1435</v>
      </c>
      <c r="K1085" s="158" t="s">
        <v>1422</v>
      </c>
      <c r="L1085" s="158" t="s">
        <v>1434</v>
      </c>
      <c r="M1085" s="72"/>
    </row>
    <row r="1086" spans="1:13" s="3" customFormat="1" ht="67.900000000000006" customHeight="1" outlineLevel="2">
      <c r="A1086" s="73" t="s">
        <v>846</v>
      </c>
      <c r="B1086" s="158" t="s">
        <v>1424</v>
      </c>
      <c r="C1086" s="158" t="s">
        <v>548</v>
      </c>
      <c r="D1086" s="158" t="s">
        <v>148</v>
      </c>
      <c r="E1086" s="158" t="s">
        <v>1432</v>
      </c>
      <c r="F1086" s="158" t="s">
        <v>299</v>
      </c>
      <c r="G1086" s="158" t="s">
        <v>848</v>
      </c>
      <c r="H1086" s="158" t="s">
        <v>50</v>
      </c>
      <c r="I1086" s="4">
        <v>15000</v>
      </c>
      <c r="J1086" s="158" t="s">
        <v>549</v>
      </c>
      <c r="K1086" s="158" t="s">
        <v>1422</v>
      </c>
      <c r="L1086" s="158" t="s">
        <v>1433</v>
      </c>
      <c r="M1086" s="72"/>
    </row>
    <row r="1087" spans="1:13" s="3" customFormat="1" ht="67.900000000000006" customHeight="1" outlineLevel="2">
      <c r="A1087" s="73" t="s">
        <v>846</v>
      </c>
      <c r="B1087" s="158" t="s">
        <v>1424</v>
      </c>
      <c r="C1087" s="158" t="s">
        <v>548</v>
      </c>
      <c r="D1087" s="158" t="s">
        <v>96</v>
      </c>
      <c r="E1087" s="158" t="s">
        <v>1432</v>
      </c>
      <c r="F1087" s="158" t="s">
        <v>299</v>
      </c>
      <c r="G1087" s="158" t="s">
        <v>848</v>
      </c>
      <c r="H1087" s="158" t="s">
        <v>50</v>
      </c>
      <c r="I1087" s="4">
        <v>114286</v>
      </c>
      <c r="J1087" s="158" t="s">
        <v>1431</v>
      </c>
      <c r="K1087" s="158" t="s">
        <v>1422</v>
      </c>
      <c r="L1087" s="158" t="s">
        <v>1430</v>
      </c>
      <c r="M1087" s="72"/>
    </row>
    <row r="1088" spans="1:13" s="3" customFormat="1" ht="52.15" customHeight="1" outlineLevel="2">
      <c r="A1088" s="73" t="s">
        <v>846</v>
      </c>
      <c r="B1088" s="158" t="s">
        <v>1429</v>
      </c>
      <c r="C1088" s="158" t="s">
        <v>1428</v>
      </c>
      <c r="D1088" s="158" t="s">
        <v>48</v>
      </c>
      <c r="E1088" s="158" t="s">
        <v>854</v>
      </c>
      <c r="F1088" s="158" t="s">
        <v>299</v>
      </c>
      <c r="G1088" s="158" t="s">
        <v>848</v>
      </c>
      <c r="H1088" s="158" t="s">
        <v>50</v>
      </c>
      <c r="I1088" s="4">
        <v>30000</v>
      </c>
      <c r="J1088" s="158" t="s">
        <v>1427</v>
      </c>
      <c r="K1088" s="158" t="s">
        <v>1426</v>
      </c>
      <c r="L1088" s="158" t="s">
        <v>1425</v>
      </c>
      <c r="M1088" s="72"/>
    </row>
    <row r="1089" spans="1:13" s="3" customFormat="1" ht="67.900000000000006" customHeight="1" outlineLevel="2">
      <c r="A1089" s="73" t="s">
        <v>846</v>
      </c>
      <c r="B1089" s="158" t="s">
        <v>1424</v>
      </c>
      <c r="C1089" s="158" t="s">
        <v>548</v>
      </c>
      <c r="D1089" s="158" t="s">
        <v>148</v>
      </c>
      <c r="E1089" s="158" t="s">
        <v>1423</v>
      </c>
      <c r="F1089" s="158" t="s">
        <v>299</v>
      </c>
      <c r="G1089" s="158" t="s">
        <v>848</v>
      </c>
      <c r="H1089" s="158" t="s">
        <v>50</v>
      </c>
      <c r="I1089" s="4">
        <v>40000</v>
      </c>
      <c r="J1089" s="158" t="s">
        <v>581</v>
      </c>
      <c r="K1089" s="158" t="s">
        <v>1422</v>
      </c>
      <c r="L1089" s="158" t="s">
        <v>572</v>
      </c>
      <c r="M1089" s="72"/>
    </row>
    <row r="1090" spans="1:13" s="3" customFormat="1" ht="52.15" customHeight="1" outlineLevel="2">
      <c r="A1090" s="73" t="s">
        <v>846</v>
      </c>
      <c r="B1090" s="158" t="s">
        <v>1332</v>
      </c>
      <c r="C1090" s="158" t="s">
        <v>1421</v>
      </c>
      <c r="D1090" s="158" t="s">
        <v>148</v>
      </c>
      <c r="E1090" s="158" t="s">
        <v>800</v>
      </c>
      <c r="F1090" s="158" t="s">
        <v>298</v>
      </c>
      <c r="G1090" s="158" t="s">
        <v>848</v>
      </c>
      <c r="H1090" s="158" t="s">
        <v>50</v>
      </c>
      <c r="I1090" s="4">
        <v>40000</v>
      </c>
      <c r="J1090" s="158" t="s">
        <v>1359</v>
      </c>
      <c r="K1090" s="158" t="s">
        <v>1408</v>
      </c>
      <c r="L1090" s="158" t="s">
        <v>1407</v>
      </c>
      <c r="M1090" s="72"/>
    </row>
    <row r="1091" spans="1:13" s="3" customFormat="1" ht="52.15" customHeight="1" outlineLevel="2">
      <c r="A1091" s="73" t="s">
        <v>846</v>
      </c>
      <c r="B1091" s="158" t="s">
        <v>1332</v>
      </c>
      <c r="C1091" s="158" t="s">
        <v>1420</v>
      </c>
      <c r="D1091" s="158" t="s">
        <v>56</v>
      </c>
      <c r="E1091" s="158" t="s">
        <v>1419</v>
      </c>
      <c r="F1091" s="158" t="s">
        <v>298</v>
      </c>
      <c r="G1091" s="158" t="s">
        <v>848</v>
      </c>
      <c r="H1091" s="158" t="s">
        <v>50</v>
      </c>
      <c r="I1091" s="4">
        <v>20000</v>
      </c>
      <c r="J1091" s="158" t="s">
        <v>820</v>
      </c>
      <c r="K1091" s="158" t="s">
        <v>1408</v>
      </c>
      <c r="L1091" s="158" t="s">
        <v>125</v>
      </c>
      <c r="M1091" s="72"/>
    </row>
    <row r="1092" spans="1:13" s="3" customFormat="1" ht="52.15" customHeight="1" outlineLevel="2">
      <c r="A1092" s="73" t="s">
        <v>846</v>
      </c>
      <c r="B1092" s="158" t="s">
        <v>1332</v>
      </c>
      <c r="C1092" s="158" t="s">
        <v>1414</v>
      </c>
      <c r="D1092" s="158" t="s">
        <v>104</v>
      </c>
      <c r="E1092" s="158" t="s">
        <v>1418</v>
      </c>
      <c r="F1092" s="158" t="s">
        <v>298</v>
      </c>
      <c r="G1092" s="158" t="s">
        <v>848</v>
      </c>
      <c r="H1092" s="158" t="s">
        <v>50</v>
      </c>
      <c r="I1092" s="4">
        <v>76190</v>
      </c>
      <c r="J1092" s="158" t="s">
        <v>1417</v>
      </c>
      <c r="K1092" s="158" t="s">
        <v>1408</v>
      </c>
      <c r="L1092" s="158" t="s">
        <v>1416</v>
      </c>
      <c r="M1092" s="72"/>
    </row>
    <row r="1093" spans="1:13" s="3" customFormat="1" ht="52.15" customHeight="1" outlineLevel="2">
      <c r="A1093" s="73" t="s">
        <v>846</v>
      </c>
      <c r="B1093" s="158" t="s">
        <v>1332</v>
      </c>
      <c r="C1093" s="158" t="s">
        <v>1413</v>
      </c>
      <c r="D1093" s="158" t="s">
        <v>48</v>
      </c>
      <c r="E1093" s="158" t="s">
        <v>1412</v>
      </c>
      <c r="F1093" s="158" t="s">
        <v>298</v>
      </c>
      <c r="G1093" s="158" t="s">
        <v>848</v>
      </c>
      <c r="H1093" s="158" t="s">
        <v>50</v>
      </c>
      <c r="I1093" s="4">
        <v>50000</v>
      </c>
      <c r="J1093" s="158" t="s">
        <v>826</v>
      </c>
      <c r="K1093" s="158" t="s">
        <v>1408</v>
      </c>
      <c r="L1093" s="158" t="s">
        <v>1415</v>
      </c>
      <c r="M1093" s="72"/>
    </row>
    <row r="1094" spans="1:13" s="3" customFormat="1" ht="52.15" customHeight="1" outlineLevel="2">
      <c r="A1094" s="73" t="s">
        <v>846</v>
      </c>
      <c r="B1094" s="158" t="s">
        <v>1332</v>
      </c>
      <c r="C1094" s="158" t="s">
        <v>1414</v>
      </c>
      <c r="D1094" s="158" t="s">
        <v>148</v>
      </c>
      <c r="E1094" s="158" t="s">
        <v>1412</v>
      </c>
      <c r="F1094" s="158" t="s">
        <v>298</v>
      </c>
      <c r="G1094" s="158" t="s">
        <v>848</v>
      </c>
      <c r="H1094" s="158" t="s">
        <v>50</v>
      </c>
      <c r="I1094" s="4">
        <v>30000</v>
      </c>
      <c r="J1094" s="158" t="s">
        <v>581</v>
      </c>
      <c r="K1094" s="158" t="s">
        <v>1408</v>
      </c>
      <c r="L1094" s="158" t="s">
        <v>572</v>
      </c>
      <c r="M1094" s="72"/>
    </row>
    <row r="1095" spans="1:13" s="3" customFormat="1" ht="52.15" customHeight="1" outlineLevel="2">
      <c r="A1095" s="73" t="s">
        <v>846</v>
      </c>
      <c r="B1095" s="158" t="s">
        <v>1332</v>
      </c>
      <c r="C1095" s="158" t="s">
        <v>1413</v>
      </c>
      <c r="D1095" s="158" t="s">
        <v>148</v>
      </c>
      <c r="E1095" s="158" t="s">
        <v>1412</v>
      </c>
      <c r="F1095" s="158" t="s">
        <v>298</v>
      </c>
      <c r="G1095" s="158" t="s">
        <v>848</v>
      </c>
      <c r="H1095" s="158" t="s">
        <v>50</v>
      </c>
      <c r="I1095" s="4">
        <v>30000</v>
      </c>
      <c r="J1095" s="158" t="s">
        <v>583</v>
      </c>
      <c r="K1095" s="158" t="s">
        <v>1408</v>
      </c>
      <c r="L1095" s="158" t="s">
        <v>1411</v>
      </c>
      <c r="M1095" s="72"/>
    </row>
    <row r="1096" spans="1:13" s="3" customFormat="1" ht="52.15" customHeight="1" outlineLevel="2">
      <c r="A1096" s="73" t="s">
        <v>846</v>
      </c>
      <c r="B1096" s="158" t="s">
        <v>1332</v>
      </c>
      <c r="C1096" s="158" t="s">
        <v>1410</v>
      </c>
      <c r="D1096" s="158" t="s">
        <v>104</v>
      </c>
      <c r="E1096" s="158" t="s">
        <v>1409</v>
      </c>
      <c r="F1096" s="158" t="s">
        <v>298</v>
      </c>
      <c r="G1096" s="158" t="s">
        <v>848</v>
      </c>
      <c r="H1096" s="158" t="s">
        <v>50</v>
      </c>
      <c r="I1096" s="4">
        <v>40000</v>
      </c>
      <c r="J1096" s="158" t="s">
        <v>1359</v>
      </c>
      <c r="K1096" s="158" t="s">
        <v>1408</v>
      </c>
      <c r="L1096" s="158" t="s">
        <v>1407</v>
      </c>
      <c r="M1096" s="72"/>
    </row>
    <row r="1097" spans="1:13" s="3" customFormat="1" ht="52.15" customHeight="1" outlineLevel="2">
      <c r="A1097" s="73" t="s">
        <v>846</v>
      </c>
      <c r="B1097" s="158" t="s">
        <v>1405</v>
      </c>
      <c r="C1097" s="158" t="s">
        <v>1388</v>
      </c>
      <c r="D1097" s="158" t="s">
        <v>96</v>
      </c>
      <c r="E1097" s="158" t="s">
        <v>1406</v>
      </c>
      <c r="F1097" s="158" t="s">
        <v>297</v>
      </c>
      <c r="G1097" s="158" t="s">
        <v>848</v>
      </c>
      <c r="H1097" s="158" t="s">
        <v>50</v>
      </c>
      <c r="I1097" s="4">
        <v>28571</v>
      </c>
      <c r="J1097" s="158" t="s">
        <v>1403</v>
      </c>
      <c r="K1097" s="158" t="s">
        <v>1402</v>
      </c>
      <c r="L1097" s="158" t="s">
        <v>1401</v>
      </c>
      <c r="M1097" s="72"/>
    </row>
    <row r="1098" spans="1:13" s="3" customFormat="1" ht="52.15" customHeight="1" outlineLevel="2">
      <c r="A1098" s="73" t="s">
        <v>846</v>
      </c>
      <c r="B1098" s="158" t="s">
        <v>1405</v>
      </c>
      <c r="C1098" s="158" t="s">
        <v>1388</v>
      </c>
      <c r="D1098" s="158" t="s">
        <v>96</v>
      </c>
      <c r="E1098" s="158" t="s">
        <v>1404</v>
      </c>
      <c r="F1098" s="158" t="s">
        <v>297</v>
      </c>
      <c r="G1098" s="158" t="s">
        <v>848</v>
      </c>
      <c r="H1098" s="158" t="s">
        <v>50</v>
      </c>
      <c r="I1098" s="4">
        <v>14286</v>
      </c>
      <c r="J1098" s="158" t="s">
        <v>1403</v>
      </c>
      <c r="K1098" s="158" t="s">
        <v>1402</v>
      </c>
      <c r="L1098" s="158" t="s">
        <v>1401</v>
      </c>
      <c r="M1098" s="72"/>
    </row>
    <row r="1099" spans="1:13" s="3" customFormat="1" ht="52.15" customHeight="1" outlineLevel="2">
      <c r="A1099" s="73" t="s">
        <v>846</v>
      </c>
      <c r="B1099" s="158" t="s">
        <v>1394</v>
      </c>
      <c r="C1099" s="158" t="s">
        <v>1400</v>
      </c>
      <c r="D1099" s="158" t="s">
        <v>148</v>
      </c>
      <c r="E1099" s="158" t="s">
        <v>1383</v>
      </c>
      <c r="F1099" s="158" t="s">
        <v>297</v>
      </c>
      <c r="G1099" s="158" t="s">
        <v>848</v>
      </c>
      <c r="H1099" s="158" t="s">
        <v>50</v>
      </c>
      <c r="I1099" s="4">
        <v>25000</v>
      </c>
      <c r="J1099" s="158" t="s">
        <v>1399</v>
      </c>
      <c r="K1099" s="158" t="s">
        <v>1390</v>
      </c>
      <c r="L1099" s="158" t="s">
        <v>1398</v>
      </c>
      <c r="M1099" s="72"/>
    </row>
    <row r="1100" spans="1:13" s="3" customFormat="1" ht="52.15" customHeight="1" outlineLevel="2">
      <c r="A1100" s="73" t="s">
        <v>846</v>
      </c>
      <c r="B1100" s="158" t="s">
        <v>1394</v>
      </c>
      <c r="C1100" s="158" t="s">
        <v>1397</v>
      </c>
      <c r="D1100" s="158" t="s">
        <v>148</v>
      </c>
      <c r="E1100" s="158" t="s">
        <v>1383</v>
      </c>
      <c r="F1100" s="158" t="s">
        <v>297</v>
      </c>
      <c r="G1100" s="158" t="s">
        <v>848</v>
      </c>
      <c r="H1100" s="158" t="s">
        <v>50</v>
      </c>
      <c r="I1100" s="4">
        <v>20000</v>
      </c>
      <c r="J1100" s="158" t="s">
        <v>1396</v>
      </c>
      <c r="K1100" s="158" t="s">
        <v>1390</v>
      </c>
      <c r="L1100" s="158" t="s">
        <v>1395</v>
      </c>
      <c r="M1100" s="72"/>
    </row>
    <row r="1101" spans="1:13" s="3" customFormat="1" ht="52.15" customHeight="1" outlineLevel="2">
      <c r="A1101" s="73" t="s">
        <v>846</v>
      </c>
      <c r="B1101" s="158" t="s">
        <v>1394</v>
      </c>
      <c r="C1101" s="158" t="s">
        <v>1393</v>
      </c>
      <c r="D1101" s="158" t="s">
        <v>148</v>
      </c>
      <c r="E1101" s="158" t="s">
        <v>1392</v>
      </c>
      <c r="F1101" s="158" t="s">
        <v>297</v>
      </c>
      <c r="G1101" s="158" t="s">
        <v>848</v>
      </c>
      <c r="H1101" s="158" t="s">
        <v>50</v>
      </c>
      <c r="I1101" s="4">
        <v>15000</v>
      </c>
      <c r="J1101" s="158" t="s">
        <v>1391</v>
      </c>
      <c r="K1101" s="158" t="s">
        <v>1390</v>
      </c>
      <c r="L1101" s="158" t="s">
        <v>1389</v>
      </c>
      <c r="M1101" s="72"/>
    </row>
    <row r="1102" spans="1:13" s="3" customFormat="1" ht="52.15" customHeight="1" outlineLevel="2">
      <c r="A1102" s="73" t="s">
        <v>846</v>
      </c>
      <c r="B1102" s="158" t="s">
        <v>565</v>
      </c>
      <c r="C1102" s="158" t="s">
        <v>1388</v>
      </c>
      <c r="D1102" s="158" t="s">
        <v>96</v>
      </c>
      <c r="E1102" s="158" t="s">
        <v>1387</v>
      </c>
      <c r="F1102" s="158" t="s">
        <v>297</v>
      </c>
      <c r="G1102" s="158" t="s">
        <v>848</v>
      </c>
      <c r="H1102" s="158" t="s">
        <v>50</v>
      </c>
      <c r="I1102" s="4">
        <v>42857</v>
      </c>
      <c r="J1102" s="158" t="s">
        <v>1386</v>
      </c>
      <c r="K1102" s="158" t="s">
        <v>1381</v>
      </c>
      <c r="L1102" s="158" t="s">
        <v>1385</v>
      </c>
      <c r="M1102" s="72"/>
    </row>
    <row r="1103" spans="1:13" s="3" customFormat="1" ht="67.900000000000006" customHeight="1" outlineLevel="2">
      <c r="A1103" s="73" t="s">
        <v>846</v>
      </c>
      <c r="B1103" s="158" t="s">
        <v>565</v>
      </c>
      <c r="C1103" s="158" t="s">
        <v>1384</v>
      </c>
      <c r="D1103" s="158" t="s">
        <v>96</v>
      </c>
      <c r="E1103" s="158" t="s">
        <v>1383</v>
      </c>
      <c r="F1103" s="158" t="s">
        <v>297</v>
      </c>
      <c r="G1103" s="158" t="s">
        <v>848</v>
      </c>
      <c r="H1103" s="158" t="s">
        <v>50</v>
      </c>
      <c r="I1103" s="4">
        <v>42857</v>
      </c>
      <c r="J1103" s="158" t="s">
        <v>1382</v>
      </c>
      <c r="K1103" s="158" t="s">
        <v>1381</v>
      </c>
      <c r="L1103" s="158" t="s">
        <v>1380</v>
      </c>
      <c r="M1103" s="72"/>
    </row>
    <row r="1104" spans="1:13" s="3" customFormat="1" ht="83.45" customHeight="1" outlineLevel="2">
      <c r="A1104" s="73" t="s">
        <v>846</v>
      </c>
      <c r="B1104" s="158" t="s">
        <v>1379</v>
      </c>
      <c r="C1104" s="158" t="s">
        <v>1365</v>
      </c>
      <c r="D1104" s="158" t="s">
        <v>96</v>
      </c>
      <c r="E1104" s="158" t="s">
        <v>1378</v>
      </c>
      <c r="F1104" s="158" t="s">
        <v>296</v>
      </c>
      <c r="G1104" s="158" t="s">
        <v>848</v>
      </c>
      <c r="H1104" s="158" t="s">
        <v>50</v>
      </c>
      <c r="I1104" s="4">
        <v>60000</v>
      </c>
      <c r="J1104" s="158" t="s">
        <v>1363</v>
      </c>
      <c r="K1104" s="158" t="s">
        <v>1377</v>
      </c>
      <c r="L1104" s="88" t="s">
        <v>1376</v>
      </c>
      <c r="M1104" s="72"/>
    </row>
    <row r="1105" spans="1:13" s="3" customFormat="1" ht="52.15" customHeight="1" outlineLevel="2">
      <c r="A1105" s="73" t="s">
        <v>846</v>
      </c>
      <c r="B1105" s="158" t="s">
        <v>1375</v>
      </c>
      <c r="C1105" s="158" t="s">
        <v>1370</v>
      </c>
      <c r="D1105" s="158" t="s">
        <v>148</v>
      </c>
      <c r="E1105" s="158" t="s">
        <v>1374</v>
      </c>
      <c r="F1105" s="158" t="s">
        <v>296</v>
      </c>
      <c r="G1105" s="158" t="s">
        <v>848</v>
      </c>
      <c r="H1105" s="158" t="s">
        <v>50</v>
      </c>
      <c r="I1105" s="4">
        <v>40000</v>
      </c>
      <c r="J1105" s="158" t="s">
        <v>874</v>
      </c>
      <c r="K1105" s="158" t="s">
        <v>1373</v>
      </c>
      <c r="L1105" s="158" t="s">
        <v>1372</v>
      </c>
      <c r="M1105" s="72"/>
    </row>
    <row r="1106" spans="1:13" s="3" customFormat="1" ht="52.15" customHeight="1" outlineLevel="2">
      <c r="A1106" s="73" t="s">
        <v>846</v>
      </c>
      <c r="B1106" s="158" t="s">
        <v>1371</v>
      </c>
      <c r="C1106" s="158" t="s">
        <v>1370</v>
      </c>
      <c r="D1106" s="158" t="s">
        <v>148</v>
      </c>
      <c r="E1106" s="158" t="s">
        <v>1369</v>
      </c>
      <c r="F1106" s="158" t="s">
        <v>296</v>
      </c>
      <c r="G1106" s="158" t="s">
        <v>848</v>
      </c>
      <c r="H1106" s="158" t="s">
        <v>50</v>
      </c>
      <c r="I1106" s="4">
        <v>50000</v>
      </c>
      <c r="J1106" s="158" t="s">
        <v>582</v>
      </c>
      <c r="K1106" s="158" t="s">
        <v>1368</v>
      </c>
      <c r="L1106" s="158" t="s">
        <v>1367</v>
      </c>
      <c r="M1106" s="72"/>
    </row>
    <row r="1107" spans="1:13" s="3" customFormat="1" ht="83.45" customHeight="1" outlineLevel="2">
      <c r="A1107" s="73" t="s">
        <v>846</v>
      </c>
      <c r="B1107" s="158" t="s">
        <v>1366</v>
      </c>
      <c r="C1107" s="158" t="s">
        <v>1365</v>
      </c>
      <c r="D1107" s="158" t="s">
        <v>96</v>
      </c>
      <c r="E1107" s="158" t="s">
        <v>1364</v>
      </c>
      <c r="F1107" s="158" t="s">
        <v>296</v>
      </c>
      <c r="G1107" s="158" t="s">
        <v>848</v>
      </c>
      <c r="H1107" s="158" t="s">
        <v>50</v>
      </c>
      <c r="I1107" s="4">
        <v>100000</v>
      </c>
      <c r="J1107" s="158" t="s">
        <v>1363</v>
      </c>
      <c r="K1107" s="158" t="s">
        <v>1362</v>
      </c>
      <c r="L1107" s="88" t="s">
        <v>1361</v>
      </c>
      <c r="M1107" s="72"/>
    </row>
    <row r="1108" spans="1:13" s="3" customFormat="1" ht="52.15" customHeight="1" outlineLevel="2">
      <c r="A1108" s="73" t="s">
        <v>846</v>
      </c>
      <c r="B1108" s="158" t="s">
        <v>573</v>
      </c>
      <c r="C1108" s="158" t="s">
        <v>1360</v>
      </c>
      <c r="D1108" s="158" t="s">
        <v>148</v>
      </c>
      <c r="E1108" s="158" t="s">
        <v>1336</v>
      </c>
      <c r="F1108" s="158" t="s">
        <v>325</v>
      </c>
      <c r="G1108" s="158" t="s">
        <v>848</v>
      </c>
      <c r="H1108" s="158" t="s">
        <v>50</v>
      </c>
      <c r="I1108" s="4">
        <v>50000</v>
      </c>
      <c r="J1108" s="158" t="s">
        <v>1359</v>
      </c>
      <c r="K1108" s="158" t="s">
        <v>872</v>
      </c>
      <c r="L1108" s="158" t="s">
        <v>1358</v>
      </c>
      <c r="M1108" s="72"/>
    </row>
    <row r="1109" spans="1:13" s="3" customFormat="1" ht="52.15" customHeight="1" outlineLevel="2">
      <c r="A1109" s="73" t="s">
        <v>846</v>
      </c>
      <c r="B1109" s="158" t="s">
        <v>565</v>
      </c>
      <c r="C1109" s="158" t="s">
        <v>1355</v>
      </c>
      <c r="D1109" s="158" t="s">
        <v>96</v>
      </c>
      <c r="E1109" s="158" t="s">
        <v>1310</v>
      </c>
      <c r="F1109" s="158" t="s">
        <v>325</v>
      </c>
      <c r="G1109" s="158" t="s">
        <v>848</v>
      </c>
      <c r="H1109" s="158" t="s">
        <v>50</v>
      </c>
      <c r="I1109" s="4">
        <v>47619</v>
      </c>
      <c r="J1109" s="158" t="s">
        <v>1357</v>
      </c>
      <c r="K1109" s="158" t="s">
        <v>872</v>
      </c>
      <c r="L1109" s="158" t="s">
        <v>1356</v>
      </c>
      <c r="M1109" s="72"/>
    </row>
    <row r="1110" spans="1:13" s="3" customFormat="1" ht="52.15" customHeight="1" outlineLevel="2">
      <c r="A1110" s="73" t="s">
        <v>846</v>
      </c>
      <c r="B1110" s="158" t="s">
        <v>565</v>
      </c>
      <c r="C1110" s="158" t="s">
        <v>1355</v>
      </c>
      <c r="D1110" s="158" t="s">
        <v>96</v>
      </c>
      <c r="E1110" s="158" t="s">
        <v>1354</v>
      </c>
      <c r="F1110" s="158" t="s">
        <v>325</v>
      </c>
      <c r="G1110" s="158" t="s">
        <v>848</v>
      </c>
      <c r="H1110" s="158" t="s">
        <v>50</v>
      </c>
      <c r="I1110" s="4">
        <v>47619</v>
      </c>
      <c r="J1110" s="158" t="s">
        <v>1353</v>
      </c>
      <c r="K1110" s="158" t="s">
        <v>872</v>
      </c>
      <c r="L1110" s="158" t="s">
        <v>1352</v>
      </c>
      <c r="M1110" s="72"/>
    </row>
    <row r="1111" spans="1:13" s="3" customFormat="1" ht="67.900000000000006" customHeight="1" outlineLevel="2">
      <c r="A1111" s="73" t="s">
        <v>846</v>
      </c>
      <c r="B1111" s="158" t="s">
        <v>308</v>
      </c>
      <c r="C1111" s="158" t="s">
        <v>1351</v>
      </c>
      <c r="D1111" s="158" t="s">
        <v>56</v>
      </c>
      <c r="E1111" s="158" t="s">
        <v>1209</v>
      </c>
      <c r="F1111" s="158" t="s">
        <v>295</v>
      </c>
      <c r="G1111" s="158" t="s">
        <v>848</v>
      </c>
      <c r="H1111" s="158" t="s">
        <v>50</v>
      </c>
      <c r="I1111" s="4">
        <v>19048</v>
      </c>
      <c r="J1111" s="158" t="s">
        <v>192</v>
      </c>
      <c r="K1111" s="158" t="s">
        <v>553</v>
      </c>
      <c r="L1111" s="158" t="s">
        <v>346</v>
      </c>
      <c r="M1111" s="72"/>
    </row>
    <row r="1112" spans="1:13" s="3" customFormat="1" ht="67.900000000000006" customHeight="1" outlineLevel="2">
      <c r="A1112" s="73" t="s">
        <v>846</v>
      </c>
      <c r="B1112" s="158" t="s">
        <v>308</v>
      </c>
      <c r="C1112" s="158" t="s">
        <v>551</v>
      </c>
      <c r="D1112" s="158" t="s">
        <v>148</v>
      </c>
      <c r="E1112" s="158" t="s">
        <v>1350</v>
      </c>
      <c r="F1112" s="158" t="s">
        <v>295</v>
      </c>
      <c r="G1112" s="158" t="s">
        <v>848</v>
      </c>
      <c r="H1112" s="158" t="s">
        <v>50</v>
      </c>
      <c r="I1112" s="4">
        <v>50000</v>
      </c>
      <c r="J1112" s="158" t="s">
        <v>552</v>
      </c>
      <c r="K1112" s="158" t="s">
        <v>553</v>
      </c>
      <c r="L1112" s="158" t="s">
        <v>1349</v>
      </c>
      <c r="M1112" s="72"/>
    </row>
    <row r="1113" spans="1:13" s="3" customFormat="1" ht="52.15" customHeight="1" outlineLevel="2">
      <c r="A1113" s="73" t="s">
        <v>846</v>
      </c>
      <c r="B1113" s="158" t="s">
        <v>1345</v>
      </c>
      <c r="C1113" s="158" t="s">
        <v>1348</v>
      </c>
      <c r="D1113" s="158" t="s">
        <v>96</v>
      </c>
      <c r="E1113" s="158" t="s">
        <v>1310</v>
      </c>
      <c r="F1113" s="158" t="s">
        <v>295</v>
      </c>
      <c r="G1113" s="158" t="s">
        <v>848</v>
      </c>
      <c r="H1113" s="158" t="s">
        <v>50</v>
      </c>
      <c r="I1113" s="4">
        <v>47619</v>
      </c>
      <c r="J1113" s="158" t="s">
        <v>1347</v>
      </c>
      <c r="K1113" s="158" t="s">
        <v>117</v>
      </c>
      <c r="L1113" s="158" t="s">
        <v>1346</v>
      </c>
      <c r="M1113" s="72"/>
    </row>
    <row r="1114" spans="1:13" s="3" customFormat="1" ht="67.900000000000006" customHeight="1" outlineLevel="2">
      <c r="A1114" s="73" t="s">
        <v>846</v>
      </c>
      <c r="B1114" s="158" t="s">
        <v>1345</v>
      </c>
      <c r="C1114" s="158" t="s">
        <v>1344</v>
      </c>
      <c r="D1114" s="158" t="s">
        <v>96</v>
      </c>
      <c r="E1114" s="158" t="s">
        <v>1310</v>
      </c>
      <c r="F1114" s="158" t="s">
        <v>295</v>
      </c>
      <c r="G1114" s="158" t="s">
        <v>848</v>
      </c>
      <c r="H1114" s="158" t="s">
        <v>50</v>
      </c>
      <c r="I1114" s="4">
        <v>47619</v>
      </c>
      <c r="J1114" s="158" t="s">
        <v>1343</v>
      </c>
      <c r="K1114" s="158" t="s">
        <v>117</v>
      </c>
      <c r="L1114" s="158" t="s">
        <v>1342</v>
      </c>
      <c r="M1114" s="72"/>
    </row>
    <row r="1115" spans="1:13" s="3" customFormat="1" ht="52.15" customHeight="1" outlineLevel="2">
      <c r="A1115" s="73" t="s">
        <v>846</v>
      </c>
      <c r="B1115" s="158" t="s">
        <v>1341</v>
      </c>
      <c r="C1115" s="158" t="s">
        <v>1340</v>
      </c>
      <c r="D1115" s="158" t="s">
        <v>56</v>
      </c>
      <c r="E1115" s="158">
        <v>114.01</v>
      </c>
      <c r="F1115" s="158" t="s">
        <v>294</v>
      </c>
      <c r="G1115" s="158" t="s">
        <v>848</v>
      </c>
      <c r="H1115" s="158" t="s">
        <v>50</v>
      </c>
      <c r="I1115" s="4">
        <v>15000</v>
      </c>
      <c r="J1115" s="158" t="s">
        <v>125</v>
      </c>
      <c r="K1115" s="158" t="s">
        <v>1339</v>
      </c>
      <c r="L1115" s="158" t="s">
        <v>1338</v>
      </c>
      <c r="M1115" s="72" t="s">
        <v>107</v>
      </c>
    </row>
    <row r="1116" spans="1:13" s="3" customFormat="1" ht="67.900000000000006" customHeight="1" outlineLevel="2">
      <c r="A1116" s="73" t="s">
        <v>846</v>
      </c>
      <c r="B1116" s="158" t="s">
        <v>565</v>
      </c>
      <c r="C1116" s="158" t="s">
        <v>1337</v>
      </c>
      <c r="D1116" s="158" t="s">
        <v>96</v>
      </c>
      <c r="E1116" s="158" t="s">
        <v>1336</v>
      </c>
      <c r="F1116" s="158" t="s">
        <v>294</v>
      </c>
      <c r="G1116" s="158" t="s">
        <v>848</v>
      </c>
      <c r="H1116" s="158" t="s">
        <v>50</v>
      </c>
      <c r="I1116" s="4">
        <v>139048</v>
      </c>
      <c r="J1116" s="158" t="s">
        <v>1335</v>
      </c>
      <c r="K1116" s="158" t="s">
        <v>1334</v>
      </c>
      <c r="L1116" s="158" t="s">
        <v>1333</v>
      </c>
      <c r="M1116" s="72"/>
    </row>
    <row r="1117" spans="1:13" s="3" customFormat="1" ht="83.45" customHeight="1" outlineLevel="2">
      <c r="A1117" s="73" t="s">
        <v>846</v>
      </c>
      <c r="B1117" s="158" t="s">
        <v>1332</v>
      </c>
      <c r="C1117" s="158" t="s">
        <v>1331</v>
      </c>
      <c r="D1117" s="158" t="s">
        <v>148</v>
      </c>
      <c r="E1117" s="158" t="s">
        <v>1330</v>
      </c>
      <c r="F1117" s="158" t="s">
        <v>294</v>
      </c>
      <c r="G1117" s="158" t="s">
        <v>848</v>
      </c>
      <c r="H1117" s="158" t="s">
        <v>50</v>
      </c>
      <c r="I1117" s="4">
        <v>11500</v>
      </c>
      <c r="J1117" s="158" t="s">
        <v>552</v>
      </c>
      <c r="K1117" s="158" t="s">
        <v>1329</v>
      </c>
      <c r="L1117" s="158" t="s">
        <v>1328</v>
      </c>
      <c r="M1117" s="72"/>
    </row>
    <row r="1118" spans="1:13" s="3" customFormat="1" ht="52.15" customHeight="1" outlineLevel="2">
      <c r="A1118" s="73" t="s">
        <v>846</v>
      </c>
      <c r="B1118" s="158" t="s">
        <v>554</v>
      </c>
      <c r="C1118" s="158" t="s">
        <v>873</v>
      </c>
      <c r="D1118" s="158" t="s">
        <v>48</v>
      </c>
      <c r="E1118" s="158" t="s">
        <v>1327</v>
      </c>
      <c r="F1118" s="158" t="s">
        <v>293</v>
      </c>
      <c r="G1118" s="158" t="s">
        <v>848</v>
      </c>
      <c r="H1118" s="158" t="s">
        <v>50</v>
      </c>
      <c r="I1118" s="4">
        <v>20000</v>
      </c>
      <c r="J1118" s="158" t="s">
        <v>366</v>
      </c>
      <c r="K1118" s="158" t="s">
        <v>1325</v>
      </c>
      <c r="L1118" s="214" t="s">
        <v>365</v>
      </c>
      <c r="M1118" s="72"/>
    </row>
    <row r="1119" spans="1:13" s="3" customFormat="1" ht="52.15" customHeight="1" outlineLevel="2">
      <c r="A1119" s="73" t="s">
        <v>846</v>
      </c>
      <c r="B1119" s="158" t="s">
        <v>554</v>
      </c>
      <c r="C1119" s="158" t="s">
        <v>873</v>
      </c>
      <c r="D1119" s="158" t="s">
        <v>56</v>
      </c>
      <c r="E1119" s="158" t="s">
        <v>1326</v>
      </c>
      <c r="F1119" s="158" t="s">
        <v>293</v>
      </c>
      <c r="G1119" s="158" t="s">
        <v>848</v>
      </c>
      <c r="H1119" s="158" t="s">
        <v>50</v>
      </c>
      <c r="I1119" s="4">
        <v>47619</v>
      </c>
      <c r="J1119" s="158" t="s">
        <v>349</v>
      </c>
      <c r="K1119" s="158" t="s">
        <v>1325</v>
      </c>
      <c r="L1119" s="158" t="s">
        <v>1324</v>
      </c>
      <c r="M1119" s="72" t="s">
        <v>107</v>
      </c>
    </row>
    <row r="1120" spans="1:13" s="3" customFormat="1" ht="52.15" customHeight="1" outlineLevel="2">
      <c r="A1120" s="73" t="s">
        <v>846</v>
      </c>
      <c r="B1120" s="158" t="s">
        <v>861</v>
      </c>
      <c r="C1120" s="158" t="s">
        <v>1321</v>
      </c>
      <c r="D1120" s="158" t="s">
        <v>48</v>
      </c>
      <c r="E1120" s="158" t="s">
        <v>1323</v>
      </c>
      <c r="F1120" s="158" t="s">
        <v>318</v>
      </c>
      <c r="G1120" s="77" t="s">
        <v>136</v>
      </c>
      <c r="H1120" s="158" t="s">
        <v>50</v>
      </c>
      <c r="I1120" s="4">
        <v>24900</v>
      </c>
      <c r="J1120" s="158" t="s">
        <v>405</v>
      </c>
      <c r="K1120" s="158" t="s">
        <v>1322</v>
      </c>
      <c r="L1120" s="195" t="s">
        <v>324</v>
      </c>
      <c r="M1120" s="72"/>
    </row>
    <row r="1121" spans="1:13" s="3" customFormat="1" ht="52.15" customHeight="1" outlineLevel="2">
      <c r="A1121" s="73" t="s">
        <v>846</v>
      </c>
      <c r="B1121" s="158" t="s">
        <v>554</v>
      </c>
      <c r="C1121" s="158" t="s">
        <v>1321</v>
      </c>
      <c r="D1121" s="158" t="s">
        <v>48</v>
      </c>
      <c r="E1121" s="158" t="s">
        <v>1320</v>
      </c>
      <c r="F1121" s="158" t="s">
        <v>318</v>
      </c>
      <c r="G1121" s="77" t="s">
        <v>136</v>
      </c>
      <c r="H1121" s="158" t="s">
        <v>50</v>
      </c>
      <c r="I1121" s="4">
        <v>33333</v>
      </c>
      <c r="J1121" s="158" t="s">
        <v>1319</v>
      </c>
      <c r="K1121" s="158" t="s">
        <v>556</v>
      </c>
      <c r="L1121" s="158" t="s">
        <v>1318</v>
      </c>
      <c r="M1121" s="72"/>
    </row>
    <row r="1122" spans="1:13" s="3" customFormat="1" ht="52.15" customHeight="1" outlineLevel="2">
      <c r="A1122" s="73" t="s">
        <v>846</v>
      </c>
      <c r="B1122" s="158" t="s">
        <v>554</v>
      </c>
      <c r="C1122" s="158" t="s">
        <v>555</v>
      </c>
      <c r="D1122" s="158" t="s">
        <v>96</v>
      </c>
      <c r="E1122" s="158" t="s">
        <v>1317</v>
      </c>
      <c r="F1122" s="158" t="s">
        <v>318</v>
      </c>
      <c r="G1122" s="77" t="s">
        <v>136</v>
      </c>
      <c r="H1122" s="158" t="s">
        <v>50</v>
      </c>
      <c r="I1122" s="4">
        <v>95238</v>
      </c>
      <c r="J1122" s="158" t="s">
        <v>333</v>
      </c>
      <c r="K1122" s="158" t="s">
        <v>556</v>
      </c>
      <c r="L1122" s="158" t="s">
        <v>557</v>
      </c>
      <c r="M1122" s="72"/>
    </row>
    <row r="1123" spans="1:13" s="3" customFormat="1" ht="52.15" customHeight="1" outlineLevel="2">
      <c r="A1123" s="73" t="s">
        <v>846</v>
      </c>
      <c r="B1123" s="158" t="s">
        <v>554</v>
      </c>
      <c r="C1123" s="158" t="s">
        <v>555</v>
      </c>
      <c r="D1123" s="158" t="s">
        <v>148</v>
      </c>
      <c r="E1123" s="158" t="s">
        <v>1316</v>
      </c>
      <c r="F1123" s="158" t="s">
        <v>318</v>
      </c>
      <c r="G1123" s="77" t="s">
        <v>136</v>
      </c>
      <c r="H1123" s="158" t="s">
        <v>50</v>
      </c>
      <c r="I1123" s="4">
        <v>19048</v>
      </c>
      <c r="J1123" s="158" t="s">
        <v>1315</v>
      </c>
      <c r="K1123" s="158" t="s">
        <v>556</v>
      </c>
      <c r="L1123" s="158" t="s">
        <v>1314</v>
      </c>
      <c r="M1123" s="72"/>
    </row>
    <row r="1124" spans="1:13" s="3" customFormat="1" ht="52.15" customHeight="1" outlineLevel="2">
      <c r="A1124" s="73" t="s">
        <v>846</v>
      </c>
      <c r="B1124" s="158" t="s">
        <v>558</v>
      </c>
      <c r="C1124" s="158" t="s">
        <v>1313</v>
      </c>
      <c r="D1124" s="158" t="s">
        <v>96</v>
      </c>
      <c r="E1124" s="158" t="s">
        <v>1310</v>
      </c>
      <c r="F1124" s="158" t="s">
        <v>317</v>
      </c>
      <c r="G1124" s="77" t="s">
        <v>136</v>
      </c>
      <c r="H1124" s="158" t="s">
        <v>50</v>
      </c>
      <c r="I1124" s="4">
        <v>71429</v>
      </c>
      <c r="J1124" s="158" t="s">
        <v>1312</v>
      </c>
      <c r="K1124" s="158" t="s">
        <v>559</v>
      </c>
      <c r="L1124" s="158" t="s">
        <v>1308</v>
      </c>
      <c r="M1124" s="72"/>
    </row>
    <row r="1125" spans="1:13" s="3" customFormat="1" ht="52.15" customHeight="1" outlineLevel="2">
      <c r="A1125" s="73" t="s">
        <v>846</v>
      </c>
      <c r="B1125" s="158" t="s">
        <v>558</v>
      </c>
      <c r="C1125" s="158" t="s">
        <v>1311</v>
      </c>
      <c r="D1125" s="158" t="s">
        <v>96</v>
      </c>
      <c r="E1125" s="158" t="s">
        <v>1310</v>
      </c>
      <c r="F1125" s="158" t="s">
        <v>317</v>
      </c>
      <c r="G1125" s="77" t="s">
        <v>136</v>
      </c>
      <c r="H1125" s="158" t="s">
        <v>50</v>
      </c>
      <c r="I1125" s="4">
        <v>71429</v>
      </c>
      <c r="J1125" s="158" t="s">
        <v>1309</v>
      </c>
      <c r="K1125" s="158" t="s">
        <v>559</v>
      </c>
      <c r="L1125" s="158" t="s">
        <v>1308</v>
      </c>
      <c r="M1125" s="72"/>
    </row>
    <row r="1126" spans="1:13" s="3" customFormat="1" ht="52.15" customHeight="1" outlineLevel="2">
      <c r="A1126" s="73" t="s">
        <v>846</v>
      </c>
      <c r="B1126" s="158" t="s">
        <v>1307</v>
      </c>
      <c r="C1126" s="158" t="s">
        <v>1306</v>
      </c>
      <c r="D1126" s="158" t="s">
        <v>96</v>
      </c>
      <c r="E1126" s="158" t="s">
        <v>1305</v>
      </c>
      <c r="F1126" s="158" t="s">
        <v>301</v>
      </c>
      <c r="G1126" s="158" t="s">
        <v>848</v>
      </c>
      <c r="H1126" s="158" t="s">
        <v>50</v>
      </c>
      <c r="I1126" s="4">
        <v>142000</v>
      </c>
      <c r="J1126" s="158" t="s">
        <v>1304</v>
      </c>
      <c r="K1126" s="158" t="s">
        <v>1303</v>
      </c>
      <c r="L1126" s="158" t="s">
        <v>1302</v>
      </c>
      <c r="M1126" s="72"/>
    </row>
    <row r="1127" spans="1:13" s="3" customFormat="1" ht="84.6" customHeight="1" outlineLevel="2">
      <c r="A1127" s="73" t="s">
        <v>846</v>
      </c>
      <c r="B1127" s="158" t="s">
        <v>573</v>
      </c>
      <c r="C1127" s="158" t="s">
        <v>1299</v>
      </c>
      <c r="D1127" s="158" t="s">
        <v>148</v>
      </c>
      <c r="E1127" s="158" t="s">
        <v>1301</v>
      </c>
      <c r="F1127" s="158" t="s">
        <v>316</v>
      </c>
      <c r="G1127" s="158" t="s">
        <v>848</v>
      </c>
      <c r="H1127" s="158" t="s">
        <v>50</v>
      </c>
      <c r="I1127" s="4">
        <v>30000</v>
      </c>
      <c r="J1127" s="158" t="s">
        <v>1146</v>
      </c>
      <c r="K1127" s="158" t="s">
        <v>1296</v>
      </c>
      <c r="L1127" s="158" t="s">
        <v>1300</v>
      </c>
      <c r="M1127" s="72"/>
    </row>
    <row r="1128" spans="1:13" s="3" customFormat="1" ht="84" customHeight="1" outlineLevel="2">
      <c r="A1128" s="73" t="s">
        <v>846</v>
      </c>
      <c r="B1128" s="158" t="s">
        <v>573</v>
      </c>
      <c r="C1128" s="158" t="s">
        <v>1299</v>
      </c>
      <c r="D1128" s="158" t="s">
        <v>148</v>
      </c>
      <c r="E1128" s="158" t="s">
        <v>1298</v>
      </c>
      <c r="F1128" s="158" t="s">
        <v>316</v>
      </c>
      <c r="G1128" s="158" t="s">
        <v>848</v>
      </c>
      <c r="H1128" s="158" t="s">
        <v>50</v>
      </c>
      <c r="I1128" s="4">
        <v>20000</v>
      </c>
      <c r="J1128" s="158" t="s">
        <v>1297</v>
      </c>
      <c r="K1128" s="158" t="s">
        <v>1296</v>
      </c>
      <c r="L1128" s="158" t="s">
        <v>1295</v>
      </c>
      <c r="M1128" s="72"/>
    </row>
    <row r="1129" spans="1:13" s="3" customFormat="1" ht="84" customHeight="1" outlineLevel="2">
      <c r="A1129" s="73" t="s">
        <v>846</v>
      </c>
      <c r="B1129" s="158" t="s">
        <v>308</v>
      </c>
      <c r="C1129" s="158" t="s">
        <v>1294</v>
      </c>
      <c r="D1129" s="158" t="s">
        <v>96</v>
      </c>
      <c r="E1129" s="158" t="s">
        <v>1293</v>
      </c>
      <c r="F1129" s="158" t="s">
        <v>316</v>
      </c>
      <c r="G1129" s="158" t="s">
        <v>848</v>
      </c>
      <c r="H1129" s="158" t="s">
        <v>50</v>
      </c>
      <c r="I1129" s="4">
        <v>57143</v>
      </c>
      <c r="J1129" s="158" t="s">
        <v>1292</v>
      </c>
      <c r="K1129" s="158" t="s">
        <v>1291</v>
      </c>
      <c r="L1129" s="158" t="s">
        <v>1290</v>
      </c>
      <c r="M1129" s="72"/>
    </row>
    <row r="1130" spans="1:13" s="3" customFormat="1" ht="52.15" customHeight="1" outlineLevel="2">
      <c r="A1130" s="73" t="s">
        <v>846</v>
      </c>
      <c r="B1130" s="158" t="s">
        <v>1289</v>
      </c>
      <c r="C1130" s="158" t="s">
        <v>1288</v>
      </c>
      <c r="D1130" s="158" t="s">
        <v>96</v>
      </c>
      <c r="E1130" s="158" t="s">
        <v>1287</v>
      </c>
      <c r="F1130" s="158" t="s">
        <v>291</v>
      </c>
      <c r="G1130" s="158" t="s">
        <v>848</v>
      </c>
      <c r="H1130" s="158" t="s">
        <v>50</v>
      </c>
      <c r="I1130" s="4">
        <v>94286</v>
      </c>
      <c r="J1130" s="158" t="s">
        <v>1286</v>
      </c>
      <c r="K1130" s="158" t="s">
        <v>1285</v>
      </c>
      <c r="L1130" s="158" t="s">
        <v>1284</v>
      </c>
      <c r="M1130" s="72"/>
    </row>
    <row r="1131" spans="1:13" s="3" customFormat="1" ht="67.900000000000006" customHeight="1" outlineLevel="2">
      <c r="A1131" s="73" t="s">
        <v>846</v>
      </c>
      <c r="B1131" s="158" t="s">
        <v>852</v>
      </c>
      <c r="C1131" s="158" t="s">
        <v>575</v>
      </c>
      <c r="D1131" s="158" t="s">
        <v>48</v>
      </c>
      <c r="E1131" s="158" t="s">
        <v>1283</v>
      </c>
      <c r="F1131" s="158" t="s">
        <v>320</v>
      </c>
      <c r="G1131" s="158" t="s">
        <v>848</v>
      </c>
      <c r="H1131" s="158" t="s">
        <v>287</v>
      </c>
      <c r="I1131" s="4">
        <v>45000</v>
      </c>
      <c r="J1131" s="158" t="s">
        <v>576</v>
      </c>
      <c r="K1131" s="158" t="s">
        <v>1282</v>
      </c>
      <c r="L1131" s="158" t="s">
        <v>577</v>
      </c>
      <c r="M1131" s="72"/>
    </row>
    <row r="1132" spans="1:13" s="3" customFormat="1" ht="67.900000000000006" customHeight="1" outlineLevel="2">
      <c r="A1132" s="73" t="s">
        <v>846</v>
      </c>
      <c r="B1132" s="158" t="s">
        <v>1281</v>
      </c>
      <c r="C1132" s="158" t="s">
        <v>1280</v>
      </c>
      <c r="D1132" s="158" t="s">
        <v>56</v>
      </c>
      <c r="E1132" s="158" t="s">
        <v>1279</v>
      </c>
      <c r="F1132" s="158" t="s">
        <v>320</v>
      </c>
      <c r="G1132" s="158" t="s">
        <v>848</v>
      </c>
      <c r="H1132" s="158" t="s">
        <v>287</v>
      </c>
      <c r="I1132" s="4">
        <v>25000</v>
      </c>
      <c r="J1132" s="158" t="s">
        <v>139</v>
      </c>
      <c r="K1132" s="158" t="s">
        <v>1278</v>
      </c>
      <c r="L1132" s="158" t="s">
        <v>242</v>
      </c>
      <c r="M1132" s="72"/>
    </row>
    <row r="1133" spans="1:13" s="3" customFormat="1" ht="52.15" customHeight="1" outlineLevel="2">
      <c r="A1133" s="73" t="s">
        <v>846</v>
      </c>
      <c r="B1133" s="158" t="s">
        <v>574</v>
      </c>
      <c r="C1133" s="158" t="s">
        <v>1277</v>
      </c>
      <c r="D1133" s="158" t="s">
        <v>56</v>
      </c>
      <c r="E1133" s="158" t="s">
        <v>1186</v>
      </c>
      <c r="F1133" s="158" t="s">
        <v>288</v>
      </c>
      <c r="G1133" s="158" t="s">
        <v>848</v>
      </c>
      <c r="H1133" s="158" t="s">
        <v>287</v>
      </c>
      <c r="I1133" s="4">
        <v>20000</v>
      </c>
      <c r="J1133" s="158" t="s">
        <v>334</v>
      </c>
      <c r="K1133" s="158" t="s">
        <v>856</v>
      </c>
      <c r="L1133" s="158" t="s">
        <v>1276</v>
      </c>
      <c r="M1133" s="72"/>
    </row>
    <row r="1134" spans="1:13" s="3" customFormat="1" ht="25.15" customHeight="1" outlineLevel="1">
      <c r="A1134" s="103" t="s">
        <v>1275</v>
      </c>
      <c r="B1134" s="103"/>
      <c r="C1134" s="103"/>
      <c r="D1134" s="103"/>
      <c r="E1134" s="103"/>
      <c r="F1134" s="103"/>
      <c r="G1134" s="103"/>
      <c r="H1134" s="104"/>
      <c r="I1134" s="105">
        <f>SUM(I1135:I1138)</f>
        <v>328809</v>
      </c>
      <c r="J1134" s="103"/>
      <c r="K1134" s="103"/>
      <c r="L1134" s="103"/>
      <c r="M1134" s="103"/>
    </row>
    <row r="1135" spans="1:13" s="5" customFormat="1" ht="84.6" customHeight="1" outlineLevel="2">
      <c r="A1135" s="73" t="s">
        <v>1262</v>
      </c>
      <c r="B1135" s="163" t="s">
        <v>1274</v>
      </c>
      <c r="C1135" s="163" t="s">
        <v>1273</v>
      </c>
      <c r="D1135" s="163" t="s">
        <v>58</v>
      </c>
      <c r="E1135" s="163" t="s">
        <v>1272</v>
      </c>
      <c r="F1135" s="163" t="s">
        <v>1259</v>
      </c>
      <c r="G1135" s="77" t="s">
        <v>136</v>
      </c>
      <c r="H1135" s="72" t="s">
        <v>1258</v>
      </c>
      <c r="I1135" s="4">
        <v>95000</v>
      </c>
      <c r="J1135" s="163" t="s">
        <v>147</v>
      </c>
      <c r="K1135" s="163" t="s">
        <v>1271</v>
      </c>
      <c r="L1135" s="163" t="s">
        <v>100</v>
      </c>
      <c r="M1135" s="194"/>
    </row>
    <row r="1136" spans="1:13" s="5" customFormat="1" ht="68.45" customHeight="1" outlineLevel="2">
      <c r="A1136" s="73" t="s">
        <v>1262</v>
      </c>
      <c r="B1136" s="163" t="s">
        <v>1270</v>
      </c>
      <c r="C1136" s="163" t="s">
        <v>1269</v>
      </c>
      <c r="D1136" s="163" t="s">
        <v>58</v>
      </c>
      <c r="E1136" s="163" t="s">
        <v>1268</v>
      </c>
      <c r="F1136" s="163" t="s">
        <v>1259</v>
      </c>
      <c r="G1136" s="77" t="s">
        <v>136</v>
      </c>
      <c r="H1136" s="72" t="s">
        <v>1258</v>
      </c>
      <c r="I1136" s="4">
        <v>90476</v>
      </c>
      <c r="J1136" s="163" t="s">
        <v>240</v>
      </c>
      <c r="K1136" s="163" t="s">
        <v>1267</v>
      </c>
      <c r="L1136" s="163" t="s">
        <v>215</v>
      </c>
      <c r="M1136" s="194"/>
    </row>
    <row r="1137" spans="1:13" s="5" customFormat="1" ht="67.900000000000006" customHeight="1" outlineLevel="2">
      <c r="A1137" s="73" t="s">
        <v>1262</v>
      </c>
      <c r="B1137" s="163" t="s">
        <v>1266</v>
      </c>
      <c r="C1137" s="163" t="s">
        <v>1265</v>
      </c>
      <c r="D1137" s="163" t="s">
        <v>58</v>
      </c>
      <c r="E1137" s="163">
        <v>113.11</v>
      </c>
      <c r="F1137" s="163" t="s">
        <v>1259</v>
      </c>
      <c r="G1137" s="77" t="s">
        <v>136</v>
      </c>
      <c r="H1137" s="72" t="s">
        <v>1258</v>
      </c>
      <c r="I1137" s="4">
        <v>50000</v>
      </c>
      <c r="J1137" s="163" t="s">
        <v>147</v>
      </c>
      <c r="K1137" s="163" t="s">
        <v>1264</v>
      </c>
      <c r="L1137" s="163" t="s">
        <v>1263</v>
      </c>
      <c r="M1137" s="194"/>
    </row>
    <row r="1138" spans="1:13" s="5" customFormat="1" ht="67.900000000000006" customHeight="1" outlineLevel="2">
      <c r="A1138" s="73" t="s">
        <v>1262</v>
      </c>
      <c r="B1138" s="163" t="s">
        <v>1261</v>
      </c>
      <c r="C1138" s="163" t="s">
        <v>1260</v>
      </c>
      <c r="D1138" s="163" t="s">
        <v>58</v>
      </c>
      <c r="E1138" s="163">
        <v>114.01</v>
      </c>
      <c r="F1138" s="163" t="s">
        <v>1259</v>
      </c>
      <c r="G1138" s="77" t="s">
        <v>136</v>
      </c>
      <c r="H1138" s="72" t="s">
        <v>1258</v>
      </c>
      <c r="I1138" s="4">
        <v>93333</v>
      </c>
      <c r="J1138" s="163" t="s">
        <v>233</v>
      </c>
      <c r="K1138" s="163" t="s">
        <v>1257</v>
      </c>
      <c r="L1138" s="163" t="s">
        <v>1256</v>
      </c>
      <c r="M1138" s="72" t="s">
        <v>107</v>
      </c>
    </row>
    <row r="1139" spans="1:13" s="3" customFormat="1" ht="25.15" customHeight="1" outlineLevel="1">
      <c r="A1139" s="103" t="s">
        <v>1255</v>
      </c>
      <c r="B1139" s="103"/>
      <c r="C1139" s="103"/>
      <c r="D1139" s="103"/>
      <c r="E1139" s="103"/>
      <c r="F1139" s="103"/>
      <c r="G1139" s="103"/>
      <c r="H1139" s="104"/>
      <c r="I1139" s="105">
        <f>SUM(I1140:I1169)</f>
        <v>1483137</v>
      </c>
      <c r="J1139" s="103"/>
      <c r="K1139" s="103"/>
      <c r="L1139" s="103"/>
      <c r="M1139" s="103"/>
    </row>
    <row r="1140" spans="1:13" s="3" customFormat="1" ht="52.15" customHeight="1" outlineLevel="2">
      <c r="A1140" s="73" t="s">
        <v>876</v>
      </c>
      <c r="B1140" s="158" t="s">
        <v>1254</v>
      </c>
      <c r="C1140" s="158" t="s">
        <v>1254</v>
      </c>
      <c r="D1140" s="158" t="s">
        <v>56</v>
      </c>
      <c r="E1140" s="158" t="s">
        <v>1253</v>
      </c>
      <c r="F1140" s="158" t="s">
        <v>585</v>
      </c>
      <c r="G1140" s="77" t="s">
        <v>136</v>
      </c>
      <c r="H1140" s="158" t="s">
        <v>50</v>
      </c>
      <c r="I1140" s="4">
        <v>14500</v>
      </c>
      <c r="J1140" s="158" t="s">
        <v>191</v>
      </c>
      <c r="K1140" s="158" t="s">
        <v>1252</v>
      </c>
      <c r="L1140" s="158" t="s">
        <v>211</v>
      </c>
      <c r="M1140" s="72"/>
    </row>
    <row r="1141" spans="1:13" s="3" customFormat="1" ht="52.15" customHeight="1" outlineLevel="2">
      <c r="A1141" s="73" t="s">
        <v>876</v>
      </c>
      <c r="B1141" s="158" t="s">
        <v>1251</v>
      </c>
      <c r="C1141" s="158" t="s">
        <v>1251</v>
      </c>
      <c r="D1141" s="158" t="s">
        <v>48</v>
      </c>
      <c r="E1141" s="158" t="s">
        <v>1250</v>
      </c>
      <c r="F1141" s="158" t="s">
        <v>1175</v>
      </c>
      <c r="G1141" s="77" t="s">
        <v>136</v>
      </c>
      <c r="H1141" s="158" t="s">
        <v>50</v>
      </c>
      <c r="I1141" s="4">
        <v>141700</v>
      </c>
      <c r="J1141" s="158" t="s">
        <v>878</v>
      </c>
      <c r="K1141" s="158" t="s">
        <v>1249</v>
      </c>
      <c r="L1141" s="158" t="s">
        <v>1194</v>
      </c>
      <c r="M1141" s="72"/>
    </row>
    <row r="1142" spans="1:13" s="3" customFormat="1" ht="52.15" customHeight="1" outlineLevel="2">
      <c r="A1142" s="73" t="s">
        <v>876</v>
      </c>
      <c r="B1142" s="158" t="s">
        <v>1248</v>
      </c>
      <c r="C1142" s="158" t="s">
        <v>1248</v>
      </c>
      <c r="D1142" s="158" t="s">
        <v>56</v>
      </c>
      <c r="E1142" s="158" t="s">
        <v>1247</v>
      </c>
      <c r="F1142" s="158" t="s">
        <v>123</v>
      </c>
      <c r="G1142" s="77" t="s">
        <v>136</v>
      </c>
      <c r="H1142" s="158" t="s">
        <v>50</v>
      </c>
      <c r="I1142" s="4">
        <v>5000</v>
      </c>
      <c r="J1142" s="158" t="s">
        <v>137</v>
      </c>
      <c r="K1142" s="158" t="s">
        <v>1246</v>
      </c>
      <c r="L1142" s="158" t="s">
        <v>1245</v>
      </c>
      <c r="M1142" s="72"/>
    </row>
    <row r="1143" spans="1:13" s="3" customFormat="1" ht="52.15" customHeight="1" outlineLevel="2">
      <c r="A1143" s="73" t="s">
        <v>876</v>
      </c>
      <c r="B1143" s="158" t="s">
        <v>1244</v>
      </c>
      <c r="C1143" s="158" t="s">
        <v>1244</v>
      </c>
      <c r="D1143" s="158" t="s">
        <v>48</v>
      </c>
      <c r="E1143" s="158" t="s">
        <v>1243</v>
      </c>
      <c r="F1143" s="158" t="s">
        <v>122</v>
      </c>
      <c r="G1143" s="77" t="s">
        <v>136</v>
      </c>
      <c r="H1143" s="158" t="s">
        <v>50</v>
      </c>
      <c r="I1143" s="4">
        <v>88000</v>
      </c>
      <c r="J1143" s="158" t="s">
        <v>1242</v>
      </c>
      <c r="K1143" s="158" t="s">
        <v>284</v>
      </c>
      <c r="L1143" s="158" t="s">
        <v>1241</v>
      </c>
      <c r="M1143" s="72"/>
    </row>
    <row r="1144" spans="1:13" s="3" customFormat="1" ht="52.15" customHeight="1" outlineLevel="2">
      <c r="A1144" s="73" t="s">
        <v>876</v>
      </c>
      <c r="B1144" s="158" t="s">
        <v>1240</v>
      </c>
      <c r="C1144" s="158" t="s">
        <v>1240</v>
      </c>
      <c r="D1144" s="158" t="s">
        <v>48</v>
      </c>
      <c r="E1144" s="158" t="s">
        <v>1239</v>
      </c>
      <c r="F1144" s="158" t="s">
        <v>123</v>
      </c>
      <c r="G1144" s="77" t="s">
        <v>136</v>
      </c>
      <c r="H1144" s="158" t="s">
        <v>50</v>
      </c>
      <c r="I1144" s="4">
        <v>7200</v>
      </c>
      <c r="J1144" s="158" t="s">
        <v>285</v>
      </c>
      <c r="K1144" s="158" t="s">
        <v>1238</v>
      </c>
      <c r="L1144" s="158" t="s">
        <v>1237</v>
      </c>
      <c r="M1144" s="72"/>
    </row>
    <row r="1145" spans="1:13" s="3" customFormat="1" ht="52.15" customHeight="1" outlineLevel="2">
      <c r="A1145" s="73" t="s">
        <v>876</v>
      </c>
      <c r="B1145" s="158" t="s">
        <v>1236</v>
      </c>
      <c r="C1145" s="158" t="s">
        <v>1236</v>
      </c>
      <c r="D1145" s="158" t="s">
        <v>56</v>
      </c>
      <c r="E1145" s="158" t="s">
        <v>1235</v>
      </c>
      <c r="F1145" s="158" t="s">
        <v>123</v>
      </c>
      <c r="G1145" s="77" t="s">
        <v>136</v>
      </c>
      <c r="H1145" s="158" t="s">
        <v>50</v>
      </c>
      <c r="I1145" s="4">
        <v>5000</v>
      </c>
      <c r="J1145" s="158" t="s">
        <v>335</v>
      </c>
      <c r="K1145" s="158" t="s">
        <v>1195</v>
      </c>
      <c r="L1145" s="158" t="s">
        <v>335</v>
      </c>
      <c r="M1145" s="72"/>
    </row>
    <row r="1146" spans="1:13" s="3" customFormat="1" ht="52.15" customHeight="1" outlineLevel="2">
      <c r="A1146" s="73" t="s">
        <v>876</v>
      </c>
      <c r="B1146" s="158" t="s">
        <v>1234</v>
      </c>
      <c r="C1146" s="158" t="s">
        <v>1234</v>
      </c>
      <c r="D1146" s="158" t="s">
        <v>96</v>
      </c>
      <c r="E1146" s="158" t="s">
        <v>1233</v>
      </c>
      <c r="F1146" s="158" t="s">
        <v>275</v>
      </c>
      <c r="G1146" s="77" t="s">
        <v>136</v>
      </c>
      <c r="H1146" s="158" t="s">
        <v>50</v>
      </c>
      <c r="I1146" s="4">
        <v>2857</v>
      </c>
      <c r="J1146" s="158" t="s">
        <v>1176</v>
      </c>
      <c r="K1146" s="158" t="s">
        <v>1195</v>
      </c>
      <c r="L1146" s="158" t="s">
        <v>1232</v>
      </c>
      <c r="M1146" s="72"/>
    </row>
    <row r="1147" spans="1:13" s="3" customFormat="1" ht="52.15" customHeight="1" outlineLevel="2">
      <c r="A1147" s="73" t="s">
        <v>876</v>
      </c>
      <c r="B1147" s="158" t="s">
        <v>1231</v>
      </c>
      <c r="C1147" s="158" t="s">
        <v>1231</v>
      </c>
      <c r="D1147" s="158" t="s">
        <v>148</v>
      </c>
      <c r="E1147" s="158" t="s">
        <v>1230</v>
      </c>
      <c r="F1147" s="158" t="s">
        <v>274</v>
      </c>
      <c r="G1147" s="77" t="s">
        <v>136</v>
      </c>
      <c r="H1147" s="158" t="s">
        <v>50</v>
      </c>
      <c r="I1147" s="4">
        <v>9000</v>
      </c>
      <c r="J1147" s="158" t="s">
        <v>273</v>
      </c>
      <c r="K1147" s="158" t="s">
        <v>1195</v>
      </c>
      <c r="L1147" s="158" t="s">
        <v>245</v>
      </c>
      <c r="M1147" s="72"/>
    </row>
    <row r="1148" spans="1:13" s="3" customFormat="1" ht="100.15" customHeight="1" outlineLevel="2">
      <c r="A1148" s="73" t="s">
        <v>876</v>
      </c>
      <c r="B1148" s="158" t="s">
        <v>1229</v>
      </c>
      <c r="C1148" s="158" t="s">
        <v>1229</v>
      </c>
      <c r="D1148" s="158" t="s">
        <v>48</v>
      </c>
      <c r="E1148" s="158" t="s">
        <v>1228</v>
      </c>
      <c r="F1148" s="158" t="s">
        <v>1227</v>
      </c>
      <c r="G1148" s="77" t="s">
        <v>136</v>
      </c>
      <c r="H1148" s="158" t="s">
        <v>50</v>
      </c>
      <c r="I1148" s="4">
        <v>98700</v>
      </c>
      <c r="J1148" s="158" t="s">
        <v>1226</v>
      </c>
      <c r="K1148" s="158" t="s">
        <v>1195</v>
      </c>
      <c r="L1148" s="158" t="s">
        <v>1194</v>
      </c>
      <c r="M1148" s="72"/>
    </row>
    <row r="1149" spans="1:13" s="3" customFormat="1" ht="67.900000000000006" customHeight="1" outlineLevel="2">
      <c r="A1149" s="73" t="s">
        <v>876</v>
      </c>
      <c r="B1149" s="158" t="s">
        <v>1225</v>
      </c>
      <c r="C1149" s="158" t="s">
        <v>1225</v>
      </c>
      <c r="D1149" s="158" t="s">
        <v>48</v>
      </c>
      <c r="E1149" s="158" t="s">
        <v>1207</v>
      </c>
      <c r="F1149" s="158" t="s">
        <v>122</v>
      </c>
      <c r="G1149" s="77" t="s">
        <v>136</v>
      </c>
      <c r="H1149" s="158" t="s">
        <v>50</v>
      </c>
      <c r="I1149" s="4">
        <v>80000</v>
      </c>
      <c r="J1149" s="158" t="s">
        <v>1224</v>
      </c>
      <c r="K1149" s="158" t="s">
        <v>1195</v>
      </c>
      <c r="L1149" s="158" t="s">
        <v>1213</v>
      </c>
      <c r="M1149" s="72"/>
    </row>
    <row r="1150" spans="1:13" s="3" customFormat="1" ht="52.15" customHeight="1" outlineLevel="2">
      <c r="A1150" s="73" t="s">
        <v>876</v>
      </c>
      <c r="B1150" s="158" t="s">
        <v>1217</v>
      </c>
      <c r="C1150" s="158" t="s">
        <v>1217</v>
      </c>
      <c r="D1150" s="158" t="s">
        <v>56</v>
      </c>
      <c r="E1150" s="158" t="s">
        <v>1222</v>
      </c>
      <c r="F1150" s="158" t="s">
        <v>122</v>
      </c>
      <c r="G1150" s="77" t="s">
        <v>136</v>
      </c>
      <c r="H1150" s="158" t="s">
        <v>50</v>
      </c>
      <c r="I1150" s="4">
        <v>85714</v>
      </c>
      <c r="J1150" s="158" t="s">
        <v>1223</v>
      </c>
      <c r="K1150" s="158" t="s">
        <v>1215</v>
      </c>
      <c r="L1150" s="158" t="s">
        <v>685</v>
      </c>
      <c r="M1150" s="72"/>
    </row>
    <row r="1151" spans="1:13" s="3" customFormat="1" ht="52.15" customHeight="1" outlineLevel="2">
      <c r="A1151" s="73" t="s">
        <v>876</v>
      </c>
      <c r="B1151" s="158" t="s">
        <v>1217</v>
      </c>
      <c r="C1151" s="158" t="s">
        <v>1217</v>
      </c>
      <c r="D1151" s="158" t="s">
        <v>56</v>
      </c>
      <c r="E1151" s="158" t="s">
        <v>1222</v>
      </c>
      <c r="F1151" s="158" t="s">
        <v>122</v>
      </c>
      <c r="G1151" s="77" t="s">
        <v>136</v>
      </c>
      <c r="H1151" s="158" t="s">
        <v>50</v>
      </c>
      <c r="I1151" s="4">
        <v>80000</v>
      </c>
      <c r="J1151" s="158" t="s">
        <v>190</v>
      </c>
      <c r="K1151" s="158" t="s">
        <v>1215</v>
      </c>
      <c r="L1151" s="158" t="s">
        <v>368</v>
      </c>
      <c r="M1151" s="72"/>
    </row>
    <row r="1152" spans="1:13" s="3" customFormat="1" ht="52.15" customHeight="1" outlineLevel="2">
      <c r="A1152" s="73" t="s">
        <v>876</v>
      </c>
      <c r="B1152" s="158" t="s">
        <v>1217</v>
      </c>
      <c r="C1152" s="158" t="s">
        <v>1217</v>
      </c>
      <c r="D1152" s="158" t="s">
        <v>56</v>
      </c>
      <c r="E1152" s="158" t="s">
        <v>1222</v>
      </c>
      <c r="F1152" s="158" t="s">
        <v>122</v>
      </c>
      <c r="G1152" s="77" t="s">
        <v>136</v>
      </c>
      <c r="H1152" s="158" t="s">
        <v>50</v>
      </c>
      <c r="I1152" s="4">
        <v>85714</v>
      </c>
      <c r="J1152" s="158" t="s">
        <v>281</v>
      </c>
      <c r="K1152" s="158" t="s">
        <v>1215</v>
      </c>
      <c r="L1152" s="158" t="s">
        <v>397</v>
      </c>
      <c r="M1152" s="72"/>
    </row>
    <row r="1153" spans="1:13" s="3" customFormat="1" ht="52.15" customHeight="1" outlineLevel="2">
      <c r="A1153" s="73" t="s">
        <v>876</v>
      </c>
      <c r="B1153" s="158" t="s">
        <v>1217</v>
      </c>
      <c r="C1153" s="158" t="s">
        <v>1217</v>
      </c>
      <c r="D1153" s="158" t="s">
        <v>56</v>
      </c>
      <c r="E1153" s="158" t="s">
        <v>1222</v>
      </c>
      <c r="F1153" s="158" t="s">
        <v>122</v>
      </c>
      <c r="G1153" s="77" t="s">
        <v>136</v>
      </c>
      <c r="H1153" s="158" t="s">
        <v>50</v>
      </c>
      <c r="I1153" s="4">
        <v>57143</v>
      </c>
      <c r="J1153" s="158" t="s">
        <v>190</v>
      </c>
      <c r="K1153" s="158" t="s">
        <v>1215</v>
      </c>
      <c r="L1153" s="158" t="s">
        <v>210</v>
      </c>
      <c r="M1153" s="72"/>
    </row>
    <row r="1154" spans="1:13" s="3" customFormat="1" ht="52.15" customHeight="1" outlineLevel="2">
      <c r="A1154" s="73" t="s">
        <v>876</v>
      </c>
      <c r="B1154" s="158" t="s">
        <v>1217</v>
      </c>
      <c r="C1154" s="158" t="s">
        <v>1217</v>
      </c>
      <c r="D1154" s="158" t="s">
        <v>56</v>
      </c>
      <c r="E1154" s="158" t="s">
        <v>1222</v>
      </c>
      <c r="F1154" s="158" t="s">
        <v>122</v>
      </c>
      <c r="G1154" s="77" t="s">
        <v>136</v>
      </c>
      <c r="H1154" s="158" t="s">
        <v>50</v>
      </c>
      <c r="I1154" s="4">
        <v>35000</v>
      </c>
      <c r="J1154" s="158" t="s">
        <v>138</v>
      </c>
      <c r="K1154" s="158" t="s">
        <v>1215</v>
      </c>
      <c r="L1154" s="158" t="s">
        <v>256</v>
      </c>
      <c r="M1154" s="72"/>
    </row>
    <row r="1155" spans="1:13" s="3" customFormat="1" ht="52.15" customHeight="1" outlineLevel="2">
      <c r="A1155" s="73" t="s">
        <v>876</v>
      </c>
      <c r="B1155" s="158" t="s">
        <v>1217</v>
      </c>
      <c r="C1155" s="158" t="s">
        <v>1217</v>
      </c>
      <c r="D1155" s="158" t="s">
        <v>56</v>
      </c>
      <c r="E1155" s="158" t="s">
        <v>1216</v>
      </c>
      <c r="F1155" s="158" t="s">
        <v>122</v>
      </c>
      <c r="G1155" s="77" t="s">
        <v>136</v>
      </c>
      <c r="H1155" s="158" t="s">
        <v>50</v>
      </c>
      <c r="I1155" s="4">
        <v>57143</v>
      </c>
      <c r="J1155" s="158" t="s">
        <v>191</v>
      </c>
      <c r="K1155" s="158" t="s">
        <v>1215</v>
      </c>
      <c r="L1155" s="158" t="s">
        <v>211</v>
      </c>
      <c r="M1155" s="72"/>
    </row>
    <row r="1156" spans="1:13" s="3" customFormat="1" ht="52.15" customHeight="1" outlineLevel="2">
      <c r="A1156" s="73" t="s">
        <v>876</v>
      </c>
      <c r="B1156" s="158" t="s">
        <v>1217</v>
      </c>
      <c r="C1156" s="158" t="s">
        <v>1217</v>
      </c>
      <c r="D1156" s="158" t="s">
        <v>56</v>
      </c>
      <c r="E1156" s="158" t="s">
        <v>1216</v>
      </c>
      <c r="F1156" s="158" t="s">
        <v>122</v>
      </c>
      <c r="G1156" s="77" t="s">
        <v>136</v>
      </c>
      <c r="H1156" s="158" t="s">
        <v>50</v>
      </c>
      <c r="I1156" s="4">
        <v>47619</v>
      </c>
      <c r="J1156" s="158" t="s">
        <v>192</v>
      </c>
      <c r="K1156" s="158" t="s">
        <v>1215</v>
      </c>
      <c r="L1156" s="158" t="s">
        <v>346</v>
      </c>
      <c r="M1156" s="72"/>
    </row>
    <row r="1157" spans="1:13" s="3" customFormat="1" ht="52.15" customHeight="1" outlineLevel="2">
      <c r="A1157" s="73" t="s">
        <v>876</v>
      </c>
      <c r="B1157" s="158" t="s">
        <v>1217</v>
      </c>
      <c r="C1157" s="158" t="s">
        <v>1217</v>
      </c>
      <c r="D1157" s="158" t="s">
        <v>56</v>
      </c>
      <c r="E1157" s="158" t="s">
        <v>1222</v>
      </c>
      <c r="F1157" s="158" t="s">
        <v>122</v>
      </c>
      <c r="G1157" s="77" t="s">
        <v>136</v>
      </c>
      <c r="H1157" s="158" t="s">
        <v>50</v>
      </c>
      <c r="I1157" s="4">
        <v>76190</v>
      </c>
      <c r="J1157" s="158" t="s">
        <v>140</v>
      </c>
      <c r="K1157" s="158" t="s">
        <v>1215</v>
      </c>
      <c r="L1157" s="158" t="s">
        <v>286</v>
      </c>
      <c r="M1157" s="72"/>
    </row>
    <row r="1158" spans="1:13" s="3" customFormat="1" ht="52.15" customHeight="1" outlineLevel="2">
      <c r="A1158" s="73" t="s">
        <v>876</v>
      </c>
      <c r="B1158" s="158" t="s">
        <v>1217</v>
      </c>
      <c r="C1158" s="158" t="s">
        <v>1217</v>
      </c>
      <c r="D1158" s="158" t="s">
        <v>56</v>
      </c>
      <c r="E1158" s="158" t="s">
        <v>1216</v>
      </c>
      <c r="F1158" s="158" t="s">
        <v>122</v>
      </c>
      <c r="G1158" s="77" t="s">
        <v>136</v>
      </c>
      <c r="H1158" s="158" t="s">
        <v>50</v>
      </c>
      <c r="I1158" s="4">
        <v>57143</v>
      </c>
      <c r="J1158" s="158" t="s">
        <v>124</v>
      </c>
      <c r="K1158" s="158" t="s">
        <v>1215</v>
      </c>
      <c r="L1158" s="158" t="s">
        <v>125</v>
      </c>
      <c r="M1158" s="72"/>
    </row>
    <row r="1159" spans="1:13" s="3" customFormat="1" ht="52.15" customHeight="1" outlineLevel="2">
      <c r="A1159" s="73" t="s">
        <v>876</v>
      </c>
      <c r="B1159" s="158" t="s">
        <v>1217</v>
      </c>
      <c r="C1159" s="158" t="s">
        <v>1217</v>
      </c>
      <c r="D1159" s="158" t="s">
        <v>56</v>
      </c>
      <c r="E1159" s="158" t="s">
        <v>1216</v>
      </c>
      <c r="F1159" s="158" t="s">
        <v>122</v>
      </c>
      <c r="G1159" s="77" t="s">
        <v>136</v>
      </c>
      <c r="H1159" s="158" t="s">
        <v>50</v>
      </c>
      <c r="I1159" s="4">
        <v>47619</v>
      </c>
      <c r="J1159" s="158" t="s">
        <v>1221</v>
      </c>
      <c r="K1159" s="158" t="s">
        <v>1215</v>
      </c>
      <c r="L1159" s="158" t="s">
        <v>1220</v>
      </c>
      <c r="M1159" s="72"/>
    </row>
    <row r="1160" spans="1:13" s="3" customFormat="1" ht="52.15" customHeight="1" outlineLevel="2">
      <c r="A1160" s="73" t="s">
        <v>876</v>
      </c>
      <c r="B1160" s="158" t="s">
        <v>1217</v>
      </c>
      <c r="C1160" s="158" t="s">
        <v>1217</v>
      </c>
      <c r="D1160" s="158" t="s">
        <v>56</v>
      </c>
      <c r="E1160" s="158" t="s">
        <v>1216</v>
      </c>
      <c r="F1160" s="158" t="s">
        <v>122</v>
      </c>
      <c r="G1160" s="77" t="s">
        <v>136</v>
      </c>
      <c r="H1160" s="158" t="s">
        <v>50</v>
      </c>
      <c r="I1160" s="4">
        <v>57143</v>
      </c>
      <c r="J1160" s="158" t="s">
        <v>1219</v>
      </c>
      <c r="K1160" s="158" t="s">
        <v>1215</v>
      </c>
      <c r="L1160" s="158" t="s">
        <v>1218</v>
      </c>
      <c r="M1160" s="72"/>
    </row>
    <row r="1161" spans="1:13" s="3" customFormat="1" ht="52.15" customHeight="1" outlineLevel="2">
      <c r="A1161" s="73" t="s">
        <v>876</v>
      </c>
      <c r="B1161" s="158" t="s">
        <v>1217</v>
      </c>
      <c r="C1161" s="158" t="s">
        <v>1217</v>
      </c>
      <c r="D1161" s="158" t="s">
        <v>56</v>
      </c>
      <c r="E1161" s="158" t="s">
        <v>1216</v>
      </c>
      <c r="F1161" s="158" t="s">
        <v>122</v>
      </c>
      <c r="G1161" s="77" t="s">
        <v>136</v>
      </c>
      <c r="H1161" s="158" t="s">
        <v>50</v>
      </c>
      <c r="I1161" s="4">
        <v>47619</v>
      </c>
      <c r="J1161" s="158" t="s">
        <v>139</v>
      </c>
      <c r="K1161" s="158" t="s">
        <v>1215</v>
      </c>
      <c r="L1161" s="158" t="s">
        <v>242</v>
      </c>
      <c r="M1161" s="72"/>
    </row>
    <row r="1162" spans="1:13" s="3" customFormat="1" ht="52.15" customHeight="1" outlineLevel="2">
      <c r="A1162" s="73" t="s">
        <v>876</v>
      </c>
      <c r="B1162" s="158" t="s">
        <v>1214</v>
      </c>
      <c r="C1162" s="158" t="s">
        <v>1214</v>
      </c>
      <c r="D1162" s="158" t="s">
        <v>48</v>
      </c>
      <c r="E1162" s="158" t="s">
        <v>1200</v>
      </c>
      <c r="F1162" s="158" t="s">
        <v>122</v>
      </c>
      <c r="G1162" s="77" t="s">
        <v>136</v>
      </c>
      <c r="H1162" s="158" t="s">
        <v>50</v>
      </c>
      <c r="I1162" s="4">
        <v>113000</v>
      </c>
      <c r="J1162" s="158" t="s">
        <v>877</v>
      </c>
      <c r="K1162" s="158" t="s">
        <v>1195</v>
      </c>
      <c r="L1162" s="158" t="s">
        <v>1213</v>
      </c>
      <c r="M1162" s="72"/>
    </row>
    <row r="1163" spans="1:13" s="3" customFormat="1" ht="84" customHeight="1" outlineLevel="2">
      <c r="A1163" s="73" t="s">
        <v>876</v>
      </c>
      <c r="B1163" s="158" t="s">
        <v>1212</v>
      </c>
      <c r="C1163" s="158" t="s">
        <v>1212</v>
      </c>
      <c r="D1163" s="158" t="s">
        <v>48</v>
      </c>
      <c r="E1163" s="158" t="s">
        <v>1211</v>
      </c>
      <c r="F1163" s="158" t="s">
        <v>122</v>
      </c>
      <c r="G1163" s="77" t="s">
        <v>136</v>
      </c>
      <c r="H1163" s="158" t="s">
        <v>50</v>
      </c>
      <c r="I1163" s="4">
        <v>74500</v>
      </c>
      <c r="J1163" s="158" t="s">
        <v>579</v>
      </c>
      <c r="K1163" s="158" t="s">
        <v>1195</v>
      </c>
      <c r="L1163" s="158" t="s">
        <v>580</v>
      </c>
      <c r="M1163" s="72"/>
    </row>
    <row r="1164" spans="1:13" s="3" customFormat="1" ht="52.15" customHeight="1" outlineLevel="2">
      <c r="A1164" s="73" t="s">
        <v>876</v>
      </c>
      <c r="B1164" s="158" t="s">
        <v>1210</v>
      </c>
      <c r="C1164" s="158" t="s">
        <v>1210</v>
      </c>
      <c r="D1164" s="158" t="s">
        <v>56</v>
      </c>
      <c r="E1164" s="158" t="s">
        <v>1209</v>
      </c>
      <c r="F1164" s="158" t="s">
        <v>123</v>
      </c>
      <c r="G1164" s="77" t="s">
        <v>136</v>
      </c>
      <c r="H1164" s="158" t="s">
        <v>50</v>
      </c>
      <c r="I1164" s="4">
        <v>8000</v>
      </c>
      <c r="J1164" s="158" t="s">
        <v>283</v>
      </c>
      <c r="K1164" s="158" t="s">
        <v>1195</v>
      </c>
      <c r="L1164" s="158" t="s">
        <v>359</v>
      </c>
      <c r="M1164" s="72"/>
    </row>
    <row r="1165" spans="1:13" s="3" customFormat="1" ht="52.15" customHeight="1" outlineLevel="2">
      <c r="A1165" s="73" t="s">
        <v>876</v>
      </c>
      <c r="B1165" s="158" t="s">
        <v>1208</v>
      </c>
      <c r="C1165" s="158" t="s">
        <v>1208</v>
      </c>
      <c r="D1165" s="158" t="s">
        <v>56</v>
      </c>
      <c r="E1165" s="158" t="s">
        <v>1207</v>
      </c>
      <c r="F1165" s="158" t="s">
        <v>123</v>
      </c>
      <c r="G1165" s="77" t="s">
        <v>136</v>
      </c>
      <c r="H1165" s="158" t="s">
        <v>50</v>
      </c>
      <c r="I1165" s="4">
        <v>6000</v>
      </c>
      <c r="J1165" s="158" t="s">
        <v>537</v>
      </c>
      <c r="K1165" s="158" t="s">
        <v>1195</v>
      </c>
      <c r="L1165" s="158" t="s">
        <v>537</v>
      </c>
      <c r="M1165" s="72"/>
    </row>
    <row r="1166" spans="1:13" s="3" customFormat="1" ht="67.900000000000006" customHeight="1" outlineLevel="2">
      <c r="A1166" s="73" t="s">
        <v>876</v>
      </c>
      <c r="B1166" s="158" t="s">
        <v>1206</v>
      </c>
      <c r="C1166" s="158" t="s">
        <v>1206</v>
      </c>
      <c r="D1166" s="158" t="s">
        <v>56</v>
      </c>
      <c r="E1166" s="158" t="s">
        <v>1205</v>
      </c>
      <c r="F1166" s="158" t="s">
        <v>123</v>
      </c>
      <c r="G1166" s="77" t="s">
        <v>136</v>
      </c>
      <c r="H1166" s="158" t="s">
        <v>50</v>
      </c>
      <c r="I1166" s="4">
        <v>5000</v>
      </c>
      <c r="J1166" s="158" t="s">
        <v>139</v>
      </c>
      <c r="K1166" s="158" t="s">
        <v>1195</v>
      </c>
      <c r="L1166" s="158" t="s">
        <v>242</v>
      </c>
      <c r="M1166" s="72"/>
    </row>
    <row r="1167" spans="1:13" s="3" customFormat="1" ht="52.15" customHeight="1" outlineLevel="2">
      <c r="A1167" s="73" t="s">
        <v>876</v>
      </c>
      <c r="B1167" s="158" t="s">
        <v>1204</v>
      </c>
      <c r="C1167" s="158" t="s">
        <v>1204</v>
      </c>
      <c r="D1167" s="158" t="s">
        <v>48</v>
      </c>
      <c r="E1167" s="158" t="s">
        <v>1203</v>
      </c>
      <c r="F1167" s="158" t="s">
        <v>277</v>
      </c>
      <c r="G1167" s="77" t="s">
        <v>136</v>
      </c>
      <c r="H1167" s="158" t="s">
        <v>50</v>
      </c>
      <c r="I1167" s="4">
        <v>33333</v>
      </c>
      <c r="J1167" s="158" t="s">
        <v>276</v>
      </c>
      <c r="K1167" s="158" t="s">
        <v>1195</v>
      </c>
      <c r="L1167" s="158" t="s">
        <v>1202</v>
      </c>
      <c r="M1167" s="72"/>
    </row>
    <row r="1168" spans="1:13" s="3" customFormat="1" ht="52.15" customHeight="1" outlineLevel="2">
      <c r="A1168" s="73" t="s">
        <v>876</v>
      </c>
      <c r="B1168" s="158" t="s">
        <v>1201</v>
      </c>
      <c r="C1168" s="158" t="s">
        <v>1201</v>
      </c>
      <c r="D1168" s="158" t="s">
        <v>48</v>
      </c>
      <c r="E1168" s="158" t="s">
        <v>1200</v>
      </c>
      <c r="F1168" s="158" t="s">
        <v>1199</v>
      </c>
      <c r="G1168" s="77" t="s">
        <v>136</v>
      </c>
      <c r="H1168" s="158" t="s">
        <v>50</v>
      </c>
      <c r="I1168" s="4">
        <v>15000</v>
      </c>
      <c r="J1168" s="158" t="s">
        <v>1198</v>
      </c>
      <c r="K1168" s="158" t="s">
        <v>1195</v>
      </c>
      <c r="L1168" s="158" t="s">
        <v>1194</v>
      </c>
      <c r="M1168" s="72"/>
    </row>
    <row r="1169" spans="1:16" s="3" customFormat="1" ht="99.6" customHeight="1" outlineLevel="2">
      <c r="A1169" s="73" t="s">
        <v>876</v>
      </c>
      <c r="B1169" s="158" t="s">
        <v>1197</v>
      </c>
      <c r="C1169" s="158" t="s">
        <v>1197</v>
      </c>
      <c r="D1169" s="158" t="s">
        <v>48</v>
      </c>
      <c r="E1169" s="158" t="s">
        <v>1196</v>
      </c>
      <c r="F1169" s="158" t="s">
        <v>272</v>
      </c>
      <c r="G1169" s="77" t="s">
        <v>136</v>
      </c>
      <c r="H1169" s="158" t="s">
        <v>50</v>
      </c>
      <c r="I1169" s="4">
        <v>42300</v>
      </c>
      <c r="J1169" s="158" t="s">
        <v>271</v>
      </c>
      <c r="K1169" s="158" t="s">
        <v>1195</v>
      </c>
      <c r="L1169" s="158" t="s">
        <v>1194</v>
      </c>
      <c r="M1169" s="72"/>
    </row>
    <row r="1170" spans="1:16" s="2" customFormat="1" ht="30" customHeight="1">
      <c r="A1170" s="98" t="s">
        <v>34</v>
      </c>
      <c r="B1170" s="18"/>
      <c r="C1170" s="18"/>
      <c r="D1170" s="18"/>
      <c r="E1170" s="18"/>
      <c r="F1170" s="99"/>
      <c r="G1170" s="99"/>
      <c r="H1170" s="18"/>
      <c r="I1170" s="19">
        <f>I1171</f>
        <v>100654</v>
      </c>
      <c r="J1170" s="18"/>
      <c r="K1170" s="18"/>
      <c r="L1170" s="100"/>
      <c r="M1170" s="100"/>
      <c r="O1170" s="19"/>
      <c r="P1170" s="203"/>
    </row>
    <row r="1171" spans="1:16" s="3" customFormat="1" ht="25.15" customHeight="1" outlineLevel="1">
      <c r="A1171" s="103" t="s">
        <v>225</v>
      </c>
      <c r="B1171" s="103"/>
      <c r="C1171" s="103"/>
      <c r="D1171" s="103"/>
      <c r="E1171" s="103"/>
      <c r="F1171" s="103"/>
      <c r="G1171" s="103"/>
      <c r="H1171" s="104"/>
      <c r="I1171" s="105">
        <f>SUM(I1172:I1176)</f>
        <v>100654</v>
      </c>
      <c r="J1171" s="103"/>
      <c r="K1171" s="103"/>
      <c r="L1171" s="103"/>
      <c r="M1171" s="103"/>
    </row>
    <row r="1172" spans="1:16" s="3" customFormat="1" ht="67.900000000000006" customHeight="1" outlineLevel="2">
      <c r="A1172" s="73" t="s">
        <v>880</v>
      </c>
      <c r="B1172" s="72" t="s">
        <v>588</v>
      </c>
      <c r="C1172" s="72" t="s">
        <v>1179</v>
      </c>
      <c r="D1172" s="72" t="s">
        <v>48</v>
      </c>
      <c r="E1172" s="72" t="s">
        <v>1193</v>
      </c>
      <c r="F1172" s="72" t="s">
        <v>880</v>
      </c>
      <c r="G1172" s="72" t="s">
        <v>126</v>
      </c>
      <c r="H1172" s="72" t="s">
        <v>50</v>
      </c>
      <c r="I1172" s="4">
        <v>1589</v>
      </c>
      <c r="J1172" s="72" t="s">
        <v>881</v>
      </c>
      <c r="K1172" s="72" t="s">
        <v>1192</v>
      </c>
      <c r="L1172" s="72" t="s">
        <v>882</v>
      </c>
      <c r="M1172" s="216"/>
    </row>
    <row r="1173" spans="1:16" s="3" customFormat="1" ht="67.900000000000006" customHeight="1" outlineLevel="2">
      <c r="A1173" s="73" t="s">
        <v>880</v>
      </c>
      <c r="B1173" s="72" t="s">
        <v>588</v>
      </c>
      <c r="C1173" s="72" t="s">
        <v>1179</v>
      </c>
      <c r="D1173" s="72" t="s">
        <v>48</v>
      </c>
      <c r="E1173" s="72" t="s">
        <v>1191</v>
      </c>
      <c r="F1173" s="72" t="s">
        <v>880</v>
      </c>
      <c r="G1173" s="72" t="s">
        <v>126</v>
      </c>
      <c r="H1173" s="72" t="s">
        <v>50</v>
      </c>
      <c r="I1173" s="4">
        <v>1260</v>
      </c>
      <c r="J1173" s="72" t="s">
        <v>881</v>
      </c>
      <c r="K1173" s="72" t="s">
        <v>1190</v>
      </c>
      <c r="L1173" s="72" t="s">
        <v>882</v>
      </c>
      <c r="M1173" s="216"/>
    </row>
    <row r="1174" spans="1:16" s="3" customFormat="1" ht="164.45" customHeight="1" outlineLevel="2">
      <c r="A1174" s="73" t="s">
        <v>880</v>
      </c>
      <c r="B1174" s="72" t="s">
        <v>588</v>
      </c>
      <c r="C1174" s="72" t="s">
        <v>1179</v>
      </c>
      <c r="D1174" s="72" t="s">
        <v>48</v>
      </c>
      <c r="E1174" s="72" t="s">
        <v>1186</v>
      </c>
      <c r="F1174" s="72" t="s">
        <v>880</v>
      </c>
      <c r="G1174" s="72" t="s">
        <v>126</v>
      </c>
      <c r="H1174" s="72" t="s">
        <v>50</v>
      </c>
      <c r="I1174" s="4">
        <v>-195</v>
      </c>
      <c r="J1174" s="72" t="s">
        <v>881</v>
      </c>
      <c r="K1174" s="72" t="s">
        <v>1189</v>
      </c>
      <c r="L1174" s="72" t="s">
        <v>882</v>
      </c>
      <c r="M1174" s="216" t="s">
        <v>1188</v>
      </c>
    </row>
    <row r="1175" spans="1:16" s="3" customFormat="1" ht="67.900000000000006" customHeight="1" outlineLevel="2">
      <c r="A1175" s="73" t="s">
        <v>880</v>
      </c>
      <c r="B1175" s="72" t="s">
        <v>588</v>
      </c>
      <c r="C1175" s="72" t="s">
        <v>1187</v>
      </c>
      <c r="D1175" s="72" t="s">
        <v>56</v>
      </c>
      <c r="E1175" s="72" t="s">
        <v>1186</v>
      </c>
      <c r="F1175" s="72" t="s">
        <v>880</v>
      </c>
      <c r="G1175" s="72" t="s">
        <v>126</v>
      </c>
      <c r="H1175" s="72" t="s">
        <v>50</v>
      </c>
      <c r="I1175" s="4">
        <v>98000</v>
      </c>
      <c r="J1175" s="72" t="s">
        <v>1185</v>
      </c>
      <c r="K1175" s="72" t="s">
        <v>1184</v>
      </c>
      <c r="L1175" s="72" t="s">
        <v>780</v>
      </c>
      <c r="M1175" s="216"/>
    </row>
    <row r="1176" spans="1:16" s="3" customFormat="1" ht="67.900000000000006" customHeight="1" outlineLevel="2">
      <c r="A1176" s="73" t="s">
        <v>880</v>
      </c>
      <c r="B1176" s="72" t="s">
        <v>1183</v>
      </c>
      <c r="C1176" s="72" t="s">
        <v>883</v>
      </c>
      <c r="D1176" s="72" t="s">
        <v>48</v>
      </c>
      <c r="E1176" s="72" t="s">
        <v>1182</v>
      </c>
      <c r="F1176" s="72" t="s">
        <v>880</v>
      </c>
      <c r="G1176" s="72"/>
      <c r="H1176" s="72"/>
      <c r="I1176" s="4">
        <v>0</v>
      </c>
      <c r="J1176" s="72" t="s">
        <v>806</v>
      </c>
      <c r="K1176" s="72" t="s">
        <v>885</v>
      </c>
      <c r="L1176" s="72" t="s">
        <v>884</v>
      </c>
      <c r="M1176" s="216" t="s">
        <v>44</v>
      </c>
    </row>
    <row r="1177" spans="1:16" s="2" customFormat="1" ht="30" customHeight="1">
      <c r="A1177" s="98" t="s">
        <v>232</v>
      </c>
      <c r="B1177" s="18"/>
      <c r="C1177" s="18"/>
      <c r="D1177" s="18"/>
      <c r="E1177" s="18"/>
      <c r="F1177" s="99"/>
      <c r="G1177" s="99"/>
      <c r="H1177" s="18"/>
      <c r="I1177" s="19">
        <f>I1171+I874+I6</f>
        <v>201430589</v>
      </c>
      <c r="J1177" s="18"/>
      <c r="K1177" s="18"/>
      <c r="L1177" s="100"/>
      <c r="M1177" s="100"/>
      <c r="O1177" s="19"/>
      <c r="P1177" s="203"/>
    </row>
    <row r="1178" spans="1:16" ht="19.5">
      <c r="A1178" s="211" t="s">
        <v>13</v>
      </c>
      <c r="B1178" s="211"/>
      <c r="C1178" s="9"/>
      <c r="D1178" s="9"/>
      <c r="E1178" s="9"/>
      <c r="F1178" s="9"/>
      <c r="G1178" s="9"/>
      <c r="H1178" s="9"/>
      <c r="I1178" s="9"/>
      <c r="J1178" s="9"/>
      <c r="K1178" s="9"/>
      <c r="L1178" s="9"/>
      <c r="M1178" s="9"/>
    </row>
    <row r="1179" spans="1:16" ht="19.5">
      <c r="A1179" s="212" t="s">
        <v>14</v>
      </c>
      <c r="B1179" s="311" t="s">
        <v>15</v>
      </c>
      <c r="C1179" s="311"/>
      <c r="D1179" s="311"/>
      <c r="E1179" s="311"/>
      <c r="F1179" s="311"/>
      <c r="G1179" s="311"/>
      <c r="H1179" s="311"/>
      <c r="I1179" s="311"/>
      <c r="J1179" s="311"/>
      <c r="K1179" s="311"/>
      <c r="L1179" s="311"/>
      <c r="M1179" s="311"/>
    </row>
    <row r="1180" spans="1:16" ht="19.5">
      <c r="A1180" s="212" t="s">
        <v>16</v>
      </c>
      <c r="B1180" s="311" t="s">
        <v>31</v>
      </c>
      <c r="C1180" s="311"/>
      <c r="D1180" s="311"/>
      <c r="E1180" s="311"/>
      <c r="F1180" s="311"/>
      <c r="G1180" s="311"/>
      <c r="H1180" s="311"/>
      <c r="I1180" s="311"/>
      <c r="J1180" s="311"/>
      <c r="K1180" s="311"/>
      <c r="L1180" s="311"/>
      <c r="M1180" s="311"/>
    </row>
    <row r="1181" spans="1:16" ht="40.15" customHeight="1">
      <c r="A1181" s="212" t="s">
        <v>17</v>
      </c>
      <c r="B1181" s="311" t="s">
        <v>18</v>
      </c>
      <c r="C1181" s="311"/>
      <c r="D1181" s="311"/>
      <c r="E1181" s="311"/>
      <c r="F1181" s="311"/>
      <c r="G1181" s="311"/>
      <c r="H1181" s="311"/>
      <c r="I1181" s="311"/>
      <c r="J1181" s="311"/>
      <c r="K1181" s="311"/>
      <c r="L1181" s="311"/>
      <c r="M1181" s="311"/>
    </row>
    <row r="1182" spans="1:16" ht="19.5">
      <c r="A1182" s="212" t="s">
        <v>19</v>
      </c>
      <c r="B1182" s="308" t="s">
        <v>20</v>
      </c>
      <c r="C1182" s="308"/>
      <c r="D1182" s="308"/>
      <c r="E1182" s="308"/>
      <c r="F1182" s="308"/>
      <c r="G1182" s="308"/>
      <c r="H1182" s="308"/>
      <c r="I1182" s="308"/>
      <c r="J1182" s="308"/>
      <c r="K1182" s="308"/>
      <c r="L1182" s="308"/>
      <c r="M1182" s="308"/>
    </row>
    <row r="1183" spans="1:16" ht="19.5">
      <c r="A1183" s="212" t="s">
        <v>21</v>
      </c>
      <c r="B1183" s="9" t="s">
        <v>22</v>
      </c>
      <c r="D1183" s="9"/>
      <c r="E1183" s="213"/>
      <c r="F1183" s="213"/>
      <c r="G1183" s="213"/>
      <c r="H1183" s="213"/>
      <c r="I1183" s="213"/>
      <c r="J1183" s="213"/>
      <c r="K1183" s="213"/>
      <c r="L1183" s="213"/>
      <c r="M1183" s="213"/>
    </row>
    <row r="1184" spans="1:16" ht="19.5">
      <c r="A1184" s="212" t="s">
        <v>23</v>
      </c>
      <c r="B1184" s="9" t="s">
        <v>24</v>
      </c>
      <c r="D1184" s="9"/>
      <c r="E1184" s="213"/>
      <c r="F1184" s="213"/>
      <c r="G1184" s="213"/>
      <c r="H1184" s="213"/>
      <c r="I1184" s="213"/>
      <c r="J1184" s="213"/>
      <c r="K1184" s="213"/>
      <c r="L1184" s="213"/>
      <c r="M1184" s="213"/>
    </row>
    <row r="1185" spans="1:13" ht="40.15" customHeight="1">
      <c r="A1185" s="212" t="s">
        <v>25</v>
      </c>
      <c r="B1185" s="308" t="s">
        <v>26</v>
      </c>
      <c r="C1185" s="308"/>
      <c r="D1185" s="308"/>
      <c r="E1185" s="308"/>
      <c r="F1185" s="308"/>
      <c r="G1185" s="308"/>
      <c r="H1185" s="308"/>
      <c r="I1185" s="308"/>
      <c r="J1185" s="308"/>
      <c r="K1185" s="308"/>
      <c r="L1185" s="308"/>
      <c r="M1185" s="308"/>
    </row>
    <row r="1186" spans="1:13" ht="19.5">
      <c r="A1186" s="212" t="s">
        <v>27</v>
      </c>
      <c r="B1186" s="211" t="s">
        <v>28</v>
      </c>
      <c r="D1186" s="9"/>
      <c r="E1186" s="9"/>
      <c r="F1186" s="9"/>
      <c r="G1186" s="9"/>
      <c r="H1186" s="9"/>
      <c r="I1186" s="9"/>
      <c r="J1186" s="9"/>
      <c r="K1186" s="9"/>
      <c r="L1186" s="9"/>
      <c r="M1186" s="9"/>
    </row>
  </sheetData>
  <autoFilter ref="A5:AMK5" xr:uid="{8D933294-98CB-4AB6-B22E-9E075FE752E1}"/>
  <mergeCells count="28">
    <mergeCell ref="G8:G12"/>
    <mergeCell ref="H8:H12"/>
    <mergeCell ref="M13:M15"/>
    <mergeCell ref="M8:M12"/>
    <mergeCell ref="F421:F422"/>
    <mergeCell ref="G421:G422"/>
    <mergeCell ref="H13:H15"/>
    <mergeCell ref="L421:L422"/>
    <mergeCell ref="M421:M422"/>
    <mergeCell ref="J421:J422"/>
    <mergeCell ref="K421:K422"/>
    <mergeCell ref="M16:M18"/>
    <mergeCell ref="B1185:M1185"/>
    <mergeCell ref="A1:M1"/>
    <mergeCell ref="A2:M2"/>
    <mergeCell ref="A3:M3"/>
    <mergeCell ref="B1179:M1179"/>
    <mergeCell ref="B1180:M1180"/>
    <mergeCell ref="G16:G18"/>
    <mergeCell ref="H16:H18"/>
    <mergeCell ref="G13:G15"/>
    <mergeCell ref="B1181:M1181"/>
    <mergeCell ref="B1182:M1182"/>
    <mergeCell ref="A421:A422"/>
    <mergeCell ref="B421:B422"/>
    <mergeCell ref="C421:C422"/>
    <mergeCell ref="D421:D422"/>
    <mergeCell ref="E421:E422"/>
  </mergeCells>
  <phoneticPr fontId="29" type="noConversion"/>
  <dataValidations count="1">
    <dataValidation type="list" allowBlank="1" showInputMessage="1" showErrorMessage="1" sqref="D692" xr:uid="{D853D676-B13B-4D2A-AAB4-F74A5B1373F5}">
      <formula1>#REF!</formula1>
    </dataValidation>
  </dataValidations>
  <printOptions horizontalCentered="1"/>
  <pageMargins left="0.31496062992125984" right="0.31496062992125984" top="0.47244094488188981" bottom="0.31496062992125984" header="0.47244094488188981" footer="0"/>
  <pageSetup paperSize="9" scale="65" fitToHeight="0" orientation="landscape" r:id="rId1"/>
  <headerFooter alignWithMargins="0">
    <oddFooter>&amp;C&amp;"標楷體,標準"&amp;P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5</vt:i4>
      </vt:variant>
    </vt:vector>
  </HeadingPairs>
  <TitlesOfParts>
    <vt:vector size="8" baseType="lpstr">
      <vt:lpstr>請填此表~114S1</vt:lpstr>
      <vt:lpstr>114統計-公告 </vt:lpstr>
      <vt:lpstr>113S4-供參</vt:lpstr>
      <vt:lpstr>'113S4-供參'!Print_Area</vt:lpstr>
      <vt:lpstr>'114統計-公告 '!Print_Area</vt:lpstr>
      <vt:lpstr>'113S4-供參'!Print_Titles</vt:lpstr>
      <vt:lpstr>'114統計-公告 '!Print_Titles</vt:lpstr>
      <vt:lpstr>'請填此表~114S1'!Print_Titles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 雅萍</cp:lastModifiedBy>
  <cp:lastPrinted>2023-10-30T08:09:02Z</cp:lastPrinted>
  <dcterms:created xsi:type="dcterms:W3CDTF">2020-11-02T02:13:46Z</dcterms:created>
  <dcterms:modified xsi:type="dcterms:W3CDTF">2025-04-07T07:43:09Z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