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C:\Users\raiwu\Desktop\"/>
    </mc:Choice>
  </mc:AlternateContent>
  <xr:revisionPtr revIDLastSave="0" documentId="13_ncr:1_{640E5177-863C-4646-8044-910AF7E34A04}" xr6:coauthVersionLast="47" xr6:coauthVersionMax="47" xr10:uidLastSave="{00000000-0000-0000-0000-000000000000}"/>
  <bookViews>
    <workbookView xWindow="-120" yWindow="-120" windowWidth="29040" windowHeight="15840" xr2:uid="{B3388440-D979-4712-9318-80A7FF452638}"/>
  </bookViews>
  <sheets>
    <sheet name="請填此表~114S4" sheetId="24" r:id="rId1"/>
    <sheet name="請填此表~114統計-公告 " sheetId="25" r:id="rId2"/>
    <sheet name="114S3-供參" sheetId="26" r:id="rId3"/>
    <sheet name="114S2-供參" sheetId="23" r:id="rId4"/>
    <sheet name="114S1-供參" sheetId="13" r:id="rId5"/>
    <sheet name="113S4-供參" sheetId="21" r:id="rId6"/>
  </sheets>
  <externalReferences>
    <externalReference r:id="rId7"/>
    <externalReference r:id="rId8"/>
    <externalReference r:id="rId9"/>
  </externalReferences>
  <definedNames>
    <definedName name="_xlnm._FilterDatabase" localSheetId="5" hidden="1">'113S4-供參'!$A$5:$AMK$1186</definedName>
    <definedName name="_xlnm._FilterDatabase" localSheetId="4" hidden="1">'114S1-供參'!$A$5:$AMK$196</definedName>
    <definedName name="_xlnm._FilterDatabase" localSheetId="3" hidden="1">'114S2-供參'!$A$5:$M$354</definedName>
    <definedName name="_xlnm._FilterDatabase" localSheetId="2" hidden="1">'114S3-供參'!$A$5:$AMK$489</definedName>
    <definedName name="_xlnm._FilterDatabase" localSheetId="0" hidden="1">'請填此表~114S4'!$A$5:$AMK$184</definedName>
    <definedName name="_xlnm._FilterDatabase" localSheetId="1" hidden="1">'請填此表~114統計-公告 '!$A$5:$AQ$73</definedName>
    <definedName name="_xlnm.Print_Area" localSheetId="5">'113S4-供參'!$A$1:$M$1186</definedName>
    <definedName name="_xlnm.Print_Area" localSheetId="4">'114S1-供參'!$A$1:$M$196</definedName>
    <definedName name="_xlnm.Print_Area" localSheetId="3">'114S2-供參'!$A$1:$M$351</definedName>
    <definedName name="_xlnm.Print_Area" localSheetId="1">'請填此表~114統計-公告 '!$A$1:$AN$69</definedName>
    <definedName name="_xlnm.Print_Titles" localSheetId="5">'113S4-供參'!$1:$5</definedName>
    <definedName name="_xlnm.Print_Titles" localSheetId="4">'114S1-供參'!$1:$5</definedName>
    <definedName name="_xlnm.Print_Titles" localSheetId="3">'114S2-供參'!$1:$5</definedName>
    <definedName name="_xlnm.Print_Titles" localSheetId="2">'114S3-供參'!$1:$5</definedName>
    <definedName name="_xlnm.Print_Titles" localSheetId="0">'請填此表~114S4'!$1:$5</definedName>
    <definedName name="_xlnm.Print_Titles" localSheetId="1">'請填此表~114統計-公告 '!$1:$5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1" i="24" l="1"/>
  <c r="I175" i="24"/>
  <c r="AF69" i="25"/>
  <c r="AM69" i="25" s="1"/>
  <c r="I476" i="26" l="1"/>
  <c r="I475" i="26" s="1"/>
  <c r="I467" i="26"/>
  <c r="I461" i="26"/>
  <c r="I416" i="26"/>
  <c r="I316" i="26"/>
  <c r="I315" i="26" s="1"/>
  <c r="I309" i="26"/>
  <c r="I300" i="26"/>
  <c r="I281" i="26"/>
  <c r="I278" i="26"/>
  <c r="I270" i="26"/>
  <c r="I265" i="26"/>
  <c r="I218" i="26"/>
  <c r="I178" i="26"/>
  <c r="I136" i="26"/>
  <c r="I129" i="26"/>
  <c r="I126" i="26"/>
  <c r="I41" i="26"/>
  <c r="I32" i="26"/>
  <c r="I31" i="26"/>
  <c r="I26" i="26"/>
  <c r="I7" i="26"/>
  <c r="AD74" i="25"/>
  <c r="AD73" i="25"/>
  <c r="M73" i="25"/>
  <c r="AD72" i="25"/>
  <c r="M72" i="25"/>
  <c r="M71" i="25"/>
  <c r="M70" i="25"/>
  <c r="AN69" i="25"/>
  <c r="U69" i="25"/>
  <c r="N69" i="25"/>
  <c r="AM68" i="25"/>
  <c r="AN68" i="25" s="1"/>
  <c r="U68" i="25"/>
  <c r="N68" i="25"/>
  <c r="AN67" i="25"/>
  <c r="AM67" i="25"/>
  <c r="U67" i="25"/>
  <c r="N67" i="25"/>
  <c r="AN66" i="25"/>
  <c r="AM66" i="25"/>
  <c r="U66" i="25"/>
  <c r="N66" i="25"/>
  <c r="AN65" i="25"/>
  <c r="AM65" i="25"/>
  <c r="U65" i="25"/>
  <c r="N65" i="25"/>
  <c r="AN64" i="25"/>
  <c r="AM64" i="25"/>
  <c r="AA64" i="25"/>
  <c r="U64" i="25"/>
  <c r="N64" i="25"/>
  <c r="AM63" i="25"/>
  <c r="AN63" i="25" s="1"/>
  <c r="AG63" i="25"/>
  <c r="AA63" i="25"/>
  <c r="AA56" i="25" s="1"/>
  <c r="U63" i="25"/>
  <c r="N63" i="25"/>
  <c r="U62" i="25"/>
  <c r="N62" i="25"/>
  <c r="U61" i="25"/>
  <c r="N61" i="25"/>
  <c r="U60" i="25"/>
  <c r="N60" i="25"/>
  <c r="U59" i="25"/>
  <c r="N59" i="25"/>
  <c r="U58" i="25"/>
  <c r="N58" i="25"/>
  <c r="U57" i="25"/>
  <c r="N57" i="25"/>
  <c r="AM56" i="25"/>
  <c r="AL56" i="25"/>
  <c r="AK56" i="25"/>
  <c r="AI56" i="25"/>
  <c r="AF56" i="25"/>
  <c r="AE56" i="25"/>
  <c r="AD56" i="25"/>
  <c r="AC56" i="25"/>
  <c r="AB56" i="25"/>
  <c r="Z56" i="25"/>
  <c r="Y56" i="25"/>
  <c r="X56" i="25"/>
  <c r="W56" i="25"/>
  <c r="V56" i="25"/>
  <c r="T56" i="25"/>
  <c r="S56" i="25"/>
  <c r="R56" i="25"/>
  <c r="Q56" i="25"/>
  <c r="AJ56" i="25" s="1"/>
  <c r="P56" i="25"/>
  <c r="U56" i="25" s="1"/>
  <c r="M56" i="25"/>
  <c r="L56" i="25"/>
  <c r="K56" i="25"/>
  <c r="I56" i="25"/>
  <c r="N56" i="25" s="1"/>
  <c r="N72" i="25" s="1"/>
  <c r="AL55" i="25"/>
  <c r="AK55" i="25"/>
  <c r="AJ55" i="25"/>
  <c r="AI55" i="25"/>
  <c r="AN55" i="25" s="1"/>
  <c r="AG55" i="25"/>
  <c r="AA55" i="25"/>
  <c r="U55" i="25"/>
  <c r="N55" i="25"/>
  <c r="AN54" i="25"/>
  <c r="AL54" i="25"/>
  <c r="AK54" i="25"/>
  <c r="AJ54" i="25"/>
  <c r="AI54" i="25"/>
  <c r="AG54" i="25"/>
  <c r="AA54" i="25"/>
  <c r="U54" i="25"/>
  <c r="N54" i="25"/>
  <c r="AL53" i="25"/>
  <c r="AK53" i="25"/>
  <c r="AJ53" i="25"/>
  <c r="AI53" i="25"/>
  <c r="AG53" i="25"/>
  <c r="AA53" i="25"/>
  <c r="U53" i="25"/>
  <c r="N53" i="25"/>
  <c r="AL52" i="25"/>
  <c r="AK52" i="25"/>
  <c r="AJ52" i="25"/>
  <c r="AJ51" i="25" s="1"/>
  <c r="AI52" i="25"/>
  <c r="AG52" i="25"/>
  <c r="AA52" i="25"/>
  <c r="U52" i="25"/>
  <c r="N52" i="25"/>
  <c r="AF51" i="25"/>
  <c r="AE51" i="25"/>
  <c r="AD51" i="25"/>
  <c r="AC51" i="25"/>
  <c r="AB51" i="25"/>
  <c r="AG51" i="25" s="1"/>
  <c r="W51" i="25"/>
  <c r="V51" i="25"/>
  <c r="AA51" i="25" s="1"/>
  <c r="Q51" i="25"/>
  <c r="U51" i="25" s="1"/>
  <c r="J51" i="25"/>
  <c r="N51" i="25" s="1"/>
  <c r="N71" i="25" s="1"/>
  <c r="B51" i="25"/>
  <c r="AL50" i="25"/>
  <c r="AK50" i="25"/>
  <c r="AJ50" i="25"/>
  <c r="AI50" i="25"/>
  <c r="AG50" i="25"/>
  <c r="AA50" i="25"/>
  <c r="U50" i="25"/>
  <c r="N50" i="25"/>
  <c r="AL49" i="25"/>
  <c r="AK49" i="25"/>
  <c r="AJ49" i="25"/>
  <c r="AI49" i="25"/>
  <c r="AN49" i="25" s="1"/>
  <c r="AG49" i="25"/>
  <c r="AA49" i="25"/>
  <c r="U49" i="25"/>
  <c r="N49" i="25"/>
  <c r="AL48" i="25"/>
  <c r="AK48" i="25"/>
  <c r="AJ48" i="25"/>
  <c r="AI48" i="25"/>
  <c r="AN48" i="25" s="1"/>
  <c r="AG48" i="25"/>
  <c r="AA48" i="25"/>
  <c r="U48" i="25"/>
  <c r="N48" i="25"/>
  <c r="AL47" i="25"/>
  <c r="AK47" i="25"/>
  <c r="AN47" i="25" s="1"/>
  <c r="AJ47" i="25"/>
  <c r="AI47" i="25"/>
  <c r="AG47" i="25"/>
  <c r="AA47" i="25"/>
  <c r="U47" i="25"/>
  <c r="N47" i="25"/>
  <c r="AL46" i="25"/>
  <c r="AL44" i="25" s="1"/>
  <c r="AK46" i="25"/>
  <c r="AJ46" i="25"/>
  <c r="AI46" i="25"/>
  <c r="AN46" i="25" s="1"/>
  <c r="AG46" i="25"/>
  <c r="AA46" i="25"/>
  <c r="U46" i="25"/>
  <c r="N46" i="25"/>
  <c r="AK45" i="25"/>
  <c r="AJ45" i="25"/>
  <c r="AN45" i="25" s="1"/>
  <c r="AG45" i="25"/>
  <c r="AA45" i="25"/>
  <c r="U45" i="25"/>
  <c r="N45" i="25"/>
  <c r="AF44" i="25"/>
  <c r="AE44" i="25"/>
  <c r="AD44" i="25"/>
  <c r="AB44" i="25"/>
  <c r="AG44" i="25" s="1"/>
  <c r="Z44" i="25"/>
  <c r="Y44" i="25"/>
  <c r="W44" i="25"/>
  <c r="W39" i="25" s="1"/>
  <c r="V44" i="25"/>
  <c r="T44" i="25"/>
  <c r="S44" i="25"/>
  <c r="R44" i="25"/>
  <c r="Q44" i="25"/>
  <c r="P44" i="25"/>
  <c r="O44" i="25"/>
  <c r="M44" i="25"/>
  <c r="L44" i="25"/>
  <c r="K44" i="25"/>
  <c r="J44" i="25"/>
  <c r="I44" i="25"/>
  <c r="F44" i="25"/>
  <c r="E44" i="25"/>
  <c r="D44" i="25"/>
  <c r="B44" i="25"/>
  <c r="AL43" i="25"/>
  <c r="AK43" i="25"/>
  <c r="AJ43" i="25"/>
  <c r="AI43" i="25"/>
  <c r="AN43" i="25" s="1"/>
  <c r="AG43" i="25"/>
  <c r="AA43" i="25"/>
  <c r="U43" i="25"/>
  <c r="N43" i="25"/>
  <c r="AL42" i="25"/>
  <c r="AK42" i="25"/>
  <c r="AJ42" i="25"/>
  <c r="AI42" i="25"/>
  <c r="AN42" i="25" s="1"/>
  <c r="AG42" i="25"/>
  <c r="U42" i="25"/>
  <c r="N42" i="25"/>
  <c r="AL41" i="25"/>
  <c r="AK41" i="25"/>
  <c r="AJ41" i="25"/>
  <c r="AI41" i="25"/>
  <c r="AN41" i="25" s="1"/>
  <c r="AG41" i="25"/>
  <c r="AA41" i="25"/>
  <c r="AA40" i="25" s="1"/>
  <c r="U41" i="25"/>
  <c r="N41" i="25"/>
  <c r="N40" i="25" s="1"/>
  <c r="AL40" i="25"/>
  <c r="AK40" i="25"/>
  <c r="AJ40" i="25"/>
  <c r="AF40" i="25"/>
  <c r="AE40" i="25"/>
  <c r="AD40" i="25"/>
  <c r="AC40" i="25"/>
  <c r="AC39" i="25" s="1"/>
  <c r="AB40" i="25"/>
  <c r="AG40" i="25" s="1"/>
  <c r="Z40" i="25"/>
  <c r="Y40" i="25"/>
  <c r="X40" i="25"/>
  <c r="W40" i="25"/>
  <c r="V40" i="25"/>
  <c r="T40" i="25"/>
  <c r="S40" i="25"/>
  <c r="R40" i="25"/>
  <c r="R39" i="25" s="1"/>
  <c r="Q40" i="25"/>
  <c r="Q39" i="25" s="1"/>
  <c r="P40" i="25"/>
  <c r="O40" i="25"/>
  <c r="M40" i="25"/>
  <c r="L40" i="25"/>
  <c r="L39" i="25" s="1"/>
  <c r="K40" i="25"/>
  <c r="K39" i="25" s="1"/>
  <c r="J40" i="25"/>
  <c r="I40" i="25"/>
  <c r="F40" i="25"/>
  <c r="E40" i="25"/>
  <c r="D40" i="25"/>
  <c r="B40" i="25"/>
  <c r="AD39" i="25"/>
  <c r="X39" i="25"/>
  <c r="J39" i="25"/>
  <c r="I39" i="25"/>
  <c r="F39" i="25"/>
  <c r="D39" i="25"/>
  <c r="B39" i="25"/>
  <c r="AL38" i="25"/>
  <c r="AK38" i="25"/>
  <c r="AP38" i="25" s="1"/>
  <c r="AL37" i="25"/>
  <c r="AK37" i="25"/>
  <c r="AN37" i="25" s="1"/>
  <c r="AN36" i="25"/>
  <c r="AM36" i="25"/>
  <c r="AL36" i="25"/>
  <c r="AK36" i="25"/>
  <c r="B36" i="25"/>
  <c r="AL35" i="25"/>
  <c r="AK35" i="25"/>
  <c r="AP35" i="25" s="1"/>
  <c r="AG35" i="25"/>
  <c r="AA35" i="25"/>
  <c r="U35" i="25"/>
  <c r="N35" i="25"/>
  <c r="AL34" i="25"/>
  <c r="AN34" i="25" s="1"/>
  <c r="AK34" i="25"/>
  <c r="AP34" i="25" s="1"/>
  <c r="AG34" i="25"/>
  <c r="AA34" i="25"/>
  <c r="U34" i="25"/>
  <c r="N34" i="25"/>
  <c r="AL33" i="25"/>
  <c r="AK33" i="25"/>
  <c r="AN33" i="25" s="1"/>
  <c r="AG33" i="25"/>
  <c r="U33" i="25"/>
  <c r="N33" i="25"/>
  <c r="AL32" i="25"/>
  <c r="AK32" i="25"/>
  <c r="AG32" i="25"/>
  <c r="AA32" i="25"/>
  <c r="AA31" i="25" s="1"/>
  <c r="AA30" i="25" s="1"/>
  <c r="U32" i="25"/>
  <c r="N32" i="25"/>
  <c r="AJ31" i="25"/>
  <c r="AI31" i="25"/>
  <c r="AE31" i="25"/>
  <c r="AC31" i="25"/>
  <c r="AC30" i="25" s="1"/>
  <c r="AB31" i="25"/>
  <c r="Y31" i="25"/>
  <c r="X31" i="25"/>
  <c r="W31" i="25"/>
  <c r="W30" i="25" s="1"/>
  <c r="V31" i="25"/>
  <c r="V30" i="25" s="1"/>
  <c r="S31" i="25"/>
  <c r="R31" i="25"/>
  <c r="Q31" i="25"/>
  <c r="P31" i="25"/>
  <c r="L31" i="25"/>
  <c r="L30" i="25" s="1"/>
  <c r="K31" i="25"/>
  <c r="K30" i="25" s="1"/>
  <c r="J31" i="25"/>
  <c r="I31" i="25"/>
  <c r="H31" i="25"/>
  <c r="G31" i="25"/>
  <c r="F31" i="25"/>
  <c r="E31" i="25"/>
  <c r="D31" i="25"/>
  <c r="AF30" i="25"/>
  <c r="AD30" i="25"/>
  <c r="AB30" i="25"/>
  <c r="Z30" i="25"/>
  <c r="Y30" i="25"/>
  <c r="X30" i="25"/>
  <c r="R30" i="25"/>
  <c r="U30" i="25" s="1"/>
  <c r="M30" i="25"/>
  <c r="J30" i="25"/>
  <c r="I30" i="25"/>
  <c r="H30" i="25"/>
  <c r="G30" i="25"/>
  <c r="G7" i="25" s="1"/>
  <c r="G6" i="25" s="1"/>
  <c r="B30" i="25"/>
  <c r="AL29" i="25"/>
  <c r="AL26" i="25" s="1"/>
  <c r="AK29" i="25"/>
  <c r="AN29" i="25" s="1"/>
  <c r="AO29" i="25" s="1"/>
  <c r="AG29" i="25"/>
  <c r="U29" i="25"/>
  <c r="N29" i="25"/>
  <c r="AL28" i="25"/>
  <c r="AK28" i="25"/>
  <c r="AN28" i="25" s="1"/>
  <c r="AG28" i="25"/>
  <c r="AA28" i="25"/>
  <c r="AA26" i="25" s="1"/>
  <c r="U28" i="25"/>
  <c r="N28" i="25"/>
  <c r="AL27" i="25"/>
  <c r="AN27" i="25" s="1"/>
  <c r="AO27" i="25" s="1"/>
  <c r="AK27" i="25"/>
  <c r="AG27" i="25"/>
  <c r="U27" i="25"/>
  <c r="U26" i="25" s="1"/>
  <c r="N27" i="25"/>
  <c r="AM26" i="25"/>
  <c r="AJ26" i="25"/>
  <c r="AI26" i="25"/>
  <c r="AH26" i="25"/>
  <c r="AF26" i="25"/>
  <c r="AE26" i="25"/>
  <c r="AD26" i="25"/>
  <c r="AC26" i="25"/>
  <c r="AB26" i="25"/>
  <c r="Z26" i="25"/>
  <c r="Y26" i="25"/>
  <c r="X26" i="25"/>
  <c r="W26" i="25"/>
  <c r="V26" i="25"/>
  <c r="T26" i="25"/>
  <c r="S26" i="25"/>
  <c r="R26" i="25"/>
  <c r="Q26" i="25"/>
  <c r="P26" i="25"/>
  <c r="O26" i="25"/>
  <c r="M26" i="25"/>
  <c r="L26" i="25"/>
  <c r="K26" i="25"/>
  <c r="J26" i="25"/>
  <c r="I26" i="25"/>
  <c r="H26" i="25"/>
  <c r="G26" i="25"/>
  <c r="F26" i="25"/>
  <c r="E26" i="25"/>
  <c r="D26" i="25"/>
  <c r="C26" i="25"/>
  <c r="B26" i="25"/>
  <c r="AH25" i="25"/>
  <c r="AN25" i="25" s="1"/>
  <c r="N25" i="25"/>
  <c r="H24" i="25"/>
  <c r="AH24" i="25" s="1"/>
  <c r="AN24" i="25" s="1"/>
  <c r="AL23" i="25"/>
  <c r="AK23" i="25"/>
  <c r="AJ23" i="25"/>
  <c r="AI23" i="25"/>
  <c r="AN23" i="25" s="1"/>
  <c r="AG23" i="25"/>
  <c r="AA23" i="25"/>
  <c r="U23" i="25"/>
  <c r="N23" i="25"/>
  <c r="C23" i="25"/>
  <c r="AL22" i="25"/>
  <c r="AK22" i="25"/>
  <c r="AJ22" i="25"/>
  <c r="AI22" i="25"/>
  <c r="AN22" i="25" s="1"/>
  <c r="AG22" i="25"/>
  <c r="AA22" i="25"/>
  <c r="U22" i="25"/>
  <c r="N22" i="25"/>
  <c r="C22" i="25"/>
  <c r="B22" i="25"/>
  <c r="AL21" i="25"/>
  <c r="AK21" i="25"/>
  <c r="AJ21" i="25"/>
  <c r="AI21" i="25"/>
  <c r="AN21" i="25" s="1"/>
  <c r="AG21" i="25"/>
  <c r="AA21" i="25"/>
  <c r="U21" i="25"/>
  <c r="N21" i="25"/>
  <c r="C21" i="25"/>
  <c r="B21" i="25"/>
  <c r="AL20" i="25"/>
  <c r="AK20" i="25"/>
  <c r="AJ20" i="25"/>
  <c r="AI20" i="25"/>
  <c r="AH20" i="25"/>
  <c r="AG20" i="25"/>
  <c r="AA20" i="25"/>
  <c r="U20" i="25"/>
  <c r="N20" i="25"/>
  <c r="C20" i="25"/>
  <c r="AL19" i="25"/>
  <c r="AK19" i="25"/>
  <c r="AJ19" i="25"/>
  <c r="AI19" i="25"/>
  <c r="AH19" i="25"/>
  <c r="AG19" i="25"/>
  <c r="AA19" i="25"/>
  <c r="U19" i="25"/>
  <c r="N19" i="25"/>
  <c r="C19" i="25"/>
  <c r="B19" i="25"/>
  <c r="AL18" i="25"/>
  <c r="AK18" i="25"/>
  <c r="AJ18" i="25"/>
  <c r="AI18" i="25"/>
  <c r="AN18" i="25" s="1"/>
  <c r="AO18" i="25" s="1"/>
  <c r="AG18" i="25"/>
  <c r="AA18" i="25"/>
  <c r="U18" i="25"/>
  <c r="N18" i="25"/>
  <c r="C18" i="25"/>
  <c r="B18" i="25"/>
  <c r="AL17" i="25"/>
  <c r="AK17" i="25"/>
  <c r="AJ17" i="25"/>
  <c r="AI17" i="25"/>
  <c r="AN17" i="25" s="1"/>
  <c r="AG17" i="25"/>
  <c r="AA17" i="25"/>
  <c r="U17" i="25"/>
  <c r="N17" i="25"/>
  <c r="C17" i="25"/>
  <c r="B17" i="25"/>
  <c r="AI16" i="25"/>
  <c r="AN16" i="25" s="1"/>
  <c r="AG16" i="25"/>
  <c r="AA16" i="25"/>
  <c r="U16" i="25"/>
  <c r="N16" i="25"/>
  <c r="C16" i="25"/>
  <c r="B16" i="25"/>
  <c r="AL15" i="25"/>
  <c r="AK15" i="25"/>
  <c r="AJ15" i="25"/>
  <c r="AI15" i="25"/>
  <c r="AN15" i="25" s="1"/>
  <c r="AG15" i="25"/>
  <c r="AA15" i="25"/>
  <c r="U15" i="25"/>
  <c r="N15" i="25"/>
  <c r="C15" i="25"/>
  <c r="B15" i="25"/>
  <c r="AL14" i="25"/>
  <c r="AK14" i="25"/>
  <c r="AJ14" i="25"/>
  <c r="AI14" i="25"/>
  <c r="AG14" i="25"/>
  <c r="AA14" i="25"/>
  <c r="U14" i="25"/>
  <c r="N14" i="25"/>
  <c r="D14" i="25"/>
  <c r="C14" i="25"/>
  <c r="B14" i="25"/>
  <c r="AL13" i="25"/>
  <c r="AK13" i="25"/>
  <c r="AJ13" i="25"/>
  <c r="AI13" i="25"/>
  <c r="AN13" i="25" s="1"/>
  <c r="AG13" i="25"/>
  <c r="AA13" i="25"/>
  <c r="U13" i="25"/>
  <c r="N13" i="25"/>
  <c r="C13" i="25"/>
  <c r="B13" i="25"/>
  <c r="AL12" i="25"/>
  <c r="AK12" i="25"/>
  <c r="AJ12" i="25"/>
  <c r="AI12" i="25"/>
  <c r="AN12" i="25" s="1"/>
  <c r="AG12" i="25"/>
  <c r="AA12" i="25"/>
  <c r="U12" i="25"/>
  <c r="N12" i="25"/>
  <c r="C12" i="25"/>
  <c r="B12" i="25"/>
  <c r="AL11" i="25"/>
  <c r="AK11" i="25"/>
  <c r="AJ11" i="25"/>
  <c r="AI11" i="25"/>
  <c r="AN11" i="25" s="1"/>
  <c r="AG11" i="25"/>
  <c r="AA11" i="25"/>
  <c r="U11" i="25"/>
  <c r="N11" i="25"/>
  <c r="N9" i="25" s="1"/>
  <c r="C11" i="25"/>
  <c r="B11" i="25"/>
  <c r="B9" i="25" s="1"/>
  <c r="B8" i="25" s="1"/>
  <c r="B7" i="25" s="1"/>
  <c r="B6" i="25" s="1"/>
  <c r="AL10" i="25"/>
  <c r="AK10" i="25"/>
  <c r="AJ10" i="25"/>
  <c r="AI10" i="25"/>
  <c r="AG10" i="25"/>
  <c r="AA10" i="25"/>
  <c r="U10" i="25"/>
  <c r="U9" i="25" s="1"/>
  <c r="N10" i="25"/>
  <c r="C10" i="25"/>
  <c r="B10" i="25"/>
  <c r="AM9" i="25"/>
  <c r="AK9" i="25"/>
  <c r="AH9" i="25"/>
  <c r="AF9" i="25"/>
  <c r="AF8" i="25" s="1"/>
  <c r="AE9" i="25"/>
  <c r="AE8" i="25" s="1"/>
  <c r="AD9" i="25"/>
  <c r="AD8" i="25" s="1"/>
  <c r="AD7" i="25" s="1"/>
  <c r="AD6" i="25" s="1"/>
  <c r="AC9" i="25"/>
  <c r="AC8" i="25" s="1"/>
  <c r="AA9" i="25"/>
  <c r="AA8" i="25" s="1"/>
  <c r="Z9" i="25"/>
  <c r="Z8" i="25" s="1"/>
  <c r="Y9" i="25"/>
  <c r="Y8" i="25" s="1"/>
  <c r="Y7" i="25" s="1"/>
  <c r="X9" i="25"/>
  <c r="V9" i="25"/>
  <c r="T9" i="25"/>
  <c r="S9" i="25"/>
  <c r="S8" i="25" s="1"/>
  <c r="R9" i="25"/>
  <c r="R8" i="25" s="1"/>
  <c r="R7" i="25" s="1"/>
  <c r="R6" i="25" s="1"/>
  <c r="Q9" i="25"/>
  <c r="Q8" i="25" s="1"/>
  <c r="Q7" i="25" s="1"/>
  <c r="P9" i="25"/>
  <c r="O9" i="25"/>
  <c r="M9" i="25"/>
  <c r="M8" i="25" s="1"/>
  <c r="L9" i="25"/>
  <c r="K9" i="25"/>
  <c r="K8" i="25" s="1"/>
  <c r="J9" i="25"/>
  <c r="F9" i="25"/>
  <c r="F8" i="25" s="1"/>
  <c r="F7" i="25" s="1"/>
  <c r="E9" i="25"/>
  <c r="D9" i="25"/>
  <c r="AM8" i="25"/>
  <c r="AH8" i="25"/>
  <c r="AH7" i="25" s="1"/>
  <c r="AH6" i="25" s="1"/>
  <c r="AB8" i="25"/>
  <c r="X8" i="25"/>
  <c r="W8" i="25"/>
  <c r="W7" i="25" s="1"/>
  <c r="W6" i="25" s="1"/>
  <c r="V8" i="25"/>
  <c r="T8" i="25"/>
  <c r="P8" i="25"/>
  <c r="O8" i="25"/>
  <c r="O7" i="25" s="1"/>
  <c r="O6" i="25" s="1"/>
  <c r="L8" i="25"/>
  <c r="J8" i="25"/>
  <c r="J7" i="25" s="1"/>
  <c r="I8" i="25"/>
  <c r="I7" i="25" s="1"/>
  <c r="I6" i="25" s="1"/>
  <c r="H8" i="25"/>
  <c r="E8" i="25"/>
  <c r="D8" i="25"/>
  <c r="D7" i="25" s="1"/>
  <c r="AO6" i="25"/>
  <c r="AG56" i="25" l="1"/>
  <c r="AA7" i="25"/>
  <c r="AA6" i="25" s="1"/>
  <c r="AC7" i="25"/>
  <c r="AC6" i="25" s="1"/>
  <c r="F6" i="25"/>
  <c r="AK8" i="25"/>
  <c r="T7" i="25"/>
  <c r="T6" i="25" s="1"/>
  <c r="AK30" i="25"/>
  <c r="AN32" i="25"/>
  <c r="AN53" i="25"/>
  <c r="C8" i="25"/>
  <c r="U8" i="25"/>
  <c r="N8" i="25"/>
  <c r="AG31" i="25"/>
  <c r="AG30" i="25" s="1"/>
  <c r="AL39" i="25"/>
  <c r="AO17" i="25"/>
  <c r="AO23" i="25"/>
  <c r="U40" i="25"/>
  <c r="AJ44" i="25"/>
  <c r="AJ39" i="25" s="1"/>
  <c r="AJ6" i="25" s="1"/>
  <c r="L7" i="25"/>
  <c r="L6" i="25" s="1"/>
  <c r="AE7" i="25"/>
  <c r="AE6" i="25" s="1"/>
  <c r="AN19" i="25"/>
  <c r="AO19" i="25" s="1"/>
  <c r="AO21" i="25"/>
  <c r="AO11" i="25"/>
  <c r="AO13" i="25"/>
  <c r="P7" i="25"/>
  <c r="AO15" i="25"/>
  <c r="AG26" i="25"/>
  <c r="P39" i="25"/>
  <c r="S39" i="25"/>
  <c r="U39" i="25" s="1"/>
  <c r="M7" i="25"/>
  <c r="M6" i="25" s="1"/>
  <c r="AM30" i="25"/>
  <c r="AM7" i="25" s="1"/>
  <c r="AM6" i="25" s="1"/>
  <c r="AL31" i="25"/>
  <c r="V39" i="25"/>
  <c r="V7" i="25"/>
  <c r="V6" i="25" s="1"/>
  <c r="AO25" i="25"/>
  <c r="U31" i="25"/>
  <c r="N31" i="25"/>
  <c r="N30" i="25" s="1"/>
  <c r="AN30" i="25" s="1"/>
  <c r="C9" i="25"/>
  <c r="X7" i="25"/>
  <c r="X6" i="25" s="1"/>
  <c r="AB39" i="25"/>
  <c r="Y39" i="25"/>
  <c r="Y6" i="25" s="1"/>
  <c r="N44" i="25"/>
  <c r="AN52" i="25"/>
  <c r="J6" i="25"/>
  <c r="Q6" i="25"/>
  <c r="Z7" i="25"/>
  <c r="Z6" i="25" s="1"/>
  <c r="AA44" i="25"/>
  <c r="AA39" i="25" s="1"/>
  <c r="AI51" i="25"/>
  <c r="AN51" i="25" s="1"/>
  <c r="AH71" i="25"/>
  <c r="S7" i="25"/>
  <c r="S6" i="25" s="1"/>
  <c r="AG9" i="25"/>
  <c r="AG8" i="25" s="1"/>
  <c r="AN20" i="25"/>
  <c r="AO20" i="25" s="1"/>
  <c r="AO22" i="25"/>
  <c r="AO28" i="25"/>
  <c r="AP37" i="25"/>
  <c r="AG39" i="25"/>
  <c r="AB7" i="25"/>
  <c r="AI9" i="25"/>
  <c r="AI8" i="25" s="1"/>
  <c r="AI7" i="25" s="1"/>
  <c r="AO12" i="25"/>
  <c r="E39" i="25"/>
  <c r="AJ9" i="25"/>
  <c r="AJ8" i="25" s="1"/>
  <c r="AJ7" i="25" s="1"/>
  <c r="AN14" i="25"/>
  <c r="AO14" i="25" s="1"/>
  <c r="AO16" i="25"/>
  <c r="H7" i="25"/>
  <c r="H6" i="25" s="1"/>
  <c r="U44" i="25"/>
  <c r="AK44" i="25"/>
  <c r="AK39" i="25" s="1"/>
  <c r="AN50" i="25"/>
  <c r="AN38" i="25"/>
  <c r="AE39" i="25"/>
  <c r="AL9" i="25"/>
  <c r="AL8" i="25" s="1"/>
  <c r="AF7" i="25"/>
  <c r="AE30" i="25"/>
  <c r="AL30" i="25" s="1"/>
  <c r="I6" i="26"/>
  <c r="I480" i="26"/>
  <c r="AH72" i="25"/>
  <c r="N7" i="25"/>
  <c r="D6" i="25"/>
  <c r="AG7" i="25"/>
  <c r="U7" i="25"/>
  <c r="U6" i="25" s="1"/>
  <c r="AN56" i="25"/>
  <c r="K7" i="25"/>
  <c r="K6" i="25" s="1"/>
  <c r="N39" i="25"/>
  <c r="N26" i="25"/>
  <c r="AK31" i="25"/>
  <c r="AP31" i="25" s="1"/>
  <c r="AI44" i="25"/>
  <c r="E7" i="25"/>
  <c r="AN35" i="25"/>
  <c r="AN10" i="25"/>
  <c r="AI40" i="25"/>
  <c r="N24" i="25"/>
  <c r="AO24" i="25" s="1"/>
  <c r="AK26" i="25"/>
  <c r="AN26" i="25" s="1"/>
  <c r="AO26" i="25" s="1"/>
  <c r="AG6" i="25" l="1"/>
  <c r="AB6" i="25"/>
  <c r="AL7" i="25"/>
  <c r="AL6" i="25" s="1"/>
  <c r="E6" i="25"/>
  <c r="AN44" i="25"/>
  <c r="N70" i="25"/>
  <c r="AH70" i="25" s="1"/>
  <c r="P6" i="25"/>
  <c r="AN31" i="25"/>
  <c r="AI39" i="25"/>
  <c r="AI6" i="25" s="1"/>
  <c r="AN40" i="25"/>
  <c r="AN39" i="25" s="1"/>
  <c r="AK7" i="25"/>
  <c r="AK6" i="25" s="1"/>
  <c r="AO10" i="25"/>
  <c r="AN9" i="25"/>
  <c r="C6" i="25"/>
  <c r="C7" i="25"/>
  <c r="N6" i="25"/>
  <c r="N73" i="25" s="1"/>
  <c r="AH73" i="25" s="1"/>
  <c r="AO9" i="25" l="1"/>
  <c r="AN8" i="25"/>
  <c r="AO8" i="25" l="1"/>
  <c r="AN7" i="25"/>
  <c r="AO7" i="25" l="1"/>
  <c r="AN6" i="25"/>
  <c r="AP6" i="25" s="1"/>
  <c r="I170" i="24" l="1"/>
  <c r="I161" i="24"/>
  <c r="I157" i="24"/>
  <c r="I136" i="24"/>
  <c r="I123" i="24"/>
  <c r="I113" i="24"/>
  <c r="I94" i="24"/>
  <c r="I80" i="24"/>
  <c r="I64" i="24"/>
  <c r="I61" i="24"/>
  <c r="I58" i="24"/>
  <c r="I50" i="24"/>
  <c r="I34" i="24"/>
  <c r="I12" i="24"/>
  <c r="I7" i="24"/>
  <c r="I335" i="23"/>
  <c r="I333" i="23"/>
  <c r="I306" i="23"/>
  <c r="I211" i="23"/>
  <c r="I7" i="23"/>
  <c r="I122" i="24" l="1"/>
  <c r="I6" i="24"/>
  <c r="I210" i="23"/>
  <c r="I206" i="23"/>
  <c r="I197" i="23"/>
  <c r="I144" i="23"/>
  <c r="I121" i="23"/>
  <c r="I115" i="23"/>
  <c r="I108" i="23"/>
  <c r="I105" i="23"/>
  <c r="I33" i="23"/>
  <c r="I24" i="23"/>
  <c r="I20" i="23"/>
  <c r="I339" i="23"/>
  <c r="I338" i="23" s="1"/>
  <c r="I185" i="13"/>
  <c r="I180" i="13"/>
  <c r="I6" i="23" l="1"/>
  <c r="I342" i="23" s="1"/>
  <c r="I353" i="23" s="1"/>
  <c r="I354" i="23" s="1"/>
  <c r="I179" i="13"/>
  <c r="I97" i="13" l="1"/>
  <c r="I95" i="13"/>
  <c r="I91" i="13"/>
  <c r="I90" i="13"/>
  <c r="I89" i="13"/>
  <c r="I88" i="13"/>
  <c r="I87" i="13"/>
  <c r="I86" i="13"/>
  <c r="I85" i="13"/>
  <c r="I84" i="13"/>
  <c r="I83" i="13"/>
  <c r="I82" i="13"/>
  <c r="I81" i="13"/>
  <c r="I80" i="13"/>
  <c r="I79" i="13"/>
  <c r="I78" i="13"/>
  <c r="I77" i="13"/>
  <c r="I76" i="13"/>
  <c r="I56" i="13"/>
  <c r="I53" i="13"/>
  <c r="I51" i="13"/>
  <c r="I30" i="13"/>
  <c r="I20" i="13"/>
  <c r="I17" i="13"/>
  <c r="I172" i="13"/>
  <c r="I170" i="13"/>
  <c r="I139" i="13"/>
  <c r="I101" i="13"/>
  <c r="N6" i="21"/>
  <c r="I7" i="21"/>
  <c r="I28" i="21"/>
  <c r="I79" i="21"/>
  <c r="I61" i="21" s="1"/>
  <c r="I83" i="21"/>
  <c r="I86" i="21"/>
  <c r="I108" i="21"/>
  <c r="I120" i="21"/>
  <c r="I121" i="21"/>
  <c r="I368" i="21"/>
  <c r="I377" i="21"/>
  <c r="I384" i="21"/>
  <c r="I547" i="21"/>
  <c r="I704" i="21"/>
  <c r="I578" i="21" s="1"/>
  <c r="I840" i="21"/>
  <c r="I868" i="21"/>
  <c r="I858" i="21" s="1"/>
  <c r="I875" i="21"/>
  <c r="I972" i="21"/>
  <c r="I1134" i="21"/>
  <c r="I1139" i="21"/>
  <c r="I1171" i="21"/>
  <c r="I874" i="21" l="1"/>
  <c r="I67" i="13"/>
  <c r="I100" i="13"/>
  <c r="I6" i="21"/>
  <c r="O6" i="21" s="1"/>
  <c r="I1170" i="21"/>
  <c r="I7" i="13"/>
  <c r="I1177" i="21" l="1"/>
  <c r="I6" i="13"/>
  <c r="I187"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chwang3</author>
  </authors>
  <commentList>
    <comment ref="I39" authorId="0" shapeId="0" xr:uid="{90BF5778-6C26-4ABC-9236-66976C291E9E}">
      <text>
        <r>
          <rPr>
            <b/>
            <sz val="9"/>
            <color indexed="81"/>
            <rFont val="Tahoma"/>
            <family val="2"/>
          </rPr>
          <t>chwang3:</t>
        </r>
        <r>
          <rPr>
            <sz val="9"/>
            <color indexed="81"/>
            <rFont val="Tahoma"/>
            <family val="2"/>
          </rPr>
          <t xml:space="preserve">
Google</t>
        </r>
        <r>
          <rPr>
            <sz val="9"/>
            <color indexed="81"/>
            <rFont val="細明體"/>
            <family val="3"/>
            <charset val="136"/>
          </rPr>
          <t>多媒體廣告聯播網20,000元+111人力銀行10,000元</t>
        </r>
      </text>
    </comment>
    <comment ref="I41" authorId="0" shapeId="0" xr:uid="{4A4825E4-0F7F-4ED9-99AD-953B6DFD4491}">
      <text>
        <r>
          <rPr>
            <b/>
            <sz val="9"/>
            <color indexed="81"/>
            <rFont val="Tahoma"/>
            <family val="2"/>
          </rPr>
          <t>chwang3:</t>
        </r>
        <r>
          <rPr>
            <sz val="9"/>
            <color indexed="81"/>
            <rFont val="Tahoma"/>
            <family val="2"/>
          </rPr>
          <t xml:space="preserve">
</t>
        </r>
        <r>
          <rPr>
            <sz val="9"/>
            <color indexed="81"/>
            <rFont val="細明體"/>
            <family val="3"/>
            <charset val="136"/>
          </rPr>
          <t>日刊工業新聞</t>
        </r>
        <r>
          <rPr>
            <sz val="9"/>
            <color indexed="81"/>
            <rFont val="Tahoma"/>
            <family val="2"/>
          </rPr>
          <t xml:space="preserve"> 73,205</t>
        </r>
        <r>
          <rPr>
            <sz val="9"/>
            <color indexed="81"/>
            <rFont val="細明體"/>
            <family val="3"/>
            <charset val="136"/>
          </rPr>
          <t>元+ニュースイッチ
(NEWSWITCH)73,205元+電子デバイス產業新聞117,128元</t>
        </r>
      </text>
    </comment>
    <comment ref="I42" authorId="0" shapeId="0" xr:uid="{9C763BBE-C6A4-4DD3-979F-06029EDAB793}">
      <text>
        <r>
          <rPr>
            <b/>
            <sz val="9"/>
            <color indexed="81"/>
            <rFont val="Tahoma"/>
            <family val="2"/>
          </rPr>
          <t xml:space="preserve">chwang3:
</t>
        </r>
        <r>
          <rPr>
            <sz val="9"/>
            <color indexed="81"/>
            <rFont val="細明體"/>
            <family val="3"/>
            <charset val="136"/>
          </rPr>
          <t>台中市紙器商業同業公會會訊5,000元+高雄市印刷商業同業公會會刊8,000元+台南市印刷商業同業公會大會手冊8,000元+台北市印刷商業同業公會惠訊10,000元。</t>
        </r>
      </text>
    </comment>
    <comment ref="I48" authorId="0" shapeId="0" xr:uid="{BA3D54D1-FEA3-488C-BF3A-CE1F7B5C9E1C}">
      <text>
        <r>
          <rPr>
            <b/>
            <sz val="9"/>
            <color indexed="81"/>
            <rFont val="Tahoma"/>
            <family val="2"/>
          </rPr>
          <t>chwang3:</t>
        </r>
        <r>
          <rPr>
            <sz val="9"/>
            <color indexed="81"/>
            <rFont val="Tahoma"/>
            <family val="2"/>
          </rPr>
          <t xml:space="preserve">
</t>
        </r>
        <r>
          <rPr>
            <sz val="9"/>
            <color indexed="81"/>
            <rFont val="細明體"/>
            <family val="3"/>
            <charset val="136"/>
          </rPr>
          <t>刊登期間8/1-8/31共15,000元+9/1-9/30共15,000元。</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林邑軒</author>
  </authors>
  <commentList>
    <comment ref="D21" authorId="0" shapeId="0" xr:uid="{F9710F13-2F37-44B2-A9E8-75421444717C}">
      <text>
        <r>
          <rPr>
            <b/>
            <sz val="9"/>
            <color indexed="81"/>
            <rFont val="細明體"/>
            <family val="3"/>
            <charset val="136"/>
          </rPr>
          <t>林邑軒</t>
        </r>
        <r>
          <rPr>
            <b/>
            <sz val="9"/>
            <color indexed="81"/>
            <rFont val="Tahoma"/>
            <family val="2"/>
          </rPr>
          <t>:</t>
        </r>
        <r>
          <rPr>
            <sz val="9"/>
            <color indexed="81"/>
            <rFont val="Tahoma"/>
            <family val="2"/>
          </rPr>
          <t xml:space="preserve">
</t>
        </r>
        <r>
          <rPr>
            <sz val="9"/>
            <color indexed="81"/>
            <rFont val="細明體"/>
            <family val="3"/>
            <charset val="136"/>
          </rPr>
          <t>法定</t>
        </r>
        <r>
          <rPr>
            <sz val="9"/>
            <color indexed="81"/>
            <rFont val="Tahoma"/>
            <family val="2"/>
          </rPr>
          <t xml:space="preserve">72,000
</t>
        </r>
        <r>
          <rPr>
            <sz val="9"/>
            <color indexed="81"/>
            <rFont val="細明體"/>
            <family val="3"/>
            <charset val="136"/>
          </rPr>
          <t>預算案數180,000</t>
        </r>
      </text>
    </comment>
    <comment ref="E21" authorId="0" shapeId="0" xr:uid="{85E2A085-6EDC-4714-AEA1-A9064267FA47}">
      <text>
        <r>
          <rPr>
            <b/>
            <sz val="9"/>
            <color indexed="81"/>
            <rFont val="細明體"/>
            <family val="3"/>
            <charset val="136"/>
          </rPr>
          <t>林邑軒</t>
        </r>
        <r>
          <rPr>
            <b/>
            <sz val="9"/>
            <color indexed="81"/>
            <rFont val="Tahoma"/>
            <family val="2"/>
          </rPr>
          <t>:</t>
        </r>
        <r>
          <rPr>
            <sz val="9"/>
            <color indexed="81"/>
            <rFont val="Tahoma"/>
            <family val="2"/>
          </rPr>
          <t xml:space="preserve">
</t>
        </r>
        <r>
          <rPr>
            <sz val="9"/>
            <color indexed="81"/>
            <rFont val="細明體"/>
            <family val="3"/>
            <charset val="136"/>
          </rPr>
          <t>法定</t>
        </r>
        <r>
          <rPr>
            <sz val="9"/>
            <color indexed="81"/>
            <rFont val="Tahoma"/>
            <family val="2"/>
          </rPr>
          <t xml:space="preserve">23,000
</t>
        </r>
        <r>
          <rPr>
            <sz val="9"/>
            <color indexed="81"/>
            <rFont val="細明體"/>
            <family val="3"/>
            <charset val="136"/>
          </rPr>
          <t>預算案58,000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chwang3</author>
    <author>陳柏君</author>
  </authors>
  <commentList>
    <comment ref="I32" authorId="0" shapeId="0" xr:uid="{5687CD45-15D0-4F18-B67A-C410A759F02A}">
      <text>
        <r>
          <rPr>
            <b/>
            <sz val="11"/>
            <color indexed="81"/>
            <rFont val="Tahoma"/>
            <family val="2"/>
          </rPr>
          <t>chwang3:</t>
        </r>
        <r>
          <rPr>
            <sz val="11"/>
            <color indexed="81"/>
            <rFont val="Tahoma"/>
            <family val="2"/>
          </rPr>
          <t xml:space="preserve">
</t>
        </r>
        <r>
          <rPr>
            <sz val="12"/>
            <color indexed="81"/>
            <rFont val="Tahoma"/>
            <family val="2"/>
          </rPr>
          <t>1111</t>
        </r>
        <r>
          <rPr>
            <sz val="12"/>
            <color indexed="81"/>
            <rFont val="細明體"/>
            <family val="3"/>
            <charset val="136"/>
          </rPr>
          <t>人力銀行</t>
        </r>
        <r>
          <rPr>
            <sz val="12"/>
            <color indexed="81"/>
            <rFont val="Tahoma"/>
            <family val="2"/>
          </rPr>
          <t>10,000</t>
        </r>
        <r>
          <rPr>
            <sz val="12"/>
            <color indexed="81"/>
            <rFont val="細明體"/>
            <family val="3"/>
            <charset val="136"/>
          </rPr>
          <t>元+Facebook、Google多媒體廣告聯播網15,000元。</t>
        </r>
      </text>
    </comment>
    <comment ref="I61" authorId="1" shapeId="0" xr:uid="{2A5081F6-BD2D-49DA-80D7-89ABC313DCB0}">
      <text>
        <r>
          <rPr>
            <b/>
            <sz val="9"/>
            <color indexed="81"/>
            <rFont val="細明體"/>
            <family val="3"/>
            <charset val="136"/>
          </rPr>
          <t>陳柏君</t>
        </r>
        <r>
          <rPr>
            <b/>
            <sz val="9"/>
            <color indexed="81"/>
            <rFont val="Tahoma"/>
            <family val="2"/>
          </rPr>
          <t>:</t>
        </r>
        <r>
          <rPr>
            <sz val="9"/>
            <color indexed="81"/>
            <rFont val="Tahoma"/>
            <family val="2"/>
          </rPr>
          <t xml:space="preserve">
</t>
        </r>
        <r>
          <rPr>
            <sz val="9"/>
            <color indexed="81"/>
            <rFont val="細明體"/>
            <family val="3"/>
            <charset val="136"/>
          </rPr>
          <t>原檔</t>
        </r>
        <r>
          <rPr>
            <sz val="9"/>
            <color indexed="81"/>
            <rFont val="Tahoma"/>
            <family val="2"/>
          </rPr>
          <t>78</t>
        </r>
        <r>
          <rPr>
            <sz val="9"/>
            <color indexed="81"/>
            <rFont val="細明體"/>
            <family val="3"/>
            <charset val="136"/>
          </rPr>
          <t>列刪除，金額併案表達</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chwang3</author>
  </authors>
  <commentList>
    <comment ref="I29" authorId="0" shapeId="0" xr:uid="{D3B38FD9-17D6-4D51-A3DF-3E484401FF30}">
      <text>
        <r>
          <rPr>
            <b/>
            <sz val="9"/>
            <color indexed="81"/>
            <rFont val="Tahoma"/>
            <family val="2"/>
          </rPr>
          <t>chwang3:</t>
        </r>
        <r>
          <rPr>
            <sz val="9"/>
            <color indexed="81"/>
            <rFont val="Tahoma"/>
            <family val="2"/>
          </rPr>
          <t xml:space="preserve">
Google</t>
        </r>
        <r>
          <rPr>
            <sz val="9"/>
            <color indexed="81"/>
            <rFont val="細明體"/>
            <family val="3"/>
            <charset val="136"/>
          </rPr>
          <t>多媒體廣告聯播網20,000元+111人力銀行10,000元</t>
        </r>
      </text>
    </comment>
    <comment ref="I31" authorId="0" shapeId="0" xr:uid="{906568DC-F1C4-4FDF-B48D-637E30DF0DA1}">
      <text>
        <r>
          <rPr>
            <b/>
            <sz val="9"/>
            <color indexed="81"/>
            <rFont val="Tahoma"/>
            <family val="2"/>
          </rPr>
          <t>chwang3:</t>
        </r>
        <r>
          <rPr>
            <sz val="9"/>
            <color indexed="81"/>
            <rFont val="Tahoma"/>
            <family val="2"/>
          </rPr>
          <t xml:space="preserve">
</t>
        </r>
        <r>
          <rPr>
            <sz val="9"/>
            <color indexed="81"/>
            <rFont val="細明體"/>
            <family val="3"/>
            <charset val="136"/>
          </rPr>
          <t>日刊工業新聞</t>
        </r>
        <r>
          <rPr>
            <sz val="9"/>
            <color indexed="81"/>
            <rFont val="Tahoma"/>
            <family val="2"/>
          </rPr>
          <t xml:space="preserve"> 73,205</t>
        </r>
        <r>
          <rPr>
            <sz val="9"/>
            <color indexed="81"/>
            <rFont val="細明體"/>
            <family val="3"/>
            <charset val="136"/>
          </rPr>
          <t>元+ニュースイッチ
(NEWSWITCH)73,205元+電子デバイス產業新聞117,128元</t>
        </r>
      </text>
    </comment>
    <comment ref="I32" authorId="0" shapeId="0" xr:uid="{CBDD73F6-76F3-4D99-A8B2-0FAB3B24256B}">
      <text>
        <r>
          <rPr>
            <b/>
            <sz val="9"/>
            <color indexed="81"/>
            <rFont val="Tahoma"/>
            <family val="2"/>
          </rPr>
          <t xml:space="preserve">chwang3:
</t>
        </r>
        <r>
          <rPr>
            <sz val="9"/>
            <color indexed="81"/>
            <rFont val="細明體"/>
            <family val="3"/>
            <charset val="136"/>
          </rPr>
          <t>台中市紙器商業同業公會會訊5,000元+高雄市印刷商業同業公會會刊8,000元+台南市印刷商業同業公會大會手冊8,000元+台北市印刷商業同業公會惠訊10,000元。</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陳克強</author>
  </authors>
  <commentList>
    <comment ref="L105" authorId="0" shapeId="0" xr:uid="{CB2BDB00-D7AE-4BB2-81C8-EA7909C8CCAB}">
      <text>
        <r>
          <rPr>
            <b/>
            <sz val="9"/>
            <color indexed="81"/>
            <rFont val="細明體"/>
            <family val="3"/>
            <charset val="136"/>
          </rPr>
          <t>陳克強</t>
        </r>
        <r>
          <rPr>
            <b/>
            <sz val="9"/>
            <color indexed="81"/>
            <rFont val="Tahoma"/>
            <family val="2"/>
          </rPr>
          <t>:</t>
        </r>
        <r>
          <rPr>
            <sz val="9"/>
            <color indexed="81"/>
            <rFont val="Tahoma"/>
            <family val="2"/>
          </rPr>
          <t xml:space="preserve">
</t>
        </r>
        <r>
          <rPr>
            <sz val="9"/>
            <color indexed="81"/>
            <rFont val="細明體"/>
            <family val="3"/>
            <charset val="136"/>
          </rPr>
          <t>用於外賓來訪時撥放用</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王藝瑄</author>
    <author>楊鈺珊</author>
  </authors>
  <commentList>
    <comment ref="M567" authorId="0" shapeId="0" xr:uid="{9C48DE2B-97A8-43A6-A7B5-1D23F85D7431}">
      <text>
        <r>
          <rPr>
            <b/>
            <sz val="9"/>
            <color indexed="81"/>
            <rFont val="細明體"/>
            <family val="3"/>
            <charset val="136"/>
          </rPr>
          <t>王藝瑄</t>
        </r>
        <r>
          <rPr>
            <b/>
            <sz val="9"/>
            <color indexed="81"/>
            <rFont val="Tahoma"/>
            <family val="2"/>
          </rPr>
          <t>:</t>
        </r>
        <r>
          <rPr>
            <sz val="9"/>
            <color indexed="81"/>
            <rFont val="Tahoma"/>
            <family val="2"/>
          </rPr>
          <t xml:space="preserve">
</t>
        </r>
        <r>
          <rPr>
            <sz val="9"/>
            <color indexed="81"/>
            <rFont val="細明體"/>
            <family val="3"/>
            <charset val="136"/>
          </rPr>
          <t>大部分於</t>
        </r>
        <r>
          <rPr>
            <sz val="9"/>
            <color indexed="81"/>
            <rFont val="Tahoma"/>
            <family val="2"/>
          </rPr>
          <t>7/15</t>
        </r>
        <r>
          <rPr>
            <sz val="9"/>
            <color indexed="81"/>
            <rFont val="細明體"/>
            <family val="3"/>
            <charset val="136"/>
          </rPr>
          <t>報支，活動大型看板</t>
        </r>
        <r>
          <rPr>
            <sz val="9"/>
            <color indexed="81"/>
            <rFont val="Tahoma"/>
            <family val="2"/>
          </rPr>
          <t>7/26</t>
        </r>
        <r>
          <rPr>
            <sz val="9"/>
            <color indexed="81"/>
            <rFont val="細明體"/>
            <family val="3"/>
            <charset val="136"/>
          </rPr>
          <t>報支</t>
        </r>
        <r>
          <rPr>
            <sz val="9"/>
            <color indexed="81"/>
            <rFont val="Tahoma"/>
            <family val="2"/>
          </rPr>
          <t>(</t>
        </r>
        <r>
          <rPr>
            <sz val="9"/>
            <color indexed="81"/>
            <rFont val="細明體"/>
            <family val="3"/>
            <charset val="136"/>
          </rPr>
          <t>本項漏列</t>
        </r>
        <r>
          <rPr>
            <sz val="9"/>
            <color indexed="81"/>
            <rFont val="Tahoma"/>
            <family val="2"/>
          </rPr>
          <t>)</t>
        </r>
      </text>
    </comment>
    <comment ref="M568" authorId="0" shapeId="0" xr:uid="{B932E6E0-FB87-46DE-8340-1D0CB271D254}">
      <text>
        <r>
          <rPr>
            <b/>
            <sz val="9"/>
            <color indexed="81"/>
            <rFont val="細明體"/>
            <family val="3"/>
            <charset val="136"/>
          </rPr>
          <t>王藝瑄</t>
        </r>
        <r>
          <rPr>
            <b/>
            <sz val="9"/>
            <color indexed="81"/>
            <rFont val="Tahoma"/>
            <family val="2"/>
          </rPr>
          <t>:</t>
        </r>
        <r>
          <rPr>
            <sz val="9"/>
            <color indexed="81"/>
            <rFont val="Tahoma"/>
            <family val="2"/>
          </rPr>
          <t xml:space="preserve">
7/12</t>
        </r>
        <r>
          <rPr>
            <sz val="9"/>
            <color indexed="81"/>
            <rFont val="細明體"/>
            <family val="3"/>
            <charset val="136"/>
          </rPr>
          <t>報支</t>
        </r>
        <r>
          <rPr>
            <sz val="9"/>
            <color indexed="81"/>
            <rFont val="Tahoma"/>
            <family val="2"/>
          </rPr>
          <t>(</t>
        </r>
        <r>
          <rPr>
            <sz val="9"/>
            <color indexed="81"/>
            <rFont val="細明體"/>
            <family val="3"/>
            <charset val="136"/>
          </rPr>
          <t>本項漏列</t>
        </r>
        <r>
          <rPr>
            <sz val="9"/>
            <color indexed="81"/>
            <rFont val="Tahoma"/>
            <family val="2"/>
          </rPr>
          <t>)</t>
        </r>
      </text>
    </comment>
    <comment ref="C1037" authorId="1" shapeId="0" xr:uid="{462C6C56-CDD3-45FB-BB47-756C5A6C569B}">
      <text>
        <r>
          <rPr>
            <b/>
            <sz val="9"/>
            <color indexed="81"/>
            <rFont val="細明體"/>
            <family val="3"/>
            <charset val="136"/>
          </rPr>
          <t>楊鈺珊</t>
        </r>
        <r>
          <rPr>
            <b/>
            <sz val="9"/>
            <color indexed="81"/>
            <rFont val="Tahoma"/>
            <family val="2"/>
          </rPr>
          <t>:</t>
        </r>
        <r>
          <rPr>
            <sz val="9"/>
            <color indexed="81"/>
            <rFont val="Tahoma"/>
            <family val="2"/>
          </rPr>
          <t xml:space="preserve">
</t>
        </r>
        <r>
          <rPr>
            <sz val="9"/>
            <color indexed="81"/>
            <rFont val="細明體"/>
            <family val="3"/>
            <charset val="136"/>
          </rPr>
          <t>本標案為跨年度執行，於</t>
        </r>
        <r>
          <rPr>
            <sz val="9"/>
            <color indexed="81"/>
            <rFont val="Tahoma"/>
            <family val="2"/>
          </rPr>
          <t>112</t>
        </r>
        <r>
          <rPr>
            <sz val="9"/>
            <color indexed="81"/>
            <rFont val="細明體"/>
            <family val="3"/>
            <charset val="136"/>
          </rPr>
          <t>年至</t>
        </r>
        <r>
          <rPr>
            <sz val="9"/>
            <color indexed="81"/>
            <rFont val="Tahoma"/>
            <family val="2"/>
          </rPr>
          <t>114</t>
        </r>
        <r>
          <rPr>
            <sz val="9"/>
            <color indexed="81"/>
            <rFont val="細明體"/>
            <family val="3"/>
            <charset val="136"/>
          </rPr>
          <t>年（共五期）</t>
        </r>
      </text>
    </comment>
  </commentList>
</comments>
</file>

<file path=xl/sharedStrings.xml><?xml version="1.0" encoding="utf-8"?>
<sst xmlns="http://schemas.openxmlformats.org/spreadsheetml/2006/main" count="23920" uniqueCount="7087">
  <si>
    <t>媒體政策及業務宣導執行情形表</t>
  </si>
  <si>
    <t>單位：元</t>
  </si>
  <si>
    <t>機關名稱</t>
  </si>
  <si>
    <t>宣導項目、標題及內容</t>
  </si>
  <si>
    <t>媒體類型</t>
  </si>
  <si>
    <t>宣導期程</t>
  </si>
  <si>
    <t>執行單位</t>
  </si>
  <si>
    <t>預算來源</t>
  </si>
  <si>
    <t>預算科目</t>
  </si>
  <si>
    <t>執行金額</t>
  </si>
  <si>
    <t>受委託廠商名稱</t>
  </si>
  <si>
    <t>刊登或託播對象</t>
  </si>
  <si>
    <t>備註</t>
  </si>
  <si>
    <t>填表說明：</t>
  </si>
  <si>
    <t>1.</t>
  </si>
  <si>
    <t>本表係依預算法第62條之1規範，凡編列預算於平面媒體、廣播媒體、網路媒體(含社群媒體)及電視媒體辦理政策及業務宣導為填表範圍。</t>
  </si>
  <si>
    <t>2.</t>
  </si>
  <si>
    <t>3.</t>
  </si>
  <si>
    <t>「標案/契約名稱」請填列政府電子採購網之「標案名稱」，倘為小額採購、行政委託及補助案件等無須刊登政府電子採購網者，則以辦理媒體政策及業務宣導相關文件（如契約等）之案名填列。</t>
  </si>
  <si>
    <t>4.</t>
  </si>
  <si>
    <t>「宣導期程」請依委託製播宣導之涵蓋期程，並針對季內刊登(播出)時間或次數填列，如109.10.1-109.12.31(涵蓋期程)；109.10.1、109.12.1(播出時間)或2次(刊登次數)。</t>
  </si>
  <si>
    <t>5.</t>
  </si>
  <si>
    <t>「執行單位」係指各機關或國營事業之內部業務承辦單位。</t>
  </si>
  <si>
    <t>6.</t>
  </si>
  <si>
    <t>「預算來源」請查填總預算、○○特別預算、國營事業、非營業特種基金或財團法人預算。</t>
  </si>
  <si>
    <t>7.</t>
  </si>
  <si>
    <t>「預算科目」屬總預算、特別預算及政事型特種基金請填至業務(工作)計畫；業權型基金填至損益表（收支餘絀表）3級科目（xx成本或xx費用）；財團法人填至收支營運表3級科目（xx支出或xx費用）。</t>
  </si>
  <si>
    <t>8.</t>
  </si>
  <si>
    <t>機關如有公益或廠商回饋免費廣告等補充說明，請列入備註欄表達。</t>
  </si>
  <si>
    <t>經濟部</t>
    <phoneticPr fontId="33" type="noConversion"/>
  </si>
  <si>
    <t>「機關名稱」應包含國營事業、基金、財團法人，所稱之財團法人，係指政府捐助基金50％以上成立之財團法人。</t>
  </si>
  <si>
    <t>標案/契約
名稱</t>
    <phoneticPr fontId="33" type="noConversion"/>
  </si>
  <si>
    <t>預期效益</t>
    <phoneticPr fontId="33" type="noConversion"/>
  </si>
  <si>
    <t>參、經濟部主管政府捐助基金50%以上之財團法人</t>
    <phoneticPr fontId="39" type="noConversion"/>
  </si>
  <si>
    <t>秘書室</t>
    <phoneticPr fontId="33" type="noConversion"/>
  </si>
  <si>
    <t>壹、行政機關(含非營業特種基金)</t>
    <phoneticPr fontId="39" type="noConversion"/>
  </si>
  <si>
    <t>一、經濟部</t>
    <phoneticPr fontId="39" type="noConversion"/>
  </si>
  <si>
    <t>前瞻基礎建設計畫特別預算</t>
  </si>
  <si>
    <t>貳、國營事業機構</t>
    <phoneticPr fontId="39" type="noConversion"/>
  </si>
  <si>
    <t>一、台灣中油股份有限公司</t>
    <phoneticPr fontId="39" type="noConversion"/>
  </si>
  <si>
    <t>經濟部主管</t>
    <phoneticPr fontId="33" type="noConversion"/>
  </si>
  <si>
    <t>網路媒體</t>
    <phoneticPr fontId="33" type="noConversion"/>
  </si>
  <si>
    <t>免費廣告。</t>
    <phoneticPr fontId="33" type="noConversion"/>
  </si>
  <si>
    <t>公益託播。</t>
    <phoneticPr fontId="33" type="noConversion"/>
  </si>
  <si>
    <t>經濟部</t>
  </si>
  <si>
    <t>士奇傳播整合行銷股份有限公司</t>
    <phoneticPr fontId="33" type="noConversion"/>
  </si>
  <si>
    <t>網路媒體</t>
  </si>
  <si>
    <t>秘書室</t>
  </si>
  <si>
    <t>業務費用</t>
  </si>
  <si>
    <t>產業創新人才加值推動計畫</t>
    <phoneticPr fontId="33" type="noConversion"/>
  </si>
  <si>
    <t>產業政策組</t>
    <phoneticPr fontId="33" type="noConversion"/>
  </si>
  <si>
    <t>公務預算</t>
    <phoneticPr fontId="33" type="noConversion"/>
  </si>
  <si>
    <t>工業技術升級輔導</t>
    <phoneticPr fontId="33" type="noConversion"/>
  </si>
  <si>
    <t>財團法人工業技術研究院</t>
    <phoneticPr fontId="33" type="noConversion"/>
  </si>
  <si>
    <t>平面媒體</t>
  </si>
  <si>
    <t>公務預算</t>
  </si>
  <si>
    <t>平面媒體</t>
    <phoneticPr fontId="33" type="noConversion"/>
  </si>
  <si>
    <t>財團法人精密機械研究發展中心</t>
    <phoneticPr fontId="33" type="noConversion"/>
  </si>
  <si>
    <t>發展組</t>
    <phoneticPr fontId="33" type="noConversion"/>
  </si>
  <si>
    <t>財團法人中華民國對外貿易發展協會</t>
    <phoneticPr fontId="33" type="noConversion"/>
  </si>
  <si>
    <t>Google關鍵字廣告</t>
    <phoneticPr fontId="33" type="noConversion"/>
  </si>
  <si>
    <t>財團法人商業發展研究院</t>
    <phoneticPr fontId="33" type="noConversion"/>
  </si>
  <si>
    <t>YouTube</t>
    <phoneticPr fontId="33" type="noConversion"/>
  </si>
  <si>
    <t>LINE</t>
    <phoneticPr fontId="33" type="noConversion"/>
  </si>
  <si>
    <t>推廣商品安全業務。</t>
    <phoneticPr fontId="33" type="noConversion"/>
  </si>
  <si>
    <t>綜合企劃組</t>
  </si>
  <si>
    <t>防汛抗旱業務宣導</t>
    <phoneticPr fontId="39" type="noConversion"/>
  </si>
  <si>
    <t>網路媒體</t>
    <phoneticPr fontId="39" type="noConversion"/>
  </si>
  <si>
    <t>以防汛抗旱知識圖卡方式，配合每月發布向Facebook民眾宣導水利防災。</t>
    <phoneticPr fontId="33" type="noConversion"/>
  </si>
  <si>
    <t>FaceBook</t>
    <phoneticPr fontId="33" type="noConversion"/>
  </si>
  <si>
    <t>綜合企劃組</t>
    <phoneticPr fontId="33" type="noConversion"/>
  </si>
  <si>
    <t>公務預算</t>
    <phoneticPr fontId="39" type="noConversion"/>
  </si>
  <si>
    <t>自立晚報電子報</t>
    <phoneticPr fontId="33" type="noConversion"/>
  </si>
  <si>
    <t>廣播媒體</t>
    <phoneticPr fontId="39" type="noConversion"/>
  </si>
  <si>
    <t>前瞻基礎建設計畫特別預算</t>
    <phoneticPr fontId="33" type="noConversion"/>
  </si>
  <si>
    <t>沙崙智慧綠能科學城委託專案服務案</t>
    <phoneticPr fontId="33" type="noConversion"/>
  </si>
  <si>
    <t>能源科技計畫</t>
    <phoneticPr fontId="33" type="noConversion"/>
  </si>
  <si>
    <t>能源議題推廣研析及因應策略規劃</t>
    <phoneticPr fontId="33" type="noConversion"/>
  </si>
  <si>
    <t>非營業特種基金預算(能源研究發展基金)</t>
    <phoneticPr fontId="33" type="noConversion"/>
  </si>
  <si>
    <t>能源研究發展工作計畫</t>
    <phoneticPr fontId="33" type="noConversion"/>
  </si>
  <si>
    <t>集思創意顧問股份有限公司</t>
    <phoneticPr fontId="33" type="noConversion"/>
  </si>
  <si>
    <t>Facebook</t>
    <phoneticPr fontId="33" type="noConversion"/>
  </si>
  <si>
    <t>微電腦瓦斯表推廣計畫</t>
    <phoneticPr fontId="33" type="noConversion"/>
  </si>
  <si>
    <t>油氣組</t>
    <phoneticPr fontId="33" type="noConversion"/>
  </si>
  <si>
    <t>非營業特種基金預算(石油基金)</t>
    <phoneticPr fontId="33" type="noConversion"/>
  </si>
  <si>
    <t>政府儲油、石油開發及技術研究計畫</t>
    <phoneticPr fontId="33" type="noConversion"/>
  </si>
  <si>
    <t>針對提供一般民眾查詢之「合格電器承裝檢驗維護業資料查詢系統」，進行關鍵字廣告刊登</t>
    <phoneticPr fontId="33" type="noConversion"/>
  </si>
  <si>
    <t>電力工程行業管理制度及資訊系統研析計畫</t>
    <phoneticPr fontId="33" type="noConversion"/>
  </si>
  <si>
    <t>電力組</t>
  </si>
  <si>
    <t>Google</t>
    <phoneticPr fontId="33" type="noConversion"/>
  </si>
  <si>
    <t>能源管理專業人才培訓推廣計畫</t>
    <phoneticPr fontId="33" type="noConversion"/>
  </si>
  <si>
    <t>節能組</t>
    <phoneticPr fontId="33" type="noConversion"/>
  </si>
  <si>
    <t>財團法人中衛發展中心</t>
    <phoneticPr fontId="33" type="noConversion"/>
  </si>
  <si>
    <t>節能環境營造與社會溝通策略研究計畫</t>
    <phoneticPr fontId="33" type="noConversion"/>
  </si>
  <si>
    <t>電視媒體</t>
  </si>
  <si>
    <t>使用能源設備及器具效率管理政策推動與決策支援研究</t>
    <phoneticPr fontId="33" type="noConversion"/>
  </si>
  <si>
    <t>Facebook</t>
  </si>
  <si>
    <t>再生能源發展政策研究與整合推廣計畫</t>
    <phoneticPr fontId="33" type="noConversion"/>
  </si>
  <si>
    <t>經濟日報</t>
    <phoneticPr fontId="33" type="noConversion"/>
  </si>
  <si>
    <t>電力組</t>
    <phoneticPr fontId="33" type="noConversion"/>
  </si>
  <si>
    <t>財團法人台灣經濟研究院</t>
    <phoneticPr fontId="33" type="noConversion"/>
  </si>
  <si>
    <t>輔導中小學推動能源教育計畫</t>
    <phoneticPr fontId="33" type="noConversion"/>
  </si>
  <si>
    <t>廣播媒體</t>
    <phoneticPr fontId="33" type="noConversion"/>
  </si>
  <si>
    <t>業界能專計畫推廣與資訊服務計畫</t>
    <phoneticPr fontId="33" type="noConversion"/>
  </si>
  <si>
    <t>核後端基金業務組</t>
  </si>
  <si>
    <t>於本季辦理經費核銷。</t>
    <phoneticPr fontId="33" type="noConversion"/>
  </si>
  <si>
    <t>經濟部</t>
    <phoneticPr fontId="39" type="noConversion"/>
  </si>
  <si>
    <t>平面媒體、網路媒體</t>
    <phoneticPr fontId="33" type="noConversion"/>
  </si>
  <si>
    <t>於本季辦理經費核銷。</t>
  </si>
  <si>
    <t>提升企業形象。</t>
    <phoneticPr fontId="33" type="noConversion"/>
  </si>
  <si>
    <t>電視媒體</t>
    <phoneticPr fontId="39" type="noConversion"/>
  </si>
  <si>
    <t>銷貨成本</t>
    <phoneticPr fontId="39" type="noConversion"/>
  </si>
  <si>
    <t>平面媒體</t>
    <phoneticPr fontId="39" type="noConversion"/>
  </si>
  <si>
    <t>公眾服務處</t>
  </si>
  <si>
    <t>業務費用</t>
    <phoneticPr fontId="33" type="noConversion"/>
  </si>
  <si>
    <t>提升公司企業形象。</t>
  </si>
  <si>
    <t>東森電視事業股份有限公司</t>
    <phoneticPr fontId="33" type="noConversion"/>
  </si>
  <si>
    <t>Youtube</t>
    <phoneticPr fontId="33" type="noConversion"/>
  </si>
  <si>
    <t>鑫報報業有限公司</t>
  </si>
  <si>
    <t>台灣新生報業股份有限公司</t>
    <phoneticPr fontId="33" type="noConversion"/>
  </si>
  <si>
    <t>總管理處行政處</t>
  </si>
  <si>
    <t>第七區管理處總務室</t>
  </si>
  <si>
    <t>台灣新生報業股份有限公司</t>
  </si>
  <si>
    <t>台灣新生報</t>
  </si>
  <si>
    <t>財團法人預算</t>
  </si>
  <si>
    <t>財團法人商業發展研究院</t>
  </si>
  <si>
    <t>財團法人中國生產力中心</t>
    <phoneticPr fontId="33" type="noConversion"/>
  </si>
  <si>
    <t>經濟部LINE官方帳號網路平台推廣維運</t>
    <phoneticPr fontId="33" type="noConversion"/>
  </si>
  <si>
    <t>經新聞名家論</t>
    <phoneticPr fontId="33" type="noConversion"/>
  </si>
  <si>
    <t>邀請專家學者針對經濟發展趨勢就其專業領域觀點撰寫文稿並授權刊登分享。</t>
    <phoneticPr fontId="33" type="noConversion"/>
  </si>
  <si>
    <t>經新聞網站</t>
    <phoneticPr fontId="33" type="noConversion"/>
  </si>
  <si>
    <t>財團法人中國生產力中心</t>
  </si>
  <si>
    <t>中華民國全國商業總會</t>
  </si>
  <si>
    <t>國營事業預算</t>
    <phoneticPr fontId="33" type="noConversion"/>
  </si>
  <si>
    <t>真晨報業有限公司</t>
  </si>
  <si>
    <t>臺新傳媒有限公司</t>
  </si>
  <si>
    <t>臺灣時報社股份有限公司</t>
  </si>
  <si>
    <t>工商財經數位股份有限公司</t>
  </si>
  <si>
    <t>112年民眾日報業務宣導案</t>
  </si>
  <si>
    <t>總公司
公共關係處</t>
  </si>
  <si>
    <t>行銷費用</t>
  </si>
  <si>
    <t>國風傳媒有限公司</t>
    <phoneticPr fontId="39" type="noConversion"/>
  </si>
  <si>
    <t>電視媒體</t>
    <phoneticPr fontId="33" type="noConversion"/>
  </si>
  <si>
    <t>名城事業股份有限公司</t>
  </si>
  <si>
    <t>聯合報股份有限公司</t>
    <phoneticPr fontId="33" type="noConversion"/>
  </si>
  <si>
    <t>廣播媒體</t>
  </si>
  <si>
    <t>管理費用</t>
  </si>
  <si>
    <t>YouTube</t>
  </si>
  <si>
    <t>於本季辦理經費核銷。</t>
    <phoneticPr fontId="39" type="noConversion"/>
  </si>
  <si>
    <t>內政部警政署警察廣播電臺宜蘭分臺</t>
    <phoneticPr fontId="33" type="noConversion"/>
  </si>
  <si>
    <t>疫後強化經濟與社會韌性及全民共享經濟成果特別預算</t>
    <phoneticPr fontId="33" type="noConversion"/>
  </si>
  <si>
    <t>低放選址公投宣導</t>
  </si>
  <si>
    <t>非營業特種基金預算(核能發電後端營運基金)</t>
  </si>
  <si>
    <t>低放射性廢棄物最終處置計畫</t>
  </si>
  <si>
    <t>核後端基金業務組</t>
    <phoneticPr fontId="39" type="noConversion"/>
  </si>
  <si>
    <t>非營業特種基金預算(核能發電後端營運基金)</t>
    <phoneticPr fontId="39" type="noConversion"/>
  </si>
  <si>
    <t>低放射性廢棄物最終處置計畫</t>
    <phoneticPr fontId="39" type="noConversion"/>
  </si>
  <si>
    <t>聯合報</t>
    <phoneticPr fontId="33" type="noConversion"/>
  </si>
  <si>
    <t>產業競爭力整合服務平台計畫</t>
    <phoneticPr fontId="33" type="noConversion"/>
  </si>
  <si>
    <t>設計驅動跨域整合創新計畫</t>
    <phoneticPr fontId="33" type="noConversion"/>
  </si>
  <si>
    <t>財團法人台灣設計研究院</t>
    <phoneticPr fontId="33" type="noConversion"/>
  </si>
  <si>
    <t>推動產業及中小企業升級轉型</t>
    <phoneticPr fontId="33" type="noConversion"/>
  </si>
  <si>
    <t>財團法人金屬工業研究發展中心</t>
    <phoneticPr fontId="33" type="noConversion"/>
  </si>
  <si>
    <t>財團法人中華民國對外貿易發展協會</t>
  </si>
  <si>
    <t>非營業特種基金預算(推廣貿易基金)</t>
  </si>
  <si>
    <t>貿易推廣工作計畫</t>
  </si>
  <si>
    <t>台北市進出口商業同業公會</t>
  </si>
  <si>
    <t>Google關鍵字廣告</t>
  </si>
  <si>
    <t>經濟部標準檢驗局</t>
    <phoneticPr fontId="39" type="noConversion"/>
  </si>
  <si>
    <t>建立度量衡及標準檢測驗證</t>
    <phoneticPr fontId="39" type="noConversion"/>
  </si>
  <si>
    <t>標準檢驗及度政管理</t>
  </si>
  <si>
    <t>經濟部智慧財產局</t>
    <phoneticPr fontId="33" type="noConversion"/>
  </si>
  <si>
    <t>經濟部水利署</t>
    <phoneticPr fontId="33" type="noConversion"/>
  </si>
  <si>
    <t>河川海岸環境營造及工程建設成效宣導</t>
    <phoneticPr fontId="39" type="noConversion"/>
  </si>
  <si>
    <t>北台灣新聞網</t>
    <phoneticPr fontId="39" type="noConversion"/>
  </si>
  <si>
    <t>民視文化事業股份有限公司</t>
    <phoneticPr fontId="33" type="noConversion"/>
  </si>
  <si>
    <t>經濟部水利署</t>
  </si>
  <si>
    <t>地下水保育及地層下陷防治</t>
  </si>
  <si>
    <t>防汛防颱宣導</t>
    <phoneticPr fontId="33" type="noConversion"/>
  </si>
  <si>
    <t>汛期防汛及防颱宣導</t>
    <phoneticPr fontId="33" type="noConversion"/>
  </si>
  <si>
    <t>內政部警政署警察廣播電臺臺南分臺</t>
    <phoneticPr fontId="39" type="noConversion"/>
  </si>
  <si>
    <t>內政部警政署警察廣播電臺新竹分臺</t>
  </si>
  <si>
    <t>冠岳廣告有限公司</t>
  </si>
  <si>
    <t>水患自主防災社區及防汛護水志工</t>
    <phoneticPr fontId="33" type="noConversion"/>
  </si>
  <si>
    <t>國立臺灣大學</t>
    <phoneticPr fontId="39" type="noConversion"/>
  </si>
  <si>
    <t>財團法人商業發展研究院</t>
    <phoneticPr fontId="39" type="noConversion"/>
  </si>
  <si>
    <t>Facebook設立愛戀濁水粉絲專頁</t>
  </si>
  <si>
    <t>聯合報股份有限公司</t>
  </si>
  <si>
    <t>民眾傳播事業有限公司</t>
  </si>
  <si>
    <t>臺灣中華日報社股份有限公司</t>
  </si>
  <si>
    <t>社團法人中華民國全國中小企業總會</t>
  </si>
  <si>
    <t>台北市電腦商業同業公會</t>
  </si>
  <si>
    <t>自立晚報電子報</t>
  </si>
  <si>
    <t>社團法人中華民國全國創新創業總會</t>
  </si>
  <si>
    <t>非營業特種基金預算(中小企業發展基金)</t>
  </si>
  <si>
    <t>中小企業發展計畫</t>
  </si>
  <si>
    <t>多媒體廣告聯播網(GDN)</t>
  </si>
  <si>
    <t>財團法人資訊工業策進會</t>
  </si>
  <si>
    <t>財團法人台灣經濟研究院</t>
  </si>
  <si>
    <t>今周刊</t>
  </si>
  <si>
    <t>疫後強化經濟與社會韌性及全民共享經濟成果特別預算</t>
  </si>
  <si>
    <t>推動產業及中小企業升級轉型</t>
  </si>
  <si>
    <t>一般行政</t>
  </si>
  <si>
    <t>鑫報電子報</t>
  </si>
  <si>
    <t>屏東時報電子報</t>
  </si>
  <si>
    <t>非營業特種基金預算(科技產業園區作業基金)</t>
    <phoneticPr fontId="33" type="noConversion"/>
  </si>
  <si>
    <t>勞務成本</t>
  </si>
  <si>
    <t>經濟日報</t>
  </si>
  <si>
    <t>民眾日報</t>
  </si>
  <si>
    <t>能源研究發展工作計畫</t>
  </si>
  <si>
    <t>財團法人工業技術研究院</t>
  </si>
  <si>
    <t>馬達動力機械效率管理政策執行與基準訂定研究</t>
    <phoneticPr fontId="33" type="noConversion"/>
  </si>
  <si>
    <t>工商時報</t>
    <phoneticPr fontId="33" type="noConversion"/>
  </si>
  <si>
    <t>主動式節能技術與示範應用計畫</t>
    <phoneticPr fontId="33" type="noConversion"/>
  </si>
  <si>
    <t>財團法人台灣綜合研究院</t>
    <phoneticPr fontId="33" type="noConversion"/>
  </si>
  <si>
    <t>冰水機組實施強制性能源效率分級標示-節能再升級</t>
    <phoneticPr fontId="33" type="noConversion"/>
  </si>
  <si>
    <t>冰水主機能源效率基準管理與推動</t>
    <phoneticPr fontId="33" type="noConversion"/>
  </si>
  <si>
    <t>冷凍空調&amp;能源科技雙月刊</t>
    <phoneticPr fontId="33" type="noConversion"/>
  </si>
  <si>
    <t>於六家無線電視台託播宣導短片，期能提升民眾節能意識與落實度。</t>
    <phoneticPr fontId="33" type="noConversion"/>
  </si>
  <si>
    <t>能源議題推廣研析及因應策略規劃</t>
  </si>
  <si>
    <t>關鍵評論網</t>
    <phoneticPr fontId="33" type="noConversion"/>
  </si>
  <si>
    <t>為持續強化民眾對微電腦瓦斯表的認知度，提升民眾對微電腦瓦斯表印象，以電視廣告方式於全國性電台進行廣播廣告託播。</t>
    <phoneticPr fontId="33" type="noConversion"/>
  </si>
  <si>
    <t>一、中小企業信用保證基金</t>
    <phoneticPr fontId="39" type="noConversion"/>
  </si>
  <si>
    <t>五、經濟部標準檢驗局</t>
    <phoneticPr fontId="39" type="noConversion"/>
  </si>
  <si>
    <t>六、經濟部智慧財產局</t>
    <phoneticPr fontId="39" type="noConversion"/>
  </si>
  <si>
    <t>七、經濟部水利署</t>
    <phoneticPr fontId="39" type="noConversion"/>
  </si>
  <si>
    <t>合計</t>
    <phoneticPr fontId="39" type="noConversion"/>
  </si>
  <si>
    <t>中國時報文化事業股份有限公司</t>
    <phoneticPr fontId="33" type="noConversion"/>
  </si>
  <si>
    <t>經濟日報</t>
    <phoneticPr fontId="39" type="noConversion"/>
  </si>
  <si>
    <t>廣播媒體、網路媒體</t>
    <phoneticPr fontId="33" type="noConversion"/>
  </si>
  <si>
    <t>理財周刊股份有限公司</t>
  </si>
  <si>
    <t>提升企業形象。</t>
  </si>
  <si>
    <t>天然氣事業部</t>
  </si>
  <si>
    <t>財團法人欣然氣體燃料事業研究服務社</t>
  </si>
  <si>
    <t>工商財經數位股份有限公司</t>
    <phoneticPr fontId="33" type="noConversion"/>
  </si>
  <si>
    <t xml:space="preserve">公眾服務處 </t>
  </si>
  <si>
    <t>臺灣時報</t>
  </si>
  <si>
    <t>臺新傳媒有限公司</t>
    <phoneticPr fontId="33" type="noConversion"/>
  </si>
  <si>
    <t>今周刊</t>
    <phoneticPr fontId="33" type="noConversion"/>
  </si>
  <si>
    <t>正聲廣播電台</t>
  </si>
  <si>
    <t>微電腦瓦斯表宣導</t>
    <phoneticPr fontId="33" type="noConversion"/>
  </si>
  <si>
    <t>工業技術升級輔導</t>
  </si>
  <si>
    <t>發展組</t>
  </si>
  <si>
    <t>社團法人中華民國管理科學學會</t>
  </si>
  <si>
    <t>財團法人中華民國紡織業拓展會</t>
  </si>
  <si>
    <t>檢驗技術組</t>
    <phoneticPr fontId="39" type="noConversion"/>
  </si>
  <si>
    <t>前瞻基礎建設計畫特別預算</t>
    <phoneticPr fontId="47" type="noConversion"/>
  </si>
  <si>
    <t>全國水環境改善計畫推動親水環境</t>
  </si>
  <si>
    <t>透過特定目標將相關內容、目標對象和時間軸等設為廣告放送條件，鎖定特定具高參與潛在族群，提高論壇網站觸及，並達成宣傳目的。</t>
    <phoneticPr fontId="33" type="noConversion"/>
  </si>
  <si>
    <t>Google多媒體廣告聯播網(Google Ads)、天下雜誌</t>
    <phoneticPr fontId="33" type="noConversion"/>
  </si>
  <si>
    <t>新新聞報</t>
  </si>
  <si>
    <t>經營輔導組</t>
  </si>
  <si>
    <t>前瞻組</t>
    <phoneticPr fontId="33" type="noConversion"/>
  </si>
  <si>
    <t>去碳能源科技策略建構暨法制協進計畫</t>
    <phoneticPr fontId="47" type="noConversion"/>
  </si>
  <si>
    <t>綠能建設</t>
    <phoneticPr fontId="33" type="noConversion"/>
  </si>
  <si>
    <t>財團法人資訊工業策進會</t>
    <phoneticPr fontId="47" type="noConversion"/>
  </si>
  <si>
    <t>國立臺灣師範大學</t>
  </si>
  <si>
    <t>能源相關知識介紹</t>
    <phoneticPr fontId="33" type="noConversion"/>
  </si>
  <si>
    <t>自由時報</t>
    <phoneticPr fontId="33" type="noConversion"/>
  </si>
  <si>
    <t>財團法人金屬工業研究發展中心</t>
  </si>
  <si>
    <t>財團法人紡織產業綜合研究所</t>
  </si>
  <si>
    <t>財團法人台灣綠色生產力基金會</t>
  </si>
  <si>
    <t>財團法人中衛發展中心</t>
  </si>
  <si>
    <t>太陽光電設置環境建構與整合資源計畫</t>
    <phoneticPr fontId="33" type="noConversion"/>
  </si>
  <si>
    <t>推廣組</t>
    <phoneticPr fontId="33" type="noConversion"/>
  </si>
  <si>
    <t>凱睿行銷創意有限公司</t>
  </si>
  <si>
    <t>北區工程處</t>
  </si>
  <si>
    <t>正聲廣播公司</t>
  </si>
  <si>
    <t>第十區管理處總務室</t>
  </si>
  <si>
    <t>第九區管理處總務室</t>
  </si>
  <si>
    <t>隆豪多媒體企業社</t>
  </si>
  <si>
    <t>第八區管理處總務室</t>
  </si>
  <si>
    <t>卓越全球傳媒股份有限公司</t>
  </si>
  <si>
    <t>天下雜誌股份有限公司</t>
  </si>
  <si>
    <t>中國時報</t>
    <phoneticPr fontId="33" type="noConversion"/>
  </si>
  <si>
    <t>中部中時廣告有限公司</t>
  </si>
  <si>
    <t>遠見天下文化出版股份有限公司</t>
  </si>
  <si>
    <t>臺灣導報社</t>
  </si>
  <si>
    <t>提升台水公司企業形象。</t>
    <phoneticPr fontId="33" type="noConversion"/>
  </si>
  <si>
    <t>立麒數位文創有限公司</t>
  </si>
  <si>
    <t>工商時報</t>
  </si>
  <si>
    <t>火力發電費用</t>
  </si>
  <si>
    <t>大林發電廠</t>
  </si>
  <si>
    <t>金門區營業處</t>
  </si>
  <si>
    <t>太武之春廣播電台股份有限公司</t>
  </si>
  <si>
    <t>台東區營業處</t>
  </si>
  <si>
    <t>宜蘭區營業處</t>
  </si>
  <si>
    <t>高雄區營業處</t>
  </si>
  <si>
    <t>新營區營業處</t>
  </si>
  <si>
    <t>台南區營業處</t>
  </si>
  <si>
    <t>雲林區營業處</t>
  </si>
  <si>
    <t>彰化區營業處</t>
  </si>
  <si>
    <t>台中區營業處</t>
  </si>
  <si>
    <t>苗栗區營業處</t>
  </si>
  <si>
    <t>桃園區營業處</t>
  </si>
  <si>
    <t>基隆區營業處</t>
  </si>
  <si>
    <t>燃料處</t>
  </si>
  <si>
    <t>人力資源處</t>
  </si>
  <si>
    <t>業務處</t>
  </si>
  <si>
    <t>奇異旅行社有限公司</t>
  </si>
  <si>
    <t>能源轉型、生態保育、電網強韌</t>
  </si>
  <si>
    <t>萬花筒劇團</t>
  </si>
  <si>
    <t>節能減碳</t>
  </si>
  <si>
    <t>再生能源、節能</t>
  </si>
  <si>
    <t>和泰新有限公司</t>
  </si>
  <si>
    <t>Youtube</t>
  </si>
  <si>
    <t>中華民國產業科技發展協進會</t>
  </si>
  <si>
    <t>Facebook、Instagram、網路廣告、競賽活動網站等</t>
    <phoneticPr fontId="33" type="noConversion"/>
  </si>
  <si>
    <t>太乙廣告行銷股份有限公司</t>
  </si>
  <si>
    <t>電力凈零、再生能源、生活用電等</t>
  </si>
  <si>
    <t>南投區營業處</t>
  </si>
  <si>
    <t>屏東區營業處</t>
  </si>
  <si>
    <t>鳳山區營業處</t>
  </si>
  <si>
    <t>新竹區營業處</t>
  </si>
  <si>
    <t>興達發電廠</t>
  </si>
  <si>
    <t>馬祖區營業處</t>
  </si>
  <si>
    <t>澎湖區營業處</t>
  </si>
  <si>
    <t>花蓮區營業處</t>
  </si>
  <si>
    <t>焦點時報官網</t>
    <phoneticPr fontId="33" type="noConversion"/>
  </si>
  <si>
    <t>嘉義區營業處</t>
  </si>
  <si>
    <t>台北西區營業處</t>
  </si>
  <si>
    <t>台北市區營業處</t>
  </si>
  <si>
    <t>台北北區營業處</t>
  </si>
  <si>
    <t>會計處</t>
  </si>
  <si>
    <t>石化事業部
公共關係組</t>
  </si>
  <si>
    <t>113.01.01-113.12.31</t>
    <phoneticPr fontId="39" type="noConversion"/>
  </si>
  <si>
    <t>新高度傳媒有限公司</t>
  </si>
  <si>
    <t>鳳信有線電視股份有限公司</t>
  </si>
  <si>
    <t>焦點科技資訊</t>
  </si>
  <si>
    <t>台灣好報社</t>
  </si>
  <si>
    <t>瓦斯雙月刊</t>
  </si>
  <si>
    <t>華視主頻</t>
  </si>
  <si>
    <t>中華電視股份有限公司</t>
  </si>
  <si>
    <t>影片：慢飛天使</t>
  </si>
  <si>
    <t>臺灣電視事業股份有限公司</t>
  </si>
  <si>
    <t>財團法人公共電視文化事業基金會</t>
  </si>
  <si>
    <t>網路媒體、電視媒體</t>
    <phoneticPr fontId="33" type="noConversion"/>
  </si>
  <si>
    <t>風傳媒網站</t>
  </si>
  <si>
    <t>國風傳媒有限公司</t>
  </si>
  <si>
    <t>兔樂娛樂有限公司</t>
  </si>
  <si>
    <t>中華日報</t>
  </si>
  <si>
    <t>毓華傳播股份有限公司</t>
  </si>
  <si>
    <t>數位分類線上股份有限公司</t>
  </si>
  <si>
    <t>中國時報文化事業股份有限公司</t>
  </si>
  <si>
    <t>緯來電視網股份有限公司</t>
  </si>
  <si>
    <t>三立電視股份有限公司</t>
  </si>
  <si>
    <t>東森電視事業股份有限公司</t>
  </si>
  <si>
    <t>財團法人中央通訊社</t>
  </si>
  <si>
    <t>國防部青年日報社</t>
  </si>
  <si>
    <t>非常新聞網</t>
  </si>
  <si>
    <t>非常新聞通訊社</t>
  </si>
  <si>
    <t>銷貨成本</t>
  </si>
  <si>
    <t>今日傳媒股份有限公司</t>
  </si>
  <si>
    <t>臺灣導報</t>
  </si>
  <si>
    <t>瓦斯季刊</t>
  </si>
  <si>
    <t>111-113年瓦斯季刊廣告</t>
  </si>
  <si>
    <t>台灣中油業務簡介影片更新</t>
  </si>
  <si>
    <t>億達影音多媒體科技有限公司</t>
  </si>
  <si>
    <t>啟示廣告有限公司</t>
  </si>
  <si>
    <t>今傳媒電子報</t>
  </si>
  <si>
    <t>今傳媒報社</t>
  </si>
  <si>
    <t>台灣新新聞報</t>
  </si>
  <si>
    <t>聯合報</t>
  </si>
  <si>
    <t>聯合新聞網</t>
  </si>
  <si>
    <t>理財周刊網站</t>
  </si>
  <si>
    <t>少年牛頓雜誌10月號</t>
  </si>
  <si>
    <t>雅廷有限公司</t>
  </si>
  <si>
    <t>給核廢一個家Instagram</t>
    <phoneticPr fontId="39" type="noConversion"/>
  </si>
  <si>
    <t>大寶桑廣播電台</t>
    <phoneticPr fontId="39" type="noConversion"/>
  </si>
  <si>
    <t>大寶桑廣播電台股份有限公司</t>
  </si>
  <si>
    <t>台東之聲廣播電台</t>
    <phoneticPr fontId="39" type="noConversion"/>
  </si>
  <si>
    <t>台東之聲廣播電台股份有限公司</t>
  </si>
  <si>
    <t>東民廣播電台</t>
    <phoneticPr fontId="39" type="noConversion"/>
  </si>
  <si>
    <t>十一、經濟部(核能發電後端營運基金)</t>
    <phoneticPr fontId="39" type="noConversion"/>
  </si>
  <si>
    <t>政府儲油、石油開發及技術研究計畫</t>
  </si>
  <si>
    <t>太陽光電發電設備高值化推廣服務計畫</t>
    <phoneticPr fontId="33" type="noConversion"/>
  </si>
  <si>
    <t>財團法人車輛研究測試中心</t>
  </si>
  <si>
    <t>重型車輛能源效率提升研究與輔導推廣計畫</t>
    <phoneticPr fontId="33" type="noConversion"/>
  </si>
  <si>
    <t>冷氣適溫運動FB推廣</t>
  </si>
  <si>
    <t>國家原子能科技研究院</t>
  </si>
  <si>
    <t>展示計畫執行成果並宣導計畫執行成效，建立國內中高溫製程能耗優良案例，期能推動國內金屬高耗能業者節能，促進產業符合世界減碳趨勢。</t>
    <phoneticPr fontId="33" type="noConversion"/>
  </si>
  <si>
    <t>透過財經專業雜誌，分享節約能源標竿獎金獎獲獎單位成功案例，期以提升節能資訊擴散效果。</t>
    <phoneticPr fontId="33" type="noConversion"/>
  </si>
  <si>
    <t>節能標竿獎金獎單位節能成功案例分享，透過財經專業報紙分享，提供產業節能資訊，期能帶動產業界落實節能進而打造永續淨零環境。</t>
    <phoneticPr fontId="33" type="noConversion"/>
  </si>
  <si>
    <t>WindTAIWAN雜誌</t>
    <phoneticPr fontId="33" type="noConversion"/>
  </si>
  <si>
    <t>去碳能源系列推廣活動</t>
    <phoneticPr fontId="47" type="noConversion"/>
  </si>
  <si>
    <t>綠能系統技術布局與推動發展計畫</t>
    <phoneticPr fontId="33" type="noConversion"/>
  </si>
  <si>
    <t>財團法人台灣產業服務基金會</t>
    <phoneticPr fontId="33" type="noConversion"/>
  </si>
  <si>
    <t>加油(氣)站查核與輔導</t>
    <phoneticPr fontId="33" type="noConversion"/>
  </si>
  <si>
    <t>財團法人台灣建築中心</t>
  </si>
  <si>
    <t>近零耗能建築示範應用計畫</t>
    <phoneticPr fontId="33" type="noConversion"/>
  </si>
  <si>
    <t>為讓中小學生關注能源議題並實踐節能減碳，藉由辦理小劇場創作競賽邀請學生發揮創意，發想新世代節電手法，另於週邊設置能源互動遊戲攤位，讓民眾了解能源政策及生活能源知識，以期深耕能源教育。</t>
    <phoneticPr fontId="33" type="noConversion"/>
  </si>
  <si>
    <t>中國時報</t>
  </si>
  <si>
    <t>穩定電力供應策略研擬及管理</t>
    <phoneticPr fontId="33" type="noConversion"/>
  </si>
  <si>
    <t>天下雜誌官網</t>
    <phoneticPr fontId="33" type="noConversion"/>
  </si>
  <si>
    <t>高雄海洋科技專區軟硬體建置及營運委託專業服務案</t>
    <phoneticPr fontId="33" type="noConversion"/>
  </si>
  <si>
    <t>園區產業升級</t>
    <phoneticPr fontId="33" type="noConversion"/>
  </si>
  <si>
    <t>數位時代</t>
  </si>
  <si>
    <t>人才培育促進就業建設</t>
  </si>
  <si>
    <t>園區數位轉型躍升計畫</t>
  </si>
  <si>
    <t>焦點時報社</t>
  </si>
  <si>
    <t>快樂電台</t>
  </si>
  <si>
    <t>快樂廣播事業股份有限公司</t>
  </si>
  <si>
    <t>港都廣播電台</t>
  </si>
  <si>
    <t>秘書室(公關)</t>
  </si>
  <si>
    <t>工商時報電子報</t>
  </si>
  <si>
    <t>竣宥多媒體企業社</t>
  </si>
  <si>
    <t>網路媒體、
平面媒體</t>
    <phoneticPr fontId="33" type="noConversion"/>
  </si>
  <si>
    <t>安侯永續發展顧問股份有限公司</t>
  </si>
  <si>
    <t>工商時報、經濟日報、網路新聞、Facebook</t>
  </si>
  <si>
    <t>Facebook、Instagram</t>
  </si>
  <si>
    <t>雜誌總發行量：每期 60,000 冊，粉絲專頁每月不重複總觸及40萬人。</t>
    <phoneticPr fontId="33" type="noConversion"/>
  </si>
  <si>
    <t>多圓廣告行銷有限公司</t>
    <phoneticPr fontId="33" type="noConversion"/>
  </si>
  <si>
    <t>非營業特種基金預算(水資源作業基金)</t>
  </si>
  <si>
    <t>113.01.05-113.12.31</t>
    <phoneticPr fontId="33" type="noConversion"/>
  </si>
  <si>
    <t>穩定南部供水、提升供水韌性業務宣導</t>
    <phoneticPr fontId="33" type="noConversion"/>
  </si>
  <si>
    <t>自由時報企業股份有限公司</t>
    <phoneticPr fontId="33" type="noConversion"/>
  </si>
  <si>
    <t>珍惜水資源</t>
    <phoneticPr fontId="39" type="noConversion"/>
  </si>
  <si>
    <t>推動保護智慧財產權</t>
  </si>
  <si>
    <t>專利行政企劃組</t>
  </si>
  <si>
    <t>飛力思國際股份有限公司</t>
  </si>
  <si>
    <t>著作權組</t>
  </si>
  <si>
    <t>耀登科技股份有限公司</t>
    <phoneticPr fontId="39" type="noConversion"/>
  </si>
  <si>
    <t>奇艾股份有限公司</t>
  </si>
  <si>
    <t>話鹿學人有限公司</t>
  </si>
  <si>
    <t>多邊組</t>
  </si>
  <si>
    <t>經濟部產業發展署</t>
    <phoneticPr fontId="33" type="noConversion"/>
  </si>
  <si>
    <t>貿易雜誌</t>
  </si>
  <si>
    <t>Instagram</t>
  </si>
  <si>
    <t>Facebook、Instagram</t>
    <phoneticPr fontId="33" type="noConversion"/>
  </si>
  <si>
    <t>自立晚報電子報首頁</t>
  </si>
  <si>
    <t>宣傳經貿透視雙周刊業務</t>
  </si>
  <si>
    <t>財團法人ICLEI東亞地區高雄環境永續發展能力訓練中心基金會</t>
  </si>
  <si>
    <t>智慧顯示跨域合作與系統方案整合計畫</t>
    <phoneticPr fontId="33" type="noConversion"/>
  </si>
  <si>
    <t>納管工廠輔導臉書粉專廣宣</t>
    <phoneticPr fontId="33" type="noConversion"/>
  </si>
  <si>
    <t>藉由人才培訓、產業輔導及經費補助等三管齊下，讓企業提升碳管理能力，因應未來CBAM及各種衝擊。</t>
    <phoneticPr fontId="33" type="noConversion"/>
  </si>
  <si>
    <t>知識經濟產業組</t>
    <phoneticPr fontId="33" type="noConversion"/>
  </si>
  <si>
    <t>每日發行量逾35萬份，預期閱讀率可達120萬人次，專題網路版同步刊登，效益可遞延2週。</t>
    <phoneticPr fontId="33" type="noConversion"/>
  </si>
  <si>
    <t>提升計畫整體曝光度。</t>
    <phoneticPr fontId="33" type="noConversion"/>
  </si>
  <si>
    <t>永續發展組</t>
    <phoneticPr fontId="33" type="noConversion"/>
  </si>
  <si>
    <t>亞洲生產力組織執行計畫</t>
    <phoneticPr fontId="33" type="noConversion"/>
  </si>
  <si>
    <t>APO智慧製造技術服務團成果廣宣</t>
    <phoneticPr fontId="33" type="noConversion"/>
  </si>
  <si>
    <t>金屬機電產業組</t>
    <phoneticPr fontId="33" type="noConversion"/>
  </si>
  <si>
    <t>推動產業及中小企業升級轉型</t>
    <phoneticPr fontId="39" type="noConversion"/>
  </si>
  <si>
    <t>受委託廠商
名稱</t>
    <phoneticPr fontId="33" type="noConversion"/>
  </si>
  <si>
    <t>宣導項目、
標題及內容</t>
    <phoneticPr fontId="33" type="noConversion"/>
  </si>
  <si>
    <t>二、經濟部商業發展署</t>
    <phoneticPr fontId="39" type="noConversion"/>
  </si>
  <si>
    <t>三、經濟部產業發展署</t>
    <phoneticPr fontId="39" type="noConversion"/>
  </si>
  <si>
    <t>四、經濟部國際貿易署</t>
    <phoneticPr fontId="39" type="noConversion"/>
  </si>
  <si>
    <t>八、經濟部中小及新創企業署</t>
    <phoneticPr fontId="39" type="noConversion"/>
  </si>
  <si>
    <t>九、經濟部能源署</t>
    <phoneticPr fontId="39" type="noConversion"/>
  </si>
  <si>
    <t>113年經濟部整體政策宣導行銷案</t>
    <phoneticPr fontId="33" type="noConversion"/>
  </si>
  <si>
    <t>綜規司</t>
    <phoneticPr fontId="33" type="noConversion"/>
  </si>
  <si>
    <t>113年經濟部整體政策宣導行銷案</t>
  </si>
  <si>
    <t>士奇傳播整合行銷股份有限公司</t>
  </si>
  <si>
    <t>商業發展署</t>
    <phoneticPr fontId="33" type="noConversion"/>
  </si>
  <si>
    <t>經濟部商業發展署</t>
    <phoneticPr fontId="33" type="noConversion"/>
  </si>
  <si>
    <t>113年度「南部商業服務業經營精進計畫」</t>
    <phoneticPr fontId="33" type="noConversion"/>
  </si>
  <si>
    <t>服務發展組</t>
    <phoneticPr fontId="33" type="noConversion"/>
  </si>
  <si>
    <t>Line@商業發展研究院南部院區官方帳號好友</t>
    <phoneticPr fontId="33" type="noConversion"/>
  </si>
  <si>
    <t>將於後續月份撥付。</t>
    <phoneticPr fontId="33" type="noConversion"/>
  </si>
  <si>
    <t>推動餐飲服務業優質成長暨國際推廣計畫</t>
    <phoneticPr fontId="33" type="noConversion"/>
  </si>
  <si>
    <t>促進商業科技發展</t>
    <phoneticPr fontId="39" type="noConversion"/>
  </si>
  <si>
    <t>經濟部國際貿易署</t>
    <phoneticPr fontId="33" type="noConversion"/>
  </si>
  <si>
    <t>113年度貿易政策溝通推廣計畫</t>
  </si>
  <si>
    <t>群策公關顧問有限公司</t>
  </si>
  <si>
    <t>113年推動臺灣會展產業發展計畫</t>
  </si>
  <si>
    <t>113年度「紡織品整合行銷與商機開發計畫」</t>
  </si>
  <si>
    <t>113年委託辦理「補助公司或商號參加海外國際展覽業務計畫」</t>
  </si>
  <si>
    <t>運用Feversocial 發燒互動平台舉辦小安心臉書粉絲團活動，推廣商品安全等業務</t>
    <phoneticPr fontId="39" type="noConversion"/>
  </si>
  <si>
    <t>Feversocial 發燒互動平台續約年費</t>
    <phoneticPr fontId="39" type="noConversion"/>
  </si>
  <si>
    <t>113.01.01-113.12.31</t>
    <phoneticPr fontId="33" type="noConversion"/>
  </si>
  <si>
    <t>臺南分局市場監督科</t>
    <phoneticPr fontId="33" type="noConversion"/>
  </si>
  <si>
    <t>標準檢驗及度政管理</t>
    <phoneticPr fontId="33" type="noConversion"/>
  </si>
  <si>
    <t>一起資訊有限公司</t>
    <phoneticPr fontId="33" type="noConversion"/>
  </si>
  <si>
    <t>推廣商品安全及廉政等業務，並維持粉絲互動數及粉絲人數。</t>
    <phoneticPr fontId="33" type="noConversion"/>
  </si>
  <si>
    <t>Feversocial 發燒互動平台</t>
    <phoneticPr fontId="33" type="noConversion"/>
  </si>
  <si>
    <t>社群網站著作權宣導內容企劃維運、宣導短片製作、網路宣傳行銷</t>
  </si>
  <si>
    <t>113年度著作權推廣暨宣導短影片製作案</t>
  </si>
  <si>
    <t>113.03.27-113.12.16</t>
  </si>
  <si>
    <t>透過淺顯易懂的圖文、影片，向大眾宣導著作權知識，同時透過KOL等網路媒體加強行銷，增加宣導文宣曝光度，有效推廣正確法制觀念，避免民眾誤觸法網。</t>
  </si>
  <si>
    <t>水利防災組</t>
    <phoneticPr fontId="33" type="noConversion"/>
  </si>
  <si>
    <t>中央管流域整體改善與調適計畫之推動及成效宣導</t>
  </si>
  <si>
    <t>第十河川分署秘書室</t>
  </si>
  <si>
    <t>經濟部水利署</t>
    <phoneticPr fontId="39" type="noConversion"/>
  </si>
  <si>
    <t>113年水利防災知識深耕與增能培訓計畫</t>
    <phoneticPr fontId="33" type="noConversion"/>
  </si>
  <si>
    <t>113.02.24-113.12.20</t>
    <phoneticPr fontId="33" type="noConversion"/>
  </si>
  <si>
    <t>國立成功大學</t>
    <phoneticPr fontId="33" type="noConversion"/>
  </si>
  <si>
    <t xml:space="preserve">南區水資源分署工務科
</t>
    <phoneticPr fontId="33" type="noConversion"/>
  </si>
  <si>
    <t>水利職人</t>
  </si>
  <si>
    <t>第4屆「全國水利工班職人大賞影片製作與協助活動執行」</t>
    <phoneticPr fontId="39" type="noConversion"/>
  </si>
  <si>
    <t>113.03.27-113.12.31</t>
    <phoneticPr fontId="39" type="noConversion"/>
  </si>
  <si>
    <t>工程事務組</t>
    <phoneticPr fontId="39" type="noConversion"/>
  </si>
  <si>
    <t>以拍攝宣傳影片、三部職人影片及成果影片，配合競賽活動向民眾宣傳工班職人之精神，以榮耀共享的方式，讓工班師傅們獲得應有的尊敬。</t>
  </si>
  <si>
    <t>節約用水</t>
    <phoneticPr fontId="39" type="noConversion"/>
  </si>
  <si>
    <t>秘書室</t>
    <phoneticPr fontId="39" type="noConversion"/>
  </si>
  <si>
    <t>113年度水利施政推動整合服務計畫</t>
    <phoneticPr fontId="39" type="noConversion"/>
  </si>
  <si>
    <t>民視文化事業股份有限公司</t>
    <phoneticPr fontId="39" type="noConversion"/>
  </si>
  <si>
    <t>中央管流域整體改善與調適計畫之推動及成效宣導</t>
    <phoneticPr fontId="39" type="noConversion"/>
  </si>
  <si>
    <t>各項業務推動及河川治理等成效宣導</t>
    <phoneticPr fontId="39" type="noConversion"/>
  </si>
  <si>
    <t>113.03.01-113.12.31</t>
    <phoneticPr fontId="39" type="noConversion"/>
  </si>
  <si>
    <t>第一河川分署秘書室</t>
    <phoneticPr fontId="39" type="noConversion"/>
  </si>
  <si>
    <t>藉由增加官網觸及率讓民眾更加了解一河分署業務及活動成果，以爭取民眾對政策的認同與支持。</t>
    <phoneticPr fontId="39" type="noConversion"/>
  </si>
  <si>
    <t>經濟部中小及新創企業署</t>
  </si>
  <si>
    <t>經濟部能源署</t>
    <phoneticPr fontId="33" type="noConversion"/>
  </si>
  <si>
    <t>針對提供一般民眾查詢之「合格電器承裝檢驗維護業資料查詢系統」，進行關鍵字廣告刊登。</t>
    <phoneticPr fontId="33" type="noConversion"/>
  </si>
  <si>
    <t>資拓宏宇國際股份有限公司</t>
    <phoneticPr fontId="33" type="noConversion"/>
  </si>
  <si>
    <t>提高查詢系統曝光率，俾民眾透過系統洽詢合格電器承裝業者，有助於確保用戶用電設備工程之施工品質。</t>
    <phoneticPr fontId="33" type="noConversion"/>
  </si>
  <si>
    <t>集思創意顧問股份有限公司</t>
  </si>
  <si>
    <t>臺南市政府經濟發展局</t>
    <phoneticPr fontId="33" type="noConversion"/>
  </si>
  <si>
    <t>工商時報網</t>
    <phoneticPr fontId="33" type="noConversion"/>
  </si>
  <si>
    <t>經濟日報網</t>
    <phoneticPr fontId="33" type="noConversion"/>
  </si>
  <si>
    <t>經濟部能源署</t>
  </si>
  <si>
    <t>能源管理專業人才培訓推廣</t>
    <phoneticPr fontId="33" type="noConversion"/>
  </si>
  <si>
    <t>持續營運太陽光電單一服務窗口網站，不定期更新政府公告、補助案、活動等資訊，俾利政策內容傳達，提升大眾對太陽光電的正面印象與支持，以幻燈片輪播導引，方便民眾及廠商即時瀏覽。</t>
    <phoneticPr fontId="33" type="noConversion"/>
  </si>
  <si>
    <t>電力政策發展規劃與電業管理</t>
    <phoneticPr fontId="33" type="noConversion"/>
  </si>
  <si>
    <t>透過平面媒體刊登計畫推廣說明會資訊，吸引150家業者參與業界能專計畫推廣說明會。</t>
    <phoneticPr fontId="33" type="noConversion"/>
  </si>
  <si>
    <t>透過辦理光鐸獎，擴散國內優良系統設置經驗，促進系統發展，並鼓勵各界觀摩學習。</t>
    <phoneticPr fontId="33" type="noConversion"/>
  </si>
  <si>
    <t>太陽光電單一窗口網站</t>
    <phoneticPr fontId="33" type="noConversion"/>
  </si>
  <si>
    <t>112.09.01-113.03.31</t>
    <phoneticPr fontId="33" type="noConversion"/>
  </si>
  <si>
    <t>非營業特種基金預算(再生能源發展基金)</t>
    <phoneticPr fontId="33" type="noConversion"/>
  </si>
  <si>
    <t>再生能源推廣計畫</t>
    <phoneticPr fontId="33" type="noConversion"/>
  </si>
  <si>
    <t>九浩股份有限公司</t>
    <phoneticPr fontId="33" type="noConversion"/>
  </si>
  <si>
    <t>透過影片拍攝及在網路上播放，讓社區民眾瞭解公民電廠理念及潛力案場盤點結果，增進其對設置再生能源電廠的想像，提升民眾對案場設置的認知及投資信心，影片成果亦將轉貼給有意願投資者進行資訊揭露。</t>
    <phoneticPr fontId="33" type="noConversion"/>
  </si>
  <si>
    <t>庫地窯公民電廠股份有限公司</t>
    <phoneticPr fontId="33" type="noConversion"/>
  </si>
  <si>
    <t>給核廢一個家Facebook及Instagram</t>
    <phoneticPr fontId="39" type="noConversion"/>
  </si>
  <si>
    <t>碩輝設計印刷有限公司</t>
  </si>
  <si>
    <t>給核廢一個家Facebook及Instagram</t>
    <phoneticPr fontId="33" type="noConversion"/>
  </si>
  <si>
    <t>天然氣事業部
行銷室</t>
  </si>
  <si>
    <t>民間全民電視股份有限公司</t>
  </si>
  <si>
    <t>評論新聞報</t>
  </si>
  <si>
    <t>評論新聞報刊登廣告</t>
  </si>
  <si>
    <t>快通新聞</t>
  </si>
  <si>
    <t>113年印刻文學生活誌廣告案</t>
  </si>
  <si>
    <t>印刻文學生活雜誌出版股份有限公司</t>
  </si>
  <si>
    <t>印刻文學生活誌</t>
  </si>
  <si>
    <t>聯利媒體股份有限公司</t>
  </si>
  <si>
    <t>華夏新聞報社</t>
  </si>
  <si>
    <t>大成行銷事業股份有限公司</t>
  </si>
  <si>
    <t>新新聞報</t>
    <phoneticPr fontId="39" type="noConversion"/>
  </si>
  <si>
    <t>台電基隆區處廣播採購案</t>
  </si>
  <si>
    <t>北部調頻廣播股份有限公司</t>
  </si>
  <si>
    <t>台電APP、電子帳單、用電安全</t>
  </si>
  <si>
    <t>委播宣導主題「節能減碳及用電安全」廣播</t>
  </si>
  <si>
    <t>大苗栗廣播股份有限公司</t>
  </si>
  <si>
    <t>宣導台電APP、電子帳單、用電安全。</t>
  </si>
  <si>
    <t>台南知音廣播電台節能減碳委播宣導</t>
  </si>
  <si>
    <t>台南知音廣播股份有限公司</t>
  </si>
  <si>
    <t>節能減碳及提升公司企業形象。</t>
  </si>
  <si>
    <t>節電、用電安全</t>
  </si>
  <si>
    <t>有線電視託播案</t>
  </si>
  <si>
    <t>增進民眾節電及用電安全知能。</t>
  </si>
  <si>
    <t>鳳信有線電視台</t>
  </si>
  <si>
    <t>台電APP、節電、電子帳單</t>
  </si>
  <si>
    <t>宣導台電APP、節能減碳。</t>
  </si>
  <si>
    <t>台灣電力APP、節約用電、電子帳單</t>
  </si>
  <si>
    <t>台灣電力APP、節約用電、電子帳單宣導。</t>
  </si>
  <si>
    <t>太武之春廣播電台、金馬之聲廣播電台</t>
  </si>
  <si>
    <t>名城有線電視台</t>
  </si>
  <si>
    <t>瓩設計獎 kW Design Award─第 24 屆創意競賽</t>
  </si>
  <si>
    <t>企業形象</t>
  </si>
  <si>
    <t>徽摩立科技股份有限公司</t>
  </si>
  <si>
    <t>Hit Fm聯播網</t>
  </si>
  <si>
    <t>東方廣播公司</t>
  </si>
  <si>
    <t>東方廣播電台</t>
  </si>
  <si>
    <t>冬山河廣播公司</t>
  </si>
  <si>
    <t>冬山河廣播電台</t>
  </si>
  <si>
    <t>好事聯播網</t>
  </si>
  <si>
    <t>節約用電</t>
  </si>
  <si>
    <t>生態電廠</t>
  </si>
  <si>
    <t>刊登電力建設宣導廣告</t>
  </si>
  <si>
    <t>優力美科技實業股份有限公司</t>
  </si>
  <si>
    <t>Steelnet華文專業鋼鐵網</t>
  </si>
  <si>
    <t>大林蒲運動公園綠美化</t>
  </si>
  <si>
    <t>思想力群創股份有限公司</t>
  </si>
  <si>
    <t>台水公司臉書粉專</t>
  </si>
  <si>
    <t>山海屯青少年之聲廣播股份有限公司</t>
  </si>
  <si>
    <t>全國廣播股份有限公司</t>
  </si>
  <si>
    <t>中國廣播公司</t>
  </si>
  <si>
    <t>113.03.21-113.12.31</t>
  </si>
  <si>
    <t>第二區管理處總務室</t>
  </si>
  <si>
    <t>更生日報社股份有限公司</t>
  </si>
  <si>
    <t>更生日報</t>
  </si>
  <si>
    <t>各項信用保證措施及相關訊息等業務推廣</t>
  </si>
  <si>
    <t>業務費用</t>
    <phoneticPr fontId="39" type="noConversion"/>
  </si>
  <si>
    <t>綜規司</t>
  </si>
  <si>
    <t>公務預算
(經濟部)
公務預算
(經濟部)
公務預算
(產業發展署)
公務預算
(中小及新創企業署)
非營業特種基金預算(推廣貿易基金)
非營業特種基金預算(能源研究發展基金)</t>
    <phoneticPr fontId="33" type="noConversion"/>
  </si>
  <si>
    <t>一般行政
科技專案
工業技術升級輔導
中小企業科技應用
貿易推廣工作計畫
能源研究發展工作計畫</t>
    <phoneticPr fontId="33" type="noConversion"/>
  </si>
  <si>
    <t>113.05.01-113.05.31</t>
    <phoneticPr fontId="33" type="noConversion"/>
  </si>
  <si>
    <t>經濟部LINE官方帳號好友</t>
  </si>
  <si>
    <t>經濟部網路平台推廣-經新聞網站維運資安防護及網路經營分析</t>
    <phoneticPr fontId="33" type="noConversion"/>
  </si>
  <si>
    <t>經濟部自媒體網站平台維運、備份、中長期資安防護及每週網路社群經營數據分析、廣宣會議，以利政策推動。</t>
    <phoneticPr fontId="33" type="noConversion"/>
  </si>
  <si>
    <t>中華民國產業科技發展協進會</t>
    <phoneticPr fontId="33" type="noConversion"/>
  </si>
  <si>
    <t>113.06.01-113.06.30</t>
  </si>
  <si>
    <t>113.06.13-113.06.30</t>
    <phoneticPr fontId="33" type="noConversion"/>
  </si>
  <si>
    <t>商業發展署</t>
  </si>
  <si>
    <t>累計好友數達3,049位，觸及達363,563人次，吸引80人報名參與此活動分享會。</t>
    <phoneticPr fontId="33" type="noConversion"/>
  </si>
  <si>
    <t>經濟部商業發展署 113年度【特色盒餐徵選活動】</t>
  </si>
  <si>
    <t>推動餐飲服務業優質成長暨國際推廣計畫</t>
  </si>
  <si>
    <t>服務發展組</t>
  </si>
  <si>
    <t>促進商業科技發展</t>
  </si>
  <si>
    <t>廣告貼文共吸引12,164次互動次數，曝光達123,914次數。</t>
  </si>
  <si>
    <t>經濟部商業發展署 113年度【智慧應用典範/品牌優化輔導】</t>
  </si>
  <si>
    <t>廣告貼文共吸引3,816次互動次數，曝光達47,558次數。</t>
  </si>
  <si>
    <t>經濟部商業發展署 113年度【產品開發/通路拓展/餐飲體系輔導】</t>
  </si>
  <si>
    <t>廣告貼文共吸引3,520次互動次數，曝光達55,565次數。</t>
  </si>
  <si>
    <t>113年度「老店新力創生計畫」</t>
    <phoneticPr fontId="33" type="noConversion"/>
  </si>
  <si>
    <t>服務業創新研發計畫</t>
    <phoneticPr fontId="33" type="noConversion"/>
  </si>
  <si>
    <t>預期廣告貼文吸引8,400次互動次數，曝光達2,000次數。</t>
  </si>
  <si>
    <t>民生化工產業組</t>
    <phoneticPr fontId="33" type="noConversion"/>
  </si>
  <si>
    <t>產業人才政策規劃與推動平台計畫</t>
    <phoneticPr fontId="33" type="noConversion"/>
  </si>
  <si>
    <t>宣傳設計館系列活動。</t>
    <phoneticPr fontId="33" type="noConversion"/>
  </si>
  <si>
    <t>產業政策廣宣服務</t>
    <phoneticPr fontId="33" type="noConversion"/>
  </si>
  <si>
    <t>113.05.28-113.06.27</t>
    <phoneticPr fontId="33" type="noConversion"/>
  </si>
  <si>
    <t>經濟部國際貿易署</t>
  </si>
  <si>
    <t>秘書室對外溝通小組</t>
  </si>
  <si>
    <t>臺灣時報股份有限公司</t>
  </si>
  <si>
    <t>貿易政策及措施</t>
  </si>
  <si>
    <t>113年度我國對外經貿連結溝通計畫</t>
  </si>
  <si>
    <t>經濟部113年度推廣貿易工作計畫委辦合約</t>
  </si>
  <si>
    <t>2024年泰國臺灣形象展</t>
  </si>
  <si>
    <t>為擴大宣傳經貿透視雙周刊開發潛在訂戶，於能力雜誌刊登廣告，觸及中國生產力中心會員及財經企管相關興趣之讀者群，計每月曝光60,000次廠商讀者。</t>
    <phoneticPr fontId="33" type="noConversion"/>
  </si>
  <si>
    <t>113年新南向市場創新行銷計畫</t>
  </si>
  <si>
    <t>能力雜誌</t>
  </si>
  <si>
    <t>貿易署Facebook</t>
  </si>
  <si>
    <t>113年MEET TAIWAN社群平臺營運執行</t>
  </si>
  <si>
    <t>宣傳「MEET TAIWAN 打開會展地圖」年度形象</t>
  </si>
  <si>
    <t>提升臺灣產業國際形象計畫</t>
  </si>
  <si>
    <t>平面媒體、電視媒體、網路媒體</t>
    <phoneticPr fontId="33" type="noConversion"/>
  </si>
  <si>
    <t>宣傳台灣精品-美國</t>
  </si>
  <si>
    <t>Facebook
Instagram</t>
  </si>
  <si>
    <t>宣傳台灣精品-歐盟</t>
  </si>
  <si>
    <t>Facebook
Instagram</t>
    <phoneticPr fontId="33" type="noConversion"/>
  </si>
  <si>
    <t>宣傳台灣精品-日本</t>
  </si>
  <si>
    <t>Facebook
Instagram
X
YouTube</t>
  </si>
  <si>
    <t>宣傳台灣精品-印度</t>
  </si>
  <si>
    <t>宣傳台灣精品-印尼</t>
  </si>
  <si>
    <t>Facebook
Instagram
YouTube</t>
  </si>
  <si>
    <t>宣傳台灣精品-越南</t>
  </si>
  <si>
    <t>宣傳台灣精品-泰國</t>
  </si>
  <si>
    <t>宣傳台灣精品-馬來西亞</t>
  </si>
  <si>
    <t>LinkedIn</t>
  </si>
  <si>
    <t>經濟部國際貿易署113年度「智慧機械海外推廣計畫」</t>
  </si>
  <si>
    <t>財團法人精密機械研究發展中心</t>
  </si>
  <si>
    <t>智慧機械海外推廣計畫-宣傳智慧機械海外推廣計畫官網與活動</t>
  </si>
  <si>
    <t>經濟部國際貿易署113年度「運用數位新貿易模式計畫」</t>
  </si>
  <si>
    <t>數位貿易</t>
  </si>
  <si>
    <t>「著作權x原創我挺你」FB粉絲專頁、本案KOL之IG等社群平台、智慧財產局Youtube、Yahoo聯播網及網路新聞平台</t>
    <phoneticPr fontId="33" type="noConversion"/>
  </si>
  <si>
    <t>113年「國家發明創作獎」甄選廣宣</t>
    <phoneticPr fontId="33" type="noConversion"/>
  </si>
  <si>
    <t>113年國家發明創作獎甄選案</t>
    <phoneticPr fontId="33" type="noConversion"/>
  </si>
  <si>
    <t>周知民眾智慧財產局辦理113年國家發明創作獎甄選活動訊息，歡迎民眾踴躍參加。</t>
    <phoneticPr fontId="33" type="noConversion"/>
  </si>
  <si>
    <t>113.05.08-113.06.12</t>
    <phoneticPr fontId="33" type="noConversion"/>
  </si>
  <si>
    <t>113年度社群共學文案編輯及圖片設計勞務服務</t>
    <phoneticPr fontId="39" type="noConversion"/>
  </si>
  <si>
    <t>英宇工程顧問有限公司</t>
    <phoneticPr fontId="39" type="noConversion"/>
  </si>
  <si>
    <t>於Facebook露出，將十河分署業務及活動成果融入民眾關切之相關話題內容予以刊載，爭取民眾對政策的認同與支持。</t>
  </si>
  <si>
    <t>防汛及水利業務宣導</t>
    <phoneticPr fontId="33" type="noConversion"/>
  </si>
  <si>
    <t>汛期防災廣播電台託播及水利業務專訪宣導</t>
    <phoneticPr fontId="39" type="noConversion"/>
  </si>
  <si>
    <t>113.05.06-113.12.31</t>
    <phoneticPr fontId="33" type="noConversion"/>
  </si>
  <si>
    <t>第十河川分署秘書室</t>
    <phoneticPr fontId="33" type="noConversion"/>
  </si>
  <si>
    <t>藉由廣播電台插播汛期防汛宣導及網路媒體播放水利業務專訪，適時加強宣導防災準備隨時關注水情以掌握防災資訊，並加強溝通了解河川治理政策。</t>
    <phoneticPr fontId="39" type="noConversion"/>
  </si>
  <si>
    <t>正聲廣播股份有限公司臺北廣播電台及podcast網路平台</t>
    <phoneticPr fontId="39" type="noConversion"/>
  </si>
  <si>
    <t>行遍天下雜誌、行遍天下FaceBook、行遍天下官方網站</t>
    <phoneticPr fontId="33" type="noConversion"/>
  </si>
  <si>
    <t>伍聚攝影創意文化有限公司</t>
  </si>
  <si>
    <t>企業ESG</t>
    <phoneticPr fontId="39" type="noConversion"/>
  </si>
  <si>
    <t>113年產業效率用水提升輔導計畫</t>
    <phoneticPr fontId="39" type="noConversion"/>
  </si>
  <si>
    <t>保育事業組</t>
    <phoneticPr fontId="39" type="noConversion"/>
  </si>
  <si>
    <t>財團法人環境與發展基金會</t>
    <phoneticPr fontId="39" type="noConversion"/>
  </si>
  <si>
    <t>藉由廣播媒體放送Podcast節目，營造水資源永續投資ESG環境，推廣綠色金融，協助企業轉型。</t>
    <phoneticPr fontId="39" type="noConversion"/>
  </si>
  <si>
    <t>第七河川分署管理科</t>
    <phoneticPr fontId="39" type="noConversion"/>
  </si>
  <si>
    <t>節水宣導廣告</t>
  </si>
  <si>
    <t>南部地區報紙節水宣導廣告採購</t>
  </si>
  <si>
    <t>工商財經數位股份有限公司</t>
    <phoneticPr fontId="39" type="noConversion"/>
  </si>
  <si>
    <t>地區報紙發行量約12萬份。</t>
    <phoneticPr fontId="39" type="noConversion"/>
  </si>
  <si>
    <t>地區報紙發行量約9萬份。</t>
    <phoneticPr fontId="39" type="noConversion"/>
  </si>
  <si>
    <t>中時中部廣告有限公司</t>
    <phoneticPr fontId="39" type="noConversion"/>
  </si>
  <si>
    <t>地區報紙發行量約4萬份。</t>
    <phoneticPr fontId="39" type="noConversion"/>
  </si>
  <si>
    <t>民眾傳播事業有限公司</t>
    <phoneticPr fontId="39" type="noConversion"/>
  </si>
  <si>
    <t>臺灣中華日報社股份有限公司</t>
    <phoneticPr fontId="39" type="noConversion"/>
  </si>
  <si>
    <t>地區報紙發行量約5萬份。</t>
    <phoneticPr fontId="39" type="noConversion"/>
  </si>
  <si>
    <t>自由文化事業股份有限公司</t>
    <phoneticPr fontId="39" type="noConversion"/>
  </si>
  <si>
    <t>自由時報</t>
  </si>
  <si>
    <t>臺灣時報社股份有限公司</t>
    <phoneticPr fontId="39" type="noConversion"/>
  </si>
  <si>
    <t>地區報紙發行量約2萬份。</t>
    <phoneticPr fontId="39" type="noConversion"/>
  </si>
  <si>
    <t>臺灣導報社</t>
    <phoneticPr fontId="39" type="noConversion"/>
  </si>
  <si>
    <t>113.05.14-113.09.30</t>
    <phoneticPr fontId="33" type="noConversion"/>
  </si>
  <si>
    <t>第一河川分署秘書室</t>
    <phoneticPr fontId="33" type="noConversion"/>
  </si>
  <si>
    <t>共294檔次，藉由廣播媒體於汛期期間插播防汛及防災宣導廣告，強化民眾防災意識。</t>
    <phoneticPr fontId="33" type="noConversion"/>
  </si>
  <si>
    <t>113.05.16-113.09.15</t>
    <phoneticPr fontId="33" type="noConversion"/>
  </si>
  <si>
    <t>共246檔次，藉由廣播媒體於汛期期間插播防汛及防災宣導廣告，強化民眾防災意識。</t>
    <phoneticPr fontId="33" type="noConversion"/>
  </si>
  <si>
    <t>主計月報社</t>
  </si>
  <si>
    <t>主計月刊</t>
  </si>
  <si>
    <t>防汛抗旱業務宣導</t>
  </si>
  <si>
    <t>113年度第二河川分署宣導</t>
  </si>
  <si>
    <t>113.04.08-113.12.25</t>
    <phoneticPr fontId="39" type="noConversion"/>
  </si>
  <si>
    <t>第二河川分署秘書室</t>
  </si>
  <si>
    <t>新竹振道有線電視股份有限公司</t>
    <phoneticPr fontId="39" type="noConversion"/>
  </si>
  <si>
    <t>配合流域整體規劃，採取治理與管理並重，生態工程與環境共融，期能保有「生態河川」、「永續海岸」，達人水相依之境界。</t>
    <phoneticPr fontId="33" type="noConversion"/>
  </si>
  <si>
    <t>113.04.23-113.11.19</t>
    <phoneticPr fontId="39" type="noConversion"/>
  </si>
  <si>
    <t>第二河川分署秘書室</t>
    <phoneticPr fontId="33" type="noConversion"/>
  </si>
  <si>
    <t>第七河川分署秘書室</t>
    <phoneticPr fontId="39" type="noConversion"/>
  </si>
  <si>
    <t>冠岳廣告有限公司</t>
    <phoneticPr fontId="39" type="noConversion"/>
  </si>
  <si>
    <t>第六河川分署水利業務之推動及成效宣導</t>
  </si>
  <si>
    <t>經濟部水利署第六河川分署臉書粉絲專頁之文字貼圖設計後製</t>
    <phoneticPr fontId="39" type="noConversion"/>
  </si>
  <si>
    <t>113.04.11-113.12.15</t>
  </si>
  <si>
    <t>第六河川分署秘書室</t>
  </si>
  <si>
    <t>橙石策略整合行銷有限公司</t>
    <phoneticPr fontId="39" type="noConversion"/>
  </si>
  <si>
    <t>防汛護水志工</t>
    <phoneticPr fontId="33" type="noConversion"/>
  </si>
  <si>
    <t>113 至114 年第四河川分署防汛護水志工服務實施計畫(1/2)</t>
    <phoneticPr fontId="33" type="noConversion"/>
  </si>
  <si>
    <t>113.03.07-113.12.15</t>
  </si>
  <si>
    <t>第四河川分署規劃科</t>
    <phoneticPr fontId="39" type="noConversion"/>
  </si>
  <si>
    <t>國立雲林科技大學</t>
    <phoneticPr fontId="33" type="noConversion"/>
  </si>
  <si>
    <t>發布志工運作成果、即時性之防災訊息相關資訊，預計觸及人數5,000人次。</t>
  </si>
  <si>
    <t>FaceBook粉絲團</t>
    <phoneticPr fontId="33" type="noConversion"/>
  </si>
  <si>
    <t>水利業務及防汛相關宣導</t>
  </si>
  <si>
    <t>媒體政策及業務宣導</t>
    <phoneticPr fontId="33" type="noConversion"/>
  </si>
  <si>
    <t>113.05.19-113.12.31</t>
    <phoneticPr fontId="33" type="noConversion"/>
  </si>
  <si>
    <r>
      <t>113年度水利施政推動整合服務計畫</t>
    </r>
    <r>
      <rPr>
        <sz val="12"/>
        <rFont val="BiauKai"/>
        <family val="1"/>
        <charset val="136"/>
      </rPr>
      <t/>
    </r>
    <phoneticPr fontId="33" type="noConversion"/>
  </si>
  <si>
    <t>113年度水利施政推動整合服務計畫</t>
  </si>
  <si>
    <t>民視文化事業股份有限公司</t>
  </si>
  <si>
    <t>防汛宣導廣告</t>
  </si>
  <si>
    <t>南部地區報紙節水宣導廣告採購</t>
    <phoneticPr fontId="39" type="noConversion"/>
  </si>
  <si>
    <t>正發傳播社</t>
    <phoneticPr fontId="33" type="noConversion"/>
  </si>
  <si>
    <t>地區報紙發行量約5萬份。</t>
    <phoneticPr fontId="33" type="noConversion"/>
  </si>
  <si>
    <t>第九河川分署秘書室</t>
    <phoneticPr fontId="39" type="noConversion"/>
  </si>
  <si>
    <t>汛期安全提醒及防洪防災防汛整備</t>
    <phoneticPr fontId="39" type="noConversion"/>
  </si>
  <si>
    <t>汛期防災宣導廣播電台託播</t>
    <phoneticPr fontId="39" type="noConversion"/>
  </si>
  <si>
    <t>汛期防災宣導</t>
    <phoneticPr fontId="33" type="noConversion"/>
  </si>
  <si>
    <t>113.05.21-113.08.29</t>
    <phoneticPr fontId="33" type="noConversion"/>
  </si>
  <si>
    <t xml:space="preserve">第五河川分署秘書室
</t>
    <phoneticPr fontId="33" type="noConversion"/>
  </si>
  <si>
    <t>52檔次，藉由廣播媒體於汛期期間插播防災宣導廣告，發揮即時、適時宣導效果，強化民眾防災意識。</t>
    <phoneticPr fontId="39" type="noConversion"/>
  </si>
  <si>
    <t>正聲廣播股份有限公司嘉義廣播電台</t>
    <phoneticPr fontId="39" type="noConversion"/>
  </si>
  <si>
    <t>正港廣播電台股份有限公司</t>
    <phoneticPr fontId="39" type="noConversion"/>
  </si>
  <si>
    <t>正港廣播電台</t>
    <phoneticPr fontId="39" type="noConversion"/>
  </si>
  <si>
    <t>汛期防災宣導廣播電台託播素材製作</t>
    <phoneticPr fontId="39" type="noConversion"/>
  </si>
  <si>
    <t>113.05.21-113.10.31</t>
    <phoneticPr fontId="33" type="noConversion"/>
  </si>
  <si>
    <t>偉昇實業有限公司</t>
    <phoneticPr fontId="39" type="noConversion"/>
  </si>
  <si>
    <t>藉由廣播媒體於汛期期間插播防災宣導廣告，發揮即時、適時宣導效果，強化民眾防災意識。</t>
    <phoneticPr fontId="39" type="noConversion"/>
  </si>
  <si>
    <t>委託偉昇實業有限公司製作廣播素材</t>
    <phoneticPr fontId="39" type="noConversion"/>
  </si>
  <si>
    <t>2024年台灣國際水週-國際論壇</t>
    <phoneticPr fontId="33" type="noConversion"/>
  </si>
  <si>
    <t>113年水利國際論壇及交流推動計畫</t>
    <phoneticPr fontId="33" type="noConversion"/>
  </si>
  <si>
    <t>防汛、節水、鳥嘴潭人工湖、工程素材、節水平面廣告素材製作及宣導</t>
    <phoneticPr fontId="39" type="noConversion"/>
  </si>
  <si>
    <t>113年度宣導素材製作</t>
    <phoneticPr fontId="39" type="noConversion"/>
  </si>
  <si>
    <t>太乙媒體事業有限公司</t>
    <phoneticPr fontId="39" type="noConversion"/>
  </si>
  <si>
    <t>藉影片製作使民眾了解水利署重大工程作為、呼籲民眾節水及防汛，以爭取民眾支持。預計超過20萬人次觀看。</t>
    <phoneticPr fontId="39" type="noConversion"/>
  </si>
  <si>
    <t>穩定供水宣導</t>
    <phoneticPr fontId="33" type="noConversion"/>
  </si>
  <si>
    <t>113.06.03</t>
    <phoneticPr fontId="33" type="noConversion"/>
  </si>
  <si>
    <t>提升民眾對於穩定供水建設成果認知。</t>
    <phoneticPr fontId="39" type="noConversion"/>
  </si>
  <si>
    <t>LINE TODAY</t>
  </si>
  <si>
    <t>第三河川分署秘書室</t>
    <phoneticPr fontId="39" type="noConversion"/>
  </si>
  <si>
    <t>民眾日報</t>
    <phoneticPr fontId="39" type="noConversion"/>
  </si>
  <si>
    <t>新創育成組</t>
  </si>
  <si>
    <t>113年度中小企業法規調適及推廣服務計畫</t>
  </si>
  <si>
    <t>綠色科技新創競賽</t>
  </si>
  <si>
    <t>113年度亞灣新創鏈結發展計畫</t>
  </si>
  <si>
    <t>113年度強化中小企業財務能力計畫</t>
  </si>
  <si>
    <t>財務發展組</t>
  </si>
  <si>
    <t>APEC中小企業數位創新低碳轉型工作坊</t>
  </si>
  <si>
    <t>113年度優化我國中小企業經營戰略及促進全球布局躍升計畫</t>
  </si>
  <si>
    <t>第八屆G Camp 國際創新創業訓練營徵件</t>
  </si>
  <si>
    <t>113 年度「促進創育機構價值鏈提升計畫」</t>
  </si>
  <si>
    <t>113.04.25-113.05.31</t>
    <phoneticPr fontId="33" type="noConversion"/>
  </si>
  <si>
    <t>藉由社群平臺宣傳，以提高G Camp徵件訊息的觸及人數和曝光次數。</t>
    <phoneticPr fontId="33" type="noConversion"/>
  </si>
  <si>
    <t>透過創業媒體發送電子報，以瞄準目標對象，提升徵件數量。</t>
  </si>
  <si>
    <t>Meet 創業小聚</t>
  </si>
  <si>
    <t>經濟部產業園區管理局</t>
  </si>
  <si>
    <t>能源政策成果宣傳資訊</t>
    <phoneticPr fontId="33" type="noConversion"/>
  </si>
  <si>
    <t>113.04.22</t>
    <phoneticPr fontId="33" type="noConversion"/>
  </si>
  <si>
    <t>前置作業費用。</t>
    <phoneticPr fontId="33" type="noConversion"/>
  </si>
  <si>
    <t>台視、中視、華視、民視、東森新聞、三立都會台</t>
    <phoneticPr fontId="33" type="noConversion"/>
  </si>
  <si>
    <t>介紹「目前亞太地區規模最大的離岸風場」位於彰化外海，讓民眾瞭解臺灣離岸風電能源設施設置資訊。</t>
    <phoneticPr fontId="33" type="noConversion"/>
  </si>
  <si>
    <t>Taiwan YOU &amp; I 綠能大未來
113年臺灣再生能源短影音創作競賽</t>
    <phoneticPr fontId="33" type="noConversion"/>
  </si>
  <si>
    <t>113.04.11-113.07.17</t>
    <phoneticPr fontId="33" type="noConversion"/>
  </si>
  <si>
    <t>辦理再生能源短影音製作教育競賽活動，期透過競賽宣傳及參賽者作品之展出，深化再生能源教育意涵及增進大眾對於再生能源之認知。</t>
    <phoneticPr fontId="33" type="noConversion"/>
  </si>
  <si>
    <t>113.04.01-113.12.31</t>
    <phoneticPr fontId="33" type="noConversion"/>
  </si>
  <si>
    <t>113.03.01-113.12.31</t>
    <phoneticPr fontId="33" type="noConversion"/>
  </si>
  <si>
    <t>中央通訊社</t>
    <phoneticPr fontId="33" type="noConversion"/>
  </si>
  <si>
    <t>113.05.30</t>
    <phoneticPr fontId="33" type="noConversion"/>
  </si>
  <si>
    <t>去碳能源科技策略建構暨法制協進計畫</t>
    <phoneticPr fontId="33" type="noConversion"/>
  </si>
  <si>
    <t>財團法人資訊工業策進會</t>
    <phoneticPr fontId="33" type="noConversion"/>
  </si>
  <si>
    <t>去碳能源系列推廣活動</t>
    <phoneticPr fontId="33" type="noConversion"/>
  </si>
  <si>
    <t>透過能源效率分級宣導，使產品設計廠商端及使用單位優先選購高效率產品，期落實節能減碳與永續地球之目標。</t>
    <phoneticPr fontId="33" type="noConversion"/>
  </si>
  <si>
    <t>於全台198個廣播電台</t>
    <phoneticPr fontId="33" type="noConversion"/>
  </si>
  <si>
    <t>facebook</t>
    <phoneticPr fontId="33" type="noConversion"/>
  </si>
  <si>
    <t>為持續強化民眾對微電腦瓦斯表的認知度，提升民眾對微電腦瓦斯表印象，以廣播廣告方式於全國性電台進行廣播廣告託播。</t>
    <phoneticPr fontId="33" type="noConversion"/>
  </si>
  <si>
    <t>飛碟聯播網、好事聯播網、城市聯播網、寶島聯播網</t>
    <phoneticPr fontId="33" type="noConversion"/>
  </si>
  <si>
    <t>沙崙智慧綠能科學城主題館圓滿落幕 展現臺南綠色創新與無限商機</t>
    <phoneticPr fontId="33" type="noConversion"/>
  </si>
  <si>
    <t>113.06.01</t>
    <phoneticPr fontId="33" type="noConversion"/>
  </si>
  <si>
    <t>透過經濟日報網路媒體宣傳沙崙科學城參與2024臺南國際綠色產業展，民眾能進一步了解整個展覽重點與成果展現，已達成廣宣目的。</t>
    <phoneticPr fontId="33" type="noConversion"/>
  </si>
  <si>
    <t>113.06.22</t>
    <phoneticPr fontId="33" type="noConversion"/>
  </si>
  <si>
    <t>藉由電視台報導此次綠電市集，讓民眾了解其實綠電離我們很近，可以成為我們生活中的一部分，更展示了科學城內廠商的優良技術已達國家政策推廣之目的。</t>
    <phoneticPr fontId="33" type="noConversion"/>
  </si>
  <si>
    <t>非凡新聞</t>
    <phoneticPr fontId="33" type="noConversion"/>
  </si>
  <si>
    <t>113.07.01-113.09.30</t>
    <phoneticPr fontId="33" type="noConversion"/>
  </si>
  <si>
    <t>113.07.01-113.08.31</t>
    <phoneticPr fontId="33" type="noConversion"/>
  </si>
  <si>
    <t>透過廣播向民眾宣導各式節電手法，期能鼓勵民眾落實節電行動。</t>
  </si>
  <si>
    <t>於全台198個廣播電台</t>
  </si>
  <si>
    <t>113.05.01-113.10.31</t>
  </si>
  <si>
    <t>持續透過fb粉絲團推廣，以宣傳節電議題，期鼓勵民眾落實生活節電手法，強化節電議題擴散。</t>
    <phoneticPr fontId="33" type="noConversion"/>
  </si>
  <si>
    <t>Yahoo</t>
    <phoneticPr fontId="33" type="noConversion"/>
  </si>
  <si>
    <t>113.01.01-113.11.15</t>
    <phoneticPr fontId="39" type="noConversion"/>
  </si>
  <si>
    <t>方成事股份有限公司</t>
    <phoneticPr fontId="39" type="noConversion"/>
  </si>
  <si>
    <t>台灣中油股份有限公司</t>
  </si>
  <si>
    <t>飛凡傳播股份有限公司</t>
  </si>
  <si>
    <t>113年石油石化專業刊物廣告案</t>
  </si>
  <si>
    <t>石油季刊</t>
  </si>
  <si>
    <t>平面稿：
宣導用戶使用氣體燃料之安全</t>
  </si>
  <si>
    <t>113年瓦斯雙月刊刊登廣告</t>
  </si>
  <si>
    <t>今傳媒網</t>
  </si>
  <si>
    <t>台銘新聞社</t>
  </si>
  <si>
    <t>113年網媒形象廣告案</t>
  </si>
  <si>
    <t>新高度傳媒網</t>
  </si>
  <si>
    <t>評論新聞報網</t>
  </si>
  <si>
    <t>文青農實業有限公司</t>
  </si>
  <si>
    <t>113年聯合報數位廣告案</t>
  </si>
  <si>
    <t>113年工商時報廣告案</t>
  </si>
  <si>
    <t>113年台灣新生報業務宣導案</t>
  </si>
  <si>
    <t>台灣新生報股份有限公司</t>
  </si>
  <si>
    <t>113年中華日報業務宣導案</t>
  </si>
  <si>
    <t>113年理財周刊業務宣導案</t>
  </si>
  <si>
    <t>愛諦兒廣告社</t>
  </si>
  <si>
    <t>桃園電子報</t>
  </si>
  <si>
    <t>桃園煉油廠</t>
  </si>
  <si>
    <t>潭子報社</t>
  </si>
  <si>
    <t>大林煉油廠
行政組公關課</t>
  </si>
  <si>
    <t>今傳媒報社刊登廣告</t>
  </si>
  <si>
    <t>大成行銷事業股份有限公司(勁報)刊登廣告</t>
  </si>
  <si>
    <t>勁報網</t>
  </si>
  <si>
    <t>快通新聞網</t>
  </si>
  <si>
    <t>113年全國版平面報紙廣告案</t>
  </si>
  <si>
    <t>113年平面業宣案</t>
  </si>
  <si>
    <t xml:space="preserve">民眾傳播事業有限公司 </t>
  </si>
  <si>
    <t>113年平面形象宣導案</t>
  </si>
  <si>
    <t>113年風傳媒業務宣導案</t>
  </si>
  <si>
    <t>煉製事業部</t>
  </si>
  <si>
    <t>113年CTWANT業務宣導案</t>
  </si>
  <si>
    <t>王道旺台媒體股份有限公司</t>
  </si>
  <si>
    <t>CTWANT網站</t>
  </si>
  <si>
    <t>台灣中華日報社刊登廣告</t>
  </si>
  <si>
    <t>台灣中華日報社</t>
  </si>
  <si>
    <t>台灣中華日報</t>
  </si>
  <si>
    <t>113年網媒業宣案</t>
  </si>
  <si>
    <t>113年電子媒體廣告刊登案</t>
  </si>
  <si>
    <t>台灣電力股份有限公司</t>
  </si>
  <si>
    <t>113.05.01-114.04.30</t>
  </si>
  <si>
    <t>國營事業預算</t>
  </si>
  <si>
    <t>電力知識、電力議題及企業形象</t>
  </si>
  <si>
    <t>宣導電力議題及提升公司企業形象。</t>
  </si>
  <si>
    <t>委託廣播電台播放各項節約用電及用電安全等採購案</t>
  </si>
  <si>
    <t>興達電廠燃氣機組更新改建</t>
  </si>
  <si>
    <t>評論新聞報網站</t>
  </si>
  <si>
    <t>113.02.01-113.12.31</t>
  </si>
  <si>
    <t>評論新聞報社廣告採購案</t>
  </si>
  <si>
    <t>提升公司重視地方發展及宣傳綠色環保形象。</t>
  </si>
  <si>
    <t>再生能源</t>
  </si>
  <si>
    <t>大家健康雜誌</t>
  </si>
  <si>
    <t>自立多媒體股份有限公司</t>
  </si>
  <si>
    <t>有助於推動本公司業務。</t>
  </si>
  <si>
    <t>節電宣導</t>
  </si>
  <si>
    <t>中國鑛冶工程學會會刊</t>
  </si>
  <si>
    <t>推廣節電，提升企業形象。</t>
  </si>
  <si>
    <t>亞洲廣播電台</t>
  </si>
  <si>
    <t>馬祖在地媒體託播案</t>
  </si>
  <si>
    <t>祥通事業股份有限公司</t>
  </si>
  <si>
    <t>將節電觀念深植於馬祖四鄉五島地區民眾，預估至少可推播3000戶民眾。</t>
  </si>
  <si>
    <t>第35頻道（連江縣地方頻道）</t>
  </si>
  <si>
    <t>媒體政策及業務宣導託播</t>
  </si>
  <si>
    <t>深植節電意識及台灣電力APP相關便民服務。</t>
  </si>
  <si>
    <t>台灣電力APP</t>
  </si>
  <si>
    <t>有效推動本公司重要業務及用電宣導，並提升能見度。</t>
  </si>
  <si>
    <t>節電託播宣導</t>
  </si>
  <si>
    <t>內政部警政署警察廣播電台</t>
  </si>
  <si>
    <t>113.05.10-113.06.10</t>
  </si>
  <si>
    <t>台灣自來水股份有限公司</t>
  </si>
  <si>
    <t>儲藏飾有限公司</t>
  </si>
  <si>
    <t>大俠數位媒體股份有限公司</t>
  </si>
  <si>
    <t>113.06.28</t>
    <phoneticPr fontId="33" type="noConversion"/>
  </si>
  <si>
    <t>財團法人中小企業信用保證基金</t>
  </si>
  <si>
    <t>經緯廣告科技股份有限公司</t>
  </si>
  <si>
    <t>LINE Taiwan_台灣連線股份有限公司</t>
  </si>
  <si>
    <t>「信保50系列活動及官網專區建置」採購案</t>
  </si>
  <si>
    <t>非凡新聞網</t>
    <phoneticPr fontId="33" type="noConversion"/>
  </si>
  <si>
    <t>廣宣信保50周年系列活動，共同響應捐血公益及現場設攤諮詢，讓企業與民眾更知道信保，並提升信保基金公益形象。</t>
  </si>
  <si>
    <t>中華民國113年第4季</t>
    <phoneticPr fontId="33" type="noConversion"/>
  </si>
  <si>
    <t>左列3項宣導項目係屬「113年經濟部整體政策宣導行銷案契約」之執行項目，該採購案預算來源如列示。</t>
    <phoneticPr fontId="33" type="noConversion"/>
  </si>
  <si>
    <t>投資促進司</t>
    <phoneticPr fontId="33" type="noConversion"/>
  </si>
  <si>
    <t>2024花蓮好物展活動廣告宣傳</t>
    <phoneticPr fontId="33" type="noConversion"/>
  </si>
  <si>
    <t>疫後街區店家升級轉型計畫</t>
    <phoneticPr fontId="33" type="noConversion"/>
  </si>
  <si>
    <t>113.07.07-113.07.13</t>
    <phoneticPr fontId="39" type="noConversion"/>
  </si>
  <si>
    <t>本項特別預算編列於經濟部項下，經濟部商業發展署將於後續月份撥付。</t>
    <phoneticPr fontId="33" type="noConversion"/>
  </si>
  <si>
    <t xml:space="preserve">花蓮好物來北車，一起集點享優惠活動預告
就在明天「2024花蓮好物展活動即將開跑
</t>
    <phoneticPr fontId="33" type="noConversion"/>
  </si>
  <si>
    <t>113.07.09-113.07.14</t>
    <phoneticPr fontId="33" type="noConversion"/>
  </si>
  <si>
    <t>累計好友數達3,058位，觸及達367,701人次，共吸引逾10萬人次蒞臨。</t>
    <phoneticPr fontId="33" type="noConversion"/>
  </si>
  <si>
    <t>推動商業服務業轉型成長</t>
    <phoneticPr fontId="33" type="noConversion"/>
  </si>
  <si>
    <t>經濟部商業發展署 113年度【台灣美食展_臺灣好食館】</t>
  </si>
  <si>
    <t>113.07.19-
113.07.31</t>
    <phoneticPr fontId="33" type="noConversion"/>
  </si>
  <si>
    <t>廣告貼文吸引3,313次互動次數，曝光達47,230次數，觸及達32,365人次。</t>
  </si>
  <si>
    <t>臺灣美食FB</t>
    <phoneticPr fontId="33" type="noConversion"/>
  </si>
  <si>
    <t>113.07.24-
113.08.02</t>
    <phoneticPr fontId="33" type="noConversion"/>
  </si>
  <si>
    <t>廣告貼文吸引14,397次互動次數，曝光達91,113次數，觸及達51,343人次。</t>
    <phoneticPr fontId="33" type="noConversion"/>
  </si>
  <si>
    <t>9/25經營實學講堂嘉義場熱烈招生中</t>
  </si>
  <si>
    <t>113.08.23-
113.09.25</t>
    <phoneticPr fontId="33" type="noConversion"/>
  </si>
  <si>
    <t>累計好友數達3,071位，觸及達380,091人次。</t>
    <phoneticPr fontId="33" type="noConversion"/>
  </si>
  <si>
    <t>特色盒餐徵選</t>
    <phoneticPr fontId="33" type="noConversion"/>
  </si>
  <si>
    <t>113.08.10-
113.08.24</t>
    <phoneticPr fontId="33" type="noConversion"/>
  </si>
  <si>
    <t>廣告貼文吸引9,524次互動次數，曝光達48,413次數，觸及達28,911人次。</t>
    <phoneticPr fontId="33" type="noConversion"/>
  </si>
  <si>
    <t>113.08.23</t>
    <phoneticPr fontId="33" type="noConversion"/>
  </si>
  <si>
    <t>1.電視媒體露出1則。
2.網路媒體露出58則。
3.吸引6.6萬人次參觀，帶動營業額達新台幣94.8萬元。</t>
    <phoneticPr fontId="33" type="noConversion"/>
  </si>
  <si>
    <t>台灣美食展_臺灣好食館</t>
    <phoneticPr fontId="33" type="noConversion"/>
  </si>
  <si>
    <t>113.08.02-
113.08.03</t>
    <phoneticPr fontId="33" type="noConversion"/>
  </si>
  <si>
    <t>促進商業科技發展</t>
    <phoneticPr fontId="33" type="noConversion"/>
  </si>
  <si>
    <t>1.電視媒體露出3則。
2.網路媒體露出78則。
3.吸引10萬人次參觀，帶動營業額達新台幣405萬元。</t>
    <phoneticPr fontId="33" type="noConversion"/>
  </si>
  <si>
    <t>名廚交流</t>
    <phoneticPr fontId="33" type="noConversion"/>
  </si>
  <si>
    <t>113.08.25</t>
    <phoneticPr fontId="33" type="noConversion"/>
  </si>
  <si>
    <t xml:space="preserve">網路媒體露出58則，吸引66位餐飲業者參與。
</t>
    <phoneticPr fontId="33" type="noConversion"/>
  </si>
  <si>
    <t>經濟日報網、光商時報、民生電子報、經商新聞等</t>
    <phoneticPr fontId="33" type="noConversion"/>
  </si>
  <si>
    <t>國際創意設計工作坊</t>
    <phoneticPr fontId="33" type="noConversion"/>
  </si>
  <si>
    <t>113年度「強化廣告設計服務能量計畫」</t>
    <phoneticPr fontId="33" type="noConversion"/>
  </si>
  <si>
    <t>113.07.19-
113.07.20</t>
    <phoneticPr fontId="33" type="noConversion"/>
  </si>
  <si>
    <t xml:space="preserve">網路媒體露出41則。
</t>
    <phoneticPr fontId="33" type="noConversion"/>
  </si>
  <si>
    <t>經濟日報網、工商時報網、風傳媒等</t>
    <phoneticPr fontId="33" type="noConversion"/>
  </si>
  <si>
    <t>9/12探索小琉球低碳生活節活動開跑宣傳
9/18經營實學講堂嘉義場活動倒數公告</t>
  </si>
  <si>
    <t>113.09.12-
113.10.31</t>
    <phoneticPr fontId="33" type="noConversion"/>
  </si>
  <si>
    <t>經濟部產業人才發展資訊網</t>
    <phoneticPr fontId="33" type="noConversion"/>
  </si>
  <si>
    <t>提升產業了解最新政府人才政策，進而運用政府資源培育人才。</t>
    <phoneticPr fontId="33" type="noConversion"/>
  </si>
  <si>
    <t>金屬產業智慧化及低碳化升級轉型輔導ICON</t>
    <phoneticPr fontId="33" type="noConversion"/>
  </si>
  <si>
    <t>點碳成金淨零計畫</t>
    <phoneticPr fontId="33" type="noConversion"/>
  </si>
  <si>
    <t>113.07.01-113.12.31</t>
    <phoneticPr fontId="33" type="noConversion"/>
  </si>
  <si>
    <t>印刷科技整合應用發展計畫</t>
    <phoneticPr fontId="33" type="noConversion"/>
  </si>
  <si>
    <t>財團法人印刷創新科技研究發展中心</t>
    <phoneticPr fontId="33" type="noConversion"/>
  </si>
  <si>
    <t>5G系統整合加值推動計畫</t>
    <phoneticPr fontId="33" type="noConversion"/>
  </si>
  <si>
    <t>電子資訊產業組</t>
    <phoneticPr fontId="33" type="noConversion"/>
  </si>
  <si>
    <t>Taiwan Semiconductor Job and Study Fair</t>
    <phoneticPr fontId="33" type="noConversion"/>
  </si>
  <si>
    <t>結合國際媒體，與國際院校宣傳攬才活動，推廣臺灣半導體產業優勢與就業福利環境，促成國際人才投入臺灣半導體產業。</t>
    <phoneticPr fontId="33" type="noConversion"/>
  </si>
  <si>
    <t>113.08.30</t>
    <phoneticPr fontId="33" type="noConversion"/>
  </si>
  <si>
    <t>Facebook、Google關鍵字廣告、Google多媒體廣告聯播網</t>
    <phoneticPr fontId="33" type="noConversion"/>
  </si>
  <si>
    <t>113.09.01-113.09.30</t>
    <phoneticPr fontId="33" type="noConversion"/>
  </si>
  <si>
    <t>臺灣設計全球媒體推廣，提升臺灣國際設計影響力。</t>
    <phoneticPr fontId="33" type="noConversion"/>
  </si>
  <si>
    <t>113.09.20</t>
    <phoneticPr fontId="33" type="noConversion"/>
  </si>
  <si>
    <t>113.07.01-113.09.30</t>
  </si>
  <si>
    <t>113年度加強提升我國展覽國際競爭力方案</t>
  </si>
  <si>
    <t>臺灣國際專業展整合式數位行銷案</t>
  </si>
  <si>
    <t>Google、Meta、LinkedIn及The Trade Desk廣告平台</t>
  </si>
  <si>
    <t>平面媒體、網路媒體</t>
  </si>
  <si>
    <t>113.08.16</t>
  </si>
  <si>
    <t>113.08.14</t>
  </si>
  <si>
    <t>經濟日報/報紙</t>
  </si>
  <si>
    <t>工商時報/報紙</t>
  </si>
  <si>
    <t>銀行家月刊/內頁</t>
  </si>
  <si>
    <t>工商財經網/網站Banner
工商時報/報紙刊頭</t>
  </si>
  <si>
    <t>活動平台雜誌/內頁</t>
  </si>
  <si>
    <t>113.06.01-113.06.17</t>
  </si>
  <si>
    <t>Display Banner Ad/Banner橫幅廣告</t>
  </si>
  <si>
    <t>推廣「紡織品整合行銷與商機開發計畫」</t>
  </si>
  <si>
    <t>113.07.01-113.08.31</t>
  </si>
  <si>
    <t>美國Textile World/雜誌</t>
  </si>
  <si>
    <t>日本繊維NEWS/報紙</t>
  </si>
  <si>
    <t>歐洲專業媒體AMI網站</t>
  </si>
  <si>
    <t>Line
Facebook
Instagram</t>
  </si>
  <si>
    <t>113.09.01-113.09.30</t>
  </si>
  <si>
    <t>Facebook
Instagram
Twitter
Linkedin</t>
  </si>
  <si>
    <t>宣傳台灣精品-菲律賓</t>
  </si>
  <si>
    <t>114年「補助業界開發國際市場計畫」說明會</t>
  </si>
  <si>
    <t>經濟部113年度委託辦理「補助業界開發國際市場計畫」</t>
  </si>
  <si>
    <t>113.06.11-
113.08.30</t>
  </si>
  <si>
    <t>智慧機械海外推廣計畫-宣傳全球機械採購大會</t>
  </si>
  <si>
    <t>經濟部113年度「國際經貿青年培力計畫」委辦案</t>
  </si>
  <si>
    <t>113年「國家發明創作獎」品牌宣導計畫</t>
    <phoneticPr fontId="33" type="noConversion"/>
  </si>
  <si>
    <t>113.07.18-113.08.04</t>
    <phoneticPr fontId="33" type="noConversion"/>
  </si>
  <si>
    <t>智慧財產權科技發展</t>
    <phoneticPr fontId="33" type="noConversion"/>
  </si>
  <si>
    <t>周知民眾本次品牌LOGO建立宗旨，間接認識智慧財產局、專利權及國家發明創作獎，今周刊雜誌發行冊數14萬本。</t>
    <phoneticPr fontId="33" type="noConversion"/>
  </si>
  <si>
    <t>今周刊雜誌、今周刊社群FB、今周刊官網Banner及廣告</t>
    <phoneticPr fontId="33" type="noConversion"/>
  </si>
  <si>
    <t>將於後續月份撥付。</t>
    <phoneticPr fontId="39" type="noConversion"/>
  </si>
  <si>
    <t>「臺灣專利超級站」活動</t>
    <phoneticPr fontId="33" type="noConversion"/>
  </si>
  <si>
    <t>113.04.01-113.10.19</t>
    <phoneticPr fontId="33" type="noConversion"/>
  </si>
  <si>
    <t>專利行政企劃組</t>
    <phoneticPr fontId="33" type="noConversion"/>
  </si>
  <si>
    <t>透過推廣專利專館品牌，增加優良專利作品曝光度，促成專利商品化。</t>
    <phoneticPr fontId="33" type="noConversion"/>
  </si>
  <si>
    <t>113年度水利產業國內外展覽推動計畫</t>
    <phoneticPr fontId="39" type="noConversion"/>
  </si>
  <si>
    <t>水文技術組</t>
    <phoneticPr fontId="39" type="noConversion"/>
  </si>
  <si>
    <t>天下雜誌股份有限公司</t>
    <phoneticPr fontId="39" type="noConversion"/>
  </si>
  <si>
    <t>113.08.01-113.10.15</t>
    <phoneticPr fontId="39" type="noConversion"/>
  </si>
  <si>
    <t>水環境亮點結合觀光旅遊宣傳</t>
    <phoneticPr fontId="39" type="noConversion"/>
  </si>
  <si>
    <t>邁向前瞻-水環境培力工作坊計畫</t>
    <phoneticPr fontId="39" type="noConversion"/>
  </si>
  <si>
    <t>113.09.09、113.09.13、113.09.20</t>
    <phoneticPr fontId="39" type="noConversion"/>
  </si>
  <si>
    <t>河川海岸組</t>
    <phoneticPr fontId="39" type="noConversion"/>
  </si>
  <si>
    <t>中華民國景觀學會</t>
    <phoneticPr fontId="39" type="noConversion"/>
  </si>
  <si>
    <t>精選水環境執行亮點成果，與周邊觀光景點結合規劃休閒遊憩遊程，提升民眾對於水環境建設之認同與共識。</t>
    <phoneticPr fontId="39" type="noConversion"/>
  </si>
  <si>
    <t>前瞻水環境建設</t>
    <phoneticPr fontId="39" type="noConversion"/>
  </si>
  <si>
    <t>前瞻水環境建設宣導</t>
    <phoneticPr fontId="39" type="noConversion"/>
  </si>
  <si>
    <t>前瞻基礎建設計畫特別預算</t>
    <phoneticPr fontId="39" type="noConversion"/>
  </si>
  <si>
    <t>防汛宣導</t>
    <phoneticPr fontId="39" type="noConversion"/>
  </si>
  <si>
    <t>今周刊</t>
    <phoneticPr fontId="39" type="noConversion"/>
  </si>
  <si>
    <t>汛期防災宣導</t>
    <phoneticPr fontId="39" type="noConversion"/>
  </si>
  <si>
    <t>藉由深入地方之在地化媒體刊登文宣廣告，以貼近讀者、實際、生活，具有很強的可讀性、服務性、實用性等優勢，可讓水利署行銷宣導產生莫大的滲透力，發揮即時、適時、機動之宣導效果，並化成良好的觀念，強化民眾溝通效益。</t>
    <phoneticPr fontId="39" type="noConversion"/>
  </si>
  <si>
    <t>防汛安全宣導</t>
  </si>
  <si>
    <t>113.09.12</t>
  </si>
  <si>
    <t>汛期間宣導注意防汛安全，讓球迷們也可以一起下載水情APP。</t>
    <phoneticPr fontId="39" type="noConversion"/>
  </si>
  <si>
    <t>味全龍Facebook</t>
  </si>
  <si>
    <t>113.09.14、113.09.21</t>
    <phoneticPr fontId="39" type="noConversion"/>
  </si>
  <si>
    <t>聯合報股份有限公司</t>
    <phoneticPr fontId="39" type="noConversion"/>
  </si>
  <si>
    <t>113.09.19-113.12.31</t>
    <phoneticPr fontId="39" type="noConversion"/>
  </si>
  <si>
    <t>非營業特種基金預算(水資源作業基金)</t>
    <phoneticPr fontId="39" type="noConversion"/>
  </si>
  <si>
    <t>極端氣候下的治水之道，平衡防洪與永續發展</t>
    <phoneticPr fontId="39" type="noConversion"/>
  </si>
  <si>
    <t>113.10.14</t>
    <phoneticPr fontId="39" type="noConversion"/>
  </si>
  <si>
    <t>宣導極端氣候下水利署永續發展政策，促使民眾了解在地滯洪及工程減碳等作為與成果。</t>
    <phoneticPr fontId="39" type="noConversion"/>
  </si>
  <si>
    <t>商周Bar Podcast</t>
    <phoneticPr fontId="39" type="noConversion"/>
  </si>
  <si>
    <t>地區報紙發行量約30萬份。</t>
    <phoneticPr fontId="39" type="noConversion"/>
  </si>
  <si>
    <t>113.08.29</t>
  </si>
  <si>
    <t>南區水資源分署養護科</t>
    <phoneticPr fontId="39" type="noConversion"/>
  </si>
  <si>
    <t>113.08.30</t>
  </si>
  <si>
    <t>地區報紙約2萬份。</t>
    <phoneticPr fontId="39" type="noConversion"/>
  </si>
  <si>
    <t>113.09.03</t>
  </si>
  <si>
    <t>中時中部廣告有限公司</t>
  </si>
  <si>
    <t>113.09.04</t>
  </si>
  <si>
    <t>地區報紙約12萬份。</t>
    <phoneticPr fontId="39" type="noConversion"/>
  </si>
  <si>
    <t>113.09.06、113.09.13</t>
  </si>
  <si>
    <t>地區版報紙約9萬份。</t>
    <phoneticPr fontId="39" type="noConversion"/>
  </si>
  <si>
    <t>113.09.07</t>
  </si>
  <si>
    <t>地區報紙約30萬份。</t>
    <phoneticPr fontId="39" type="noConversion"/>
  </si>
  <si>
    <t>113.09.10</t>
  </si>
  <si>
    <t>113.09.16-113.10.31</t>
    <phoneticPr fontId="33" type="noConversion"/>
  </si>
  <si>
    <t>正聲廣播股份有限公司宜蘭廣播電台</t>
  </si>
  <si>
    <t>共92檔次，藉由廣播媒體於汛期期間插播防汛及防災宣導廣告，強化民眾防災意識。</t>
    <phoneticPr fontId="33" type="noConversion"/>
  </si>
  <si>
    <t>113.07.24-113.10.31</t>
    <phoneticPr fontId="33" type="noConversion"/>
  </si>
  <si>
    <t xml:space="preserve">第三河川分署秘書室
</t>
    <phoneticPr fontId="33" type="noConversion"/>
  </si>
  <si>
    <t>正聲廣播股份有限公司臺中廣播電臺</t>
    <phoneticPr fontId="39" type="noConversion"/>
  </si>
  <si>
    <t>藉由廣播及網路媒體於汛期期間插播防汛及防災宣導廣告，發揮即時、適時宣導效果強化民眾防災意識。</t>
    <phoneticPr fontId="39" type="noConversion"/>
  </si>
  <si>
    <t>正聲廣播股份有限公司臺中廣播電臺、正聲臺中台FaceBook粉絲團</t>
    <phoneticPr fontId="39" type="noConversion"/>
  </si>
  <si>
    <t>200檔次，藉由廣播媒體於汛期期間插播防災宣導廣告，發揮即時、適時宣導效果，強化民眾防災意識。</t>
    <phoneticPr fontId="39" type="noConversion"/>
  </si>
  <si>
    <t>124檔次，藉由廣播媒體於汛期期間插播防災宣導廣告，發揮即時、適時宣導效果，強化民眾防災意識。</t>
    <phoneticPr fontId="39" type="noConversion"/>
  </si>
  <si>
    <t>建立與民眾溝通管道，讓民眾了解六河分署發布的一些時事及流域相關事宜，使民眾關心水利業務議題、爭取民眾認同感與支持感，且不定期發布消息，進而活絡粉絲專頁。</t>
  </si>
  <si>
    <t>經濟部水利署第六河川分署Youtube頻道廣告托播案</t>
    <phoneticPr fontId="39" type="noConversion"/>
  </si>
  <si>
    <t>113.09.09-113.12.06</t>
    <phoneticPr fontId="39" type="noConversion"/>
  </si>
  <si>
    <t>大千廣播電台股份有限公司</t>
    <phoneticPr fontId="39" type="noConversion"/>
  </si>
  <si>
    <t>配合六河分署業務科室欲宣傳之亮點主題，每周更換跑馬快訊、影音圖檔等廣告，定期傳遞相關訊息，使民眾注意。</t>
  </si>
  <si>
    <t>113年水利業務推動業務</t>
    <phoneticPr fontId="39" type="noConversion"/>
  </si>
  <si>
    <t>113.07.20</t>
    <phoneticPr fontId="39" type="noConversion"/>
  </si>
  <si>
    <t>讓民眾了解疏濬業務的重要性，呼籲民眾關注防災訊息，以確保我們的水域得以保護和可持續利用。</t>
    <phoneticPr fontId="39" type="noConversion"/>
  </si>
  <si>
    <t>水利署署長視察第七河川分署美濃溪防汛整備</t>
    <phoneticPr fontId="39" type="noConversion"/>
  </si>
  <si>
    <t>113.07.22</t>
    <phoneticPr fontId="39" type="noConversion"/>
  </si>
  <si>
    <t>宣傳水利署對於防災之重視並讓民眾了解疏濬業務的重要性，以確保我們的水域得以保護和可持續利用。</t>
    <phoneticPr fontId="39" type="noConversion"/>
  </si>
  <si>
    <t>YAHOO、PChome新聞、match、Yam News 蕃新聞、Owlting、亞太新聞網</t>
    <phoneticPr fontId="39" type="noConversion"/>
  </si>
  <si>
    <t>七河分署偕同南水分署拜會屏東地檢署，共同發揮廉政平台效能</t>
    <phoneticPr fontId="39" type="noConversion"/>
  </si>
  <si>
    <t>113.08.14</t>
    <phoneticPr fontId="39" type="noConversion"/>
  </si>
  <si>
    <t>Yahoo 奇摩新聞、Pchome 網路家庭、Yam News 蕃新聞、Owlting 奧丁丁新聞、亞太新聞網、match</t>
    <phoneticPr fontId="39" type="noConversion"/>
  </si>
  <si>
    <t>防範「山陀兒」颱風洪患，第七河川分署完成防汛整備</t>
  </si>
  <si>
    <t>113年水利業務推動業務</t>
  </si>
  <si>
    <t>113.09.30</t>
  </si>
  <si>
    <t>第七河川分署秘書室</t>
  </si>
  <si>
    <t xml:space="preserve">宣傳水利署對於防災之重視並讓民眾了解疏濬業務的重要性，以確保我們的水域得以保護和可持續利用。
</t>
  </si>
  <si>
    <t>Yahoo 奇摩新聞、Pchome 網路家庭、Yam News 蕃新聞、Owlting 奧丁丁新聞、亞太新聞網、記者新聞網</t>
  </si>
  <si>
    <t>水環境及業務宣導</t>
    <phoneticPr fontId="39" type="noConversion"/>
  </si>
  <si>
    <t>第八河川分署業務宣導</t>
    <phoneticPr fontId="39" type="noConversion"/>
  </si>
  <si>
    <t>113.07.11-113.10.20</t>
    <phoneticPr fontId="39" type="noConversion"/>
  </si>
  <si>
    <t>第八河川分署秘書室</t>
    <phoneticPr fontId="39" type="noConversion"/>
  </si>
  <si>
    <t>正聲廣播股份有限公司臺東廣播電臺</t>
    <phoneticPr fontId="39" type="noConversion"/>
  </si>
  <si>
    <t>向民眾宣導近年來之河川治理已轉型走向多元水環境思維，並透過生態檢核、民眾參與及行政透明，打造民眾參與式治理模式，一同守護水環境。</t>
    <phoneticPr fontId="39" type="noConversion"/>
  </si>
  <si>
    <t>防汛及業務宣導</t>
    <phoneticPr fontId="39" type="noConversion"/>
  </si>
  <si>
    <t>影片拍攝後製及託播作業</t>
    <phoneticPr fontId="39" type="noConversion"/>
  </si>
  <si>
    <t>113.09.01-113.12.31</t>
    <phoneticPr fontId="39" type="noConversion"/>
  </si>
  <si>
    <t>山彥統合行銷有限公司</t>
    <phoneticPr fontId="39" type="noConversion"/>
  </si>
  <si>
    <t>自立晚報電子報https://www.idn.com.tw/</t>
  </si>
  <si>
    <t>113.09.11</t>
    <phoneticPr fontId="33" type="noConversion"/>
  </si>
  <si>
    <t>今周文化</t>
  </si>
  <si>
    <t>中小企業榮譽會計師診斷</t>
  </si>
  <si>
    <t>113年度中小企業融資協處服務計畫</t>
  </si>
  <si>
    <t>財團法人台灣中小企業聯合輔導基金會</t>
  </si>
  <si>
    <t>113.08.16</t>
    <phoneticPr fontId="33" type="noConversion"/>
  </si>
  <si>
    <t>藉由網路媒體強化中小企業財會講堂廣宣效益，提升企業報名人數。</t>
  </si>
  <si>
    <t>中小企業加速投資方案服務計畫</t>
  </si>
  <si>
    <t>113年中小企業加速投資方案服務計畫</t>
  </si>
  <si>
    <t>今周刊、今周刊網站</t>
    <phoneticPr fontId="33" type="noConversion"/>
  </si>
  <si>
    <t>沙崙智慧綠能科學城打造全國第1個AI產業專區 綠能、資安、智慧科技打造護國神山產業鏈最佳優勢！</t>
    <phoneticPr fontId="33" type="noConversion"/>
  </si>
  <si>
    <t>113.09.27</t>
    <phoneticPr fontId="33" type="noConversion"/>
  </si>
  <si>
    <t>透過天下雜誌專訪黃市長，讓民眾更深入了解沙崙智慧綠能科學城的特色以及未來走向，配合國家政策，在科學城內的發展值得大眾期待，進而吸引民眾進駐投資科學城。</t>
    <phoneticPr fontId="33" type="noConversion"/>
  </si>
  <si>
    <t>天下雜誌網</t>
    <phoneticPr fontId="33" type="noConversion"/>
  </si>
  <si>
    <t>沙崙科學城企業亮相台灣國際淨零永續展 展示先進綠能解決方案</t>
    <phoneticPr fontId="33" type="noConversion"/>
  </si>
  <si>
    <t>113.09.30</t>
    <phoneticPr fontId="33" type="noConversion"/>
  </si>
  <si>
    <t>透過經濟日報網路媒體宣傳沙崙科學城參與台灣國際永續淨零展，民眾能進一步了解展覽重點與參展廠商，已達成廣宣目的。</t>
    <phoneticPr fontId="33" type="noConversion"/>
  </si>
  <si>
    <t>2024能源轉型國際論壇</t>
    <phoneticPr fontId="33" type="noConversion"/>
  </si>
  <si>
    <t>本活動探討永續韌性新能源發展與商機、太陽光電產業機遇與挑戰等主題，回應本計畫擇定目標受眾感興趣之能源轉型議題，包含循環經濟、氣候行動等新興議題等，俾發揮公共溝通成效，為政府、產業、民眾搭建去碳能源與淨零轉型議題之溝通橋樑。</t>
    <phoneticPr fontId="33" type="noConversion"/>
  </si>
  <si>
    <t>今周刊雜誌</t>
    <phoneticPr fontId="33" type="noConversion"/>
  </si>
  <si>
    <t>113.07.19-113.08.05</t>
    <phoneticPr fontId="33" type="noConversion"/>
  </si>
  <si>
    <t>透過互動遊戲說明我國去碳能源相關政策措施，並提供科普知識予民眾；以國內外前瞻能源議題為主軸，介紹發展案例與經驗，以及最新能源技術與知識，期提升民眾對去碳能源議題之切身感受。</t>
    <phoneticPr fontId="33" type="noConversion"/>
  </si>
  <si>
    <t>財團法人車輛研究測試中心</t>
    <phoneticPr fontId="33" type="noConversion"/>
  </si>
  <si>
    <t>透過於手機應用程式、桌機各網頁放投放網路圖卡，此期間曝光數至少為200萬次。期透過網路圖片廣告吸引輪胎購置需求的用車族群，並提高標誌知悉程度。</t>
    <phoneticPr fontId="33" type="noConversion"/>
  </si>
  <si>
    <t>透過LINE平台進行廣告投放，加強節能輪胎識別標誌的宣導，曝光數達20萬次。期透過網路圖片廣告吸引潛在輪胎購置需求的用車族群。</t>
    <phoneticPr fontId="33" type="noConversion"/>
  </si>
  <si>
    <t>113.07.01-113.07.30</t>
    <phoneticPr fontId="33" type="noConversion"/>
  </si>
  <si>
    <t>國立臺灣師範大學</t>
    <phoneticPr fontId="33" type="noConversion"/>
  </si>
  <si>
    <t>高效率自預熱式燃燒節能工業爐</t>
    <phoneticPr fontId="33" type="noConversion"/>
  </si>
  <si>
    <t>於模具公會網站刊登計畫研發相關成果及資訊，擴大目標客群宣導成效。</t>
    <phoneticPr fontId="33" type="noConversion"/>
  </si>
  <si>
    <t>模具公會官網</t>
    <phoneticPr fontId="33" type="noConversion"/>
  </si>
  <si>
    <t>113.07.13</t>
  </si>
  <si>
    <t>介紹臺鐵臺東站做為光電示範站，以全面設置太陽光電棚架方式，為民眾提供遮陽避雨的便利，使民眾知悉政府再生能源建設之推廣實績。</t>
    <phoneticPr fontId="33" type="noConversion"/>
  </si>
  <si>
    <t>113.07.27</t>
  </si>
  <si>
    <t>介紹宜蘭風雨球場的啟用，提供民眾一個不受天氣影響的運動空間，同時也是光電發展的實際應用成果，讓民眾知悉打球運動者不必日曬雨淋外，再生能源發展有助於回饋地方建設。</t>
    <phoneticPr fontId="33" type="noConversion"/>
  </si>
  <si>
    <t>廣宣節能推廣研習會成果，導引節能專題與績優案例，期能提供各用戶與能管員標竿學習。</t>
    <phoneticPr fontId="33" type="noConversion"/>
  </si>
  <si>
    <t>113.08.17</t>
  </si>
  <si>
    <t>介紹智慧插座的應用，透過簡單的操作，就能掌握家中用電情形，有助於達到生活中節能省錢的效益。</t>
    <phoneticPr fontId="33" type="noConversion"/>
  </si>
  <si>
    <t>113.08.07</t>
  </si>
  <si>
    <t>介紹虛擬電廠技術，說明虛擬電廠在電網管理上的重要性，有助於供電的穩定並強化電力系統韌性。</t>
    <phoneticPr fontId="33" type="noConversion"/>
  </si>
  <si>
    <t>以凱米強颱風過境，臺灣海峽上的風機屹立不搖為例，說明我國離岸風電具抗風耐震能力，以安全為前提。</t>
    <phoneticPr fontId="33" type="noConversion"/>
  </si>
  <si>
    <t>節慶型發文</t>
    <phoneticPr fontId="33" type="noConversion"/>
  </si>
  <si>
    <t>113.08.08</t>
  </si>
  <si>
    <t>結合時事節慶（父親節），說明只要從養成生活習慣做起，就能夠達到節能的效益。</t>
    <phoneticPr fontId="33" type="noConversion"/>
  </si>
  <si>
    <t>113.09.05-113.09.30</t>
    <phoneticPr fontId="33" type="noConversion"/>
  </si>
  <si>
    <t>以圖文方式，宣導因政策加持，開放讓綠電銷售來源更多元，以活絡綠電交易市場。</t>
    <phoneticPr fontId="33" type="noConversion"/>
  </si>
  <si>
    <t>節能吸附材料與揮發性有機物處理論壇</t>
    <phoneticPr fontId="33" type="noConversion"/>
  </si>
  <si>
    <t>113.09.14</t>
    <phoneticPr fontId="33" type="noConversion"/>
  </si>
  <si>
    <t>國家原子能科技研究院</t>
    <phoneticPr fontId="33" type="noConversion"/>
  </si>
  <si>
    <t>分享研究計畫執行成果和技術推廣現況，邀請專家學者分享節能吸附技術及空氣品質監測等案例，並藉此提供產官學研交流的機會。</t>
    <phoneticPr fontId="33" type="noConversion"/>
  </si>
  <si>
    <t>住商智慧節能系統技術與示範應用計畫</t>
    <phoneticPr fontId="33" type="noConversion"/>
  </si>
  <si>
    <t>冷凍空調技師期刊第75期</t>
    <phoneticPr fontId="33" type="noConversion"/>
  </si>
  <si>
    <t>節能標章與能源效率分級標示季刊</t>
    <phoneticPr fontId="33" type="noConversion"/>
  </si>
  <si>
    <t>宣導節能標章與能源效率分級標示政策，鼓勵民眾優先選購高效節能產品，漸進式地引導與改變消費行為，引領民眾邁向淨零綠生活美好未來。</t>
    <phoneticPr fontId="33" type="noConversion"/>
  </si>
  <si>
    <t>產業與綠能政策發展的關連</t>
    <phoneticPr fontId="33" type="noConversion"/>
  </si>
  <si>
    <t>113.09.05</t>
    <phoneticPr fontId="33" type="noConversion"/>
  </si>
  <si>
    <t>介紹淨零碳排與綠能發展的目標，向民眾說明政府在綠色經濟發展的規劃與作為。</t>
    <phoneticPr fontId="33" type="noConversion"/>
  </si>
  <si>
    <t>113.09.09</t>
    <phoneticPr fontId="33" type="noConversion"/>
  </si>
  <si>
    <t>介紹「電業法」對於綠電的正向影響，促進再生能源發展，也為企業戶提供更多綠電途徑，使明眾知悉政府的能源實績。</t>
  </si>
  <si>
    <t>介紹地方政府將整合公有停車場，並設置線上系統使民眾在使用上更安全更便捷的電車充電環境。</t>
    <phoneticPr fontId="33" type="noConversion"/>
  </si>
  <si>
    <t>113.09.12</t>
    <phoneticPr fontId="33" type="noConversion"/>
  </si>
  <si>
    <t>介紹LED燈的相關能源知識，提供民眾家中節電的照明新選擇，宣導照明知識科普能源教育。</t>
    <phoneticPr fontId="33" type="noConversion"/>
  </si>
  <si>
    <t>113.09.13</t>
    <phoneticPr fontId="33" type="noConversion"/>
  </si>
  <si>
    <t>113.09.21</t>
    <phoneticPr fontId="33" type="noConversion"/>
  </si>
  <si>
    <t>因應夏季用電高峰期，宣傳「減一度電行動」鼓勵夏季節能，並透過抽獎活動提高民眾參與度。</t>
    <phoneticPr fontId="33" type="noConversion"/>
  </si>
  <si>
    <t>113.09.26</t>
    <phoneticPr fontId="33" type="noConversion"/>
  </si>
  <si>
    <t>介紹政府提供企業與民間單位的免費輔導政策「節電服務團」，幫助企業與民間單位節能。</t>
    <phoneticPr fontId="33" type="noConversion"/>
  </si>
  <si>
    <t>推廣冰箱正確的使用方式，宣導使用方法減少家電耗電。</t>
    <phoneticPr fontId="33" type="noConversion"/>
  </si>
  <si>
    <t>非營業特種基金預算(石油基金)</t>
  </si>
  <si>
    <t>液流電池儲能與技術交流研討會</t>
  </si>
  <si>
    <t>綠能電網儲能模組暨運維技術計畫</t>
    <phoneticPr fontId="33" type="noConversion"/>
  </si>
  <si>
    <t>113.09.02-113.09.08</t>
    <phoneticPr fontId="33" type="noConversion"/>
  </si>
  <si>
    <t>探討液流電池的技術進展及其在不同領域的應用，涵蓋液流電池技術開發、檢測技術、系統整合應用及商業應用成果等。</t>
  </si>
  <si>
    <t>十、經濟部產業園區管理局</t>
    <phoneticPr fontId="39" type="noConversion"/>
  </si>
  <si>
    <t>總管理處同仁自製</t>
    <phoneticPr fontId="39" type="noConversion"/>
  </si>
  <si>
    <t>台灣中油
股份有限公司</t>
  </si>
  <si>
    <t>平面稿：環保篇</t>
  </si>
  <si>
    <t>大紀元時報股份有限公司</t>
  </si>
  <si>
    <t>大紀元新聞網</t>
  </si>
  <si>
    <t>113.06.01-113.08.31</t>
  </si>
  <si>
    <t>113年
CTWANT業務宣導案</t>
    <phoneticPr fontId="33" type="noConversion"/>
  </si>
  <si>
    <t>廣播：慢飛天使</t>
  </si>
  <si>
    <t>城市廣播股份有限公司</t>
  </si>
  <si>
    <t>非常新聞通訊社刊登廣告</t>
  </si>
  <si>
    <t>屏東時報社刊登廣告</t>
  </si>
  <si>
    <t>屏東時報社</t>
  </si>
  <si>
    <t>屏東時報網</t>
  </si>
  <si>
    <t>焦點科技資訊刊登廣告</t>
  </si>
  <si>
    <t>臺灣導報廣告刊登</t>
  </si>
  <si>
    <t>113.07.15-113.09.15</t>
  </si>
  <si>
    <t>113年中國時報廣告案</t>
  </si>
  <si>
    <t>提升企業形象及宣導用戶使用氣體燃料之安全。</t>
  </si>
  <si>
    <t>平面稿：性平篇</t>
  </si>
  <si>
    <t>臺灣新聞網刊登廣告</t>
  </si>
  <si>
    <t>臺灣新聞網</t>
  </si>
  <si>
    <t>國風傳媒有限公司刊登廣告</t>
  </si>
  <si>
    <t>風傳媒網</t>
  </si>
  <si>
    <t>113年民眾日報廣告案</t>
  </si>
  <si>
    <t>平面稿：好石在</t>
  </si>
  <si>
    <t>自由文化事業股份有限公司</t>
  </si>
  <si>
    <t>FB、IG宣傳公司業務</t>
  </si>
  <si>
    <t>113年社群媒體行銷案</t>
  </si>
  <si>
    <t>麗水策略整合行銷公司</t>
  </si>
  <si>
    <t>113.08.06</t>
  </si>
  <si>
    <t>真晨報網</t>
  </si>
  <si>
    <t>113.08.01-113.09.30</t>
  </si>
  <si>
    <t>成功廣播股份有限公司</t>
  </si>
  <si>
    <t>113.08.05</t>
    <phoneticPr fontId="33" type="noConversion"/>
  </si>
  <si>
    <t>「113年台電月刊編輯發行服務」採購案</t>
    <phoneticPr fontId="33" type="noConversion"/>
  </si>
  <si>
    <t>Youtube、Spotify、Apple Podcasts、Sound On</t>
    <phoneticPr fontId="33" type="noConversion"/>
  </si>
  <si>
    <t>113.07.01</t>
    <phoneticPr fontId="39" type="noConversion"/>
  </si>
  <si>
    <t>第六區管理處總務室</t>
  </si>
  <si>
    <t>洄瀾有線電視股份有限公司</t>
  </si>
  <si>
    <t>113.08.02</t>
  </si>
  <si>
    <t>台灣新生報</t>
    <phoneticPr fontId="39" type="noConversion"/>
  </si>
  <si>
    <t>LINE＠加值服務費</t>
  </si>
  <si>
    <t>今周行銷股份有限公司</t>
  </si>
  <si>
    <t>今周刊雜誌</t>
  </si>
  <si>
    <t>113.12.07</t>
    <phoneticPr fontId="33" type="noConversion"/>
  </si>
  <si>
    <t>「信保有愛，捐血送愛」捐血活動</t>
  </si>
  <si>
    <t>廣宣信保基金成立半世紀之保證業績及功能，讓工商企業及社會大眾認識信保基金。</t>
  </si>
  <si>
    <t>中央通訊社</t>
  </si>
  <si>
    <t>113.12.01-113.12.31</t>
  </si>
  <si>
    <t>「中央社2025世界年鑑」刊登文宣廣告</t>
  </si>
  <si>
    <t>前1-12月已認列金額包含廠商扣除本基金112年所加購LINE企業版帳號之點數，爰予調整。</t>
  </si>
  <si>
    <t>113年12月預計觸及約6,000人次，讓中小企業能即時瞭解最新信用保證措施相關訊息。</t>
  </si>
  <si>
    <t>113年11月預計觸及約6,000人次，讓中小企業能即時瞭解最新信用保證措施相關訊息。</t>
  </si>
  <si>
    <t>113.11.01-113.11.30</t>
  </si>
  <si>
    <t>113年10月預計觸及約6,000人次，讓中小企業能即時瞭解最新信用保證措施相關訊息。</t>
  </si>
  <si>
    <t>113.10.01-113.10.31</t>
  </si>
  <si>
    <t>台水公司Youtube</t>
    <phoneticPr fontId="33" type="noConversion"/>
  </si>
  <si>
    <t>提升台水公司企業形象。</t>
  </si>
  <si>
    <t>113.12.23</t>
  </si>
  <si>
    <t>攝製桃竹管線水源南送新竹市區土建啟用典禮形象廣告影片</t>
  </si>
  <si>
    <t>雷譜企業</t>
  </si>
  <si>
    <t>第九區管理處工安課</t>
  </si>
  <si>
    <t>113.12.26</t>
  </si>
  <si>
    <t>攝製戶外蜂螫預防觀摩影片</t>
  </si>
  <si>
    <t>新頭條網站</t>
  </si>
  <si>
    <t>113.12.13-113.12.31</t>
  </si>
  <si>
    <t>宣導台水公司八區處官方網站</t>
  </si>
  <si>
    <t>113.12.07-
113.12.09</t>
    <phoneticPr fontId="33" type="noConversion"/>
  </si>
  <si>
    <t>刊登智慧水表，自動讀表申請開跑啦廣告</t>
  </si>
  <si>
    <t>113.12.02</t>
  </si>
  <si>
    <t>刊登請定時清洗水池水塔廣告</t>
  </si>
  <si>
    <t>113.12.05</t>
  </si>
  <si>
    <t>刊登如何收到停水通知廣告</t>
  </si>
  <si>
    <t>113.05.12-113.12.31</t>
  </si>
  <si>
    <t>113年度台水電子賀卡設計(平面及動態設計)第二次款</t>
  </si>
  <si>
    <t>台水公司臉書粉專、Youtube</t>
    <phoneticPr fontId="33" type="noConversion"/>
  </si>
  <si>
    <t>攝製台水公司淨零專區網頁影片</t>
  </si>
  <si>
    <t>提升台水公司水費e帳單申辦數。</t>
  </si>
  <si>
    <t>113.11.26-113.11.27</t>
  </si>
  <si>
    <t>刊登水單e化 北極不融化廣告</t>
  </si>
  <si>
    <t>青年日報</t>
  </si>
  <si>
    <t>青年日報社</t>
  </si>
  <si>
    <t>眾聲日報</t>
  </si>
  <si>
    <t>眾聲媒體公共事務有限公司</t>
  </si>
  <si>
    <t>113.11.26</t>
  </si>
  <si>
    <t>自由文化事業公司</t>
  </si>
  <si>
    <t>康可創意廣告有限公司</t>
  </si>
  <si>
    <t>攝製台水公司113年績優健康職場影片</t>
  </si>
  <si>
    <t>凱睿行銷意有限公司</t>
  </si>
  <si>
    <t>北區工程管理處總務室</t>
  </si>
  <si>
    <t>113.11.06-113.12.31</t>
  </si>
  <si>
    <t>桃竹管線水源南送新竹市區土建工程啟用典禮形象宣導影片</t>
  </si>
  <si>
    <t>113.11.02</t>
  </si>
  <si>
    <t>宣導珍惜水資源</t>
  </si>
  <si>
    <t>洄瀾有線電視台</t>
  </si>
  <si>
    <t>113.11.07</t>
  </si>
  <si>
    <t>宣導康芮颱風期間請節約用水</t>
  </si>
  <si>
    <t>113.11.07-113.11.13</t>
    <phoneticPr fontId="33" type="noConversion"/>
  </si>
  <si>
    <t>宣導台水櫃檯數位化</t>
  </si>
  <si>
    <t>鮮週報官網</t>
  </si>
  <si>
    <t>增加台水公司E帳單申辦數。</t>
    <phoneticPr fontId="33" type="noConversion"/>
  </si>
  <si>
    <t>113.10.11-113.11.10</t>
  </si>
  <si>
    <t>宣導台水E帳單</t>
  </si>
  <si>
    <t>台水公司臉書粉專及Youtube</t>
    <phoneticPr fontId="33" type="noConversion"/>
  </si>
  <si>
    <t>凱祥文化事業有限公司</t>
  </si>
  <si>
    <t>113.11.28-113.12.31</t>
  </si>
  <si>
    <t>台水抗颱行動宣導影片</t>
  </si>
  <si>
    <t>真晨報</t>
  </si>
  <si>
    <t>提升e帳單申辦率。</t>
    <phoneticPr fontId="33" type="noConversion"/>
  </si>
  <si>
    <t>113.10.8</t>
  </si>
  <si>
    <t>宣導「水單e化，北極不融化」</t>
  </si>
  <si>
    <t>提升台水公司企業形象。。</t>
  </si>
  <si>
    <t>113.10.28-113.12.31</t>
  </si>
  <si>
    <t>南化水庫金質獎宣導影片</t>
  </si>
  <si>
    <t>加強宣導政府專屬簡訊短碼111政策。</t>
    <phoneticPr fontId="33" type="noConversion"/>
  </si>
  <si>
    <t>113.10.14</t>
  </si>
  <si>
    <t>推廣政府專屬簡訊短碼111政策</t>
  </si>
  <si>
    <r>
      <rPr>
        <b/>
        <sz val="12"/>
        <rFont val="標楷體"/>
        <family val="4"/>
        <charset val="136"/>
      </rPr>
      <t>四、台灣自來水股份有限公司</t>
    </r>
    <phoneticPr fontId="39" type="noConversion"/>
  </si>
  <si>
    <t>中國時報2025新春特刊</t>
    <phoneticPr fontId="33" type="noConversion"/>
  </si>
  <si>
    <t>廣宣本公司高雄橋頭糖廠「台糖碳匯教育館」已開放免費參觀，鼓勵民眾於春節期間前往參觀。</t>
    <phoneticPr fontId="33" type="noConversion"/>
  </si>
  <si>
    <t>管理費用</t>
    <phoneticPr fontId="33" type="noConversion"/>
  </si>
  <si>
    <t>秘書處</t>
    <phoneticPr fontId="33" type="noConversion"/>
  </si>
  <si>
    <t>於「中國時報2025年新春特刊」刊登廣告1則</t>
    <phoneticPr fontId="33" type="noConversion"/>
  </si>
  <si>
    <t>「吸碳獸」來了！到高雄橋頭糖廠一起「碳」險去</t>
    <phoneticPr fontId="33" type="noConversion"/>
  </si>
  <si>
    <t>台灣糖業股份有限公司</t>
  </si>
  <si>
    <t>2025金融證券年鑑</t>
    <phoneticPr fontId="33" type="noConversion"/>
  </si>
  <si>
    <t>廣宣本公司以「猛禽治鼠護蔗田」及「崇賢青銀共居循環住宅」兩項永續行動，榮獲第四屆TASS臺灣永續行動獎。</t>
    <phoneticPr fontId="33" type="noConversion"/>
  </si>
  <si>
    <t>於「2025年金融證券年鑑」刊登廣告1則</t>
    <phoneticPr fontId="33" type="noConversion"/>
  </si>
  <si>
    <t>台糖永續行動在2024TSAA摘金奪銀</t>
    <phoneticPr fontId="33" type="noConversion"/>
  </si>
  <si>
    <t>廣宣本公司配合臺北國際旅展舉行期間，辦理台糖聯合住宿券促銷活動，以期促進國內旅遊。</t>
    <phoneticPr fontId="33" type="noConversion"/>
  </si>
  <si>
    <t>113.10.31</t>
    <phoneticPr fontId="33" type="noConversion"/>
  </si>
  <si>
    <t>於「工商時報」刊登廣告一案</t>
    <phoneticPr fontId="33" type="noConversion"/>
  </si>
  <si>
    <t>2024ITF台糖聯合住宿券</t>
    <phoneticPr fontId="33" type="noConversion"/>
  </si>
  <si>
    <t>廣宣本公司以推動指標性綠能畜殖場「東海豐農業循環園區」之作為，獲得第六屆國家企業環保獎銀級獎殊榮，提升本公司正面企業形象。</t>
    <phoneticPr fontId="33" type="noConversion"/>
  </si>
  <si>
    <t>113.10.21</t>
    <phoneticPr fontId="33" type="noConversion"/>
  </si>
  <si>
    <t>於「經濟日報」刊登廣告1則</t>
    <phoneticPr fontId="33" type="noConversion"/>
  </si>
  <si>
    <t>台糖推綠色農牧有成 
東海豐循環園區奪國家企業環保銀級獎</t>
    <phoneticPr fontId="33" type="noConversion"/>
  </si>
  <si>
    <r>
      <rPr>
        <b/>
        <sz val="12"/>
        <rFont val="標楷體"/>
        <family val="4"/>
        <charset val="136"/>
      </rPr>
      <t>三、台灣糖業股份有限公司</t>
    </r>
    <phoneticPr fontId="39" type="noConversion"/>
  </si>
  <si>
    <t>焦點科技資訊農民曆</t>
  </si>
  <si>
    <t>焦點科技資訊刊登廣告採購案</t>
  </si>
  <si>
    <t>透過環境教育推廣，連結人與環境，打造結合環保設施與濕地生態的永續生態電廠。</t>
  </si>
  <si>
    <t>113.12.25</t>
  </si>
  <si>
    <t>刊登興達發電廠環境教育場域認證宣傳廣告</t>
  </si>
  <si>
    <t>環境教育、生態電廠</t>
  </si>
  <si>
    <t>使民眾了解興達電廠燃氣機組更新改建計畫「效率及環保」蛻變，持續扮演穩定供電要角，晉升潔淨能源生力軍。</t>
  </si>
  <si>
    <t>113.12.02-113.12.13</t>
  </si>
  <si>
    <t>東台有線電視</t>
  </si>
  <si>
    <t>用電及企業形象宣導。</t>
  </si>
  <si>
    <t>東台有線電視股份有限公司</t>
  </si>
  <si>
    <t>113.02.08-113.10.06</t>
  </si>
  <si>
    <t>東台有線電視股份有限公司託播案</t>
  </si>
  <si>
    <t>用電及企業形象</t>
  </si>
  <si>
    <t>三立、中天、TVBS、東森、民視、緯來等頻道</t>
  </si>
  <si>
    <t>提升企業形象及民眾節電意識。</t>
  </si>
  <si>
    <t>中投有線電視股份有限公司</t>
  </si>
  <si>
    <t>113.12.21-113.12.31</t>
  </si>
  <si>
    <t>節能減碳及企業形象宣導影片委託有線電視台播放宣導</t>
  </si>
  <si>
    <t>FM99.7都市之聲</t>
  </si>
  <si>
    <t>提升民眾節能減碳意識。</t>
  </si>
  <si>
    <t>南投廣播事業股份有限公司</t>
  </si>
  <si>
    <t>113.12.01-113.12.20</t>
  </si>
  <si>
    <t>「節約用電宣導」廣播帶委託廣播電台廣播宣導</t>
  </si>
  <si>
    <t>FM92.9城市廣播</t>
  </si>
  <si>
    <t xml:space="preserve">113.12.01-113.12.20
</t>
  </si>
  <si>
    <t>中嘉吉隆有線電視、中天娛樂台、AXN、Animax、霹靂</t>
  </si>
  <si>
    <t>宣導節約用電、闢謠省電電器的不實謠言，協助用戶達到確實省電方式。</t>
  </si>
  <si>
    <t>吉隆有線電視股份有限公司</t>
  </si>
  <si>
    <t>113.12.16-113.12.23</t>
  </si>
  <si>
    <t>台電基隆區處電視託播採購案</t>
  </si>
  <si>
    <t>節電</t>
  </si>
  <si>
    <t>好萊塢電影台、JET 綜合台、中天娛樂台、龍祥電影台、AXN等</t>
  </si>
  <si>
    <t>屏南有限電視股份有限公司</t>
  </si>
  <si>
    <t>113.12.17-113.12.26</t>
  </si>
  <si>
    <t>屏南有線電視委播案</t>
  </si>
  <si>
    <t>觀昇有線電視股份有限公司</t>
  </si>
  <si>
    <t>觀昇有線電視委播案</t>
  </si>
  <si>
    <t>Hit Fm 聯播網</t>
  </si>
  <si>
    <t>高屏廣播股份有限公司</t>
  </si>
  <si>
    <t>113.12.19-113.12.29</t>
    <phoneticPr fontId="33" type="noConversion"/>
  </si>
  <si>
    <t xml:space="preserve">113.12.20-113.12.29
</t>
  </si>
  <si>
    <t>品觀點</t>
  </si>
  <si>
    <t>品觀點傳媒科技股份有限公司</t>
  </si>
  <si>
    <t>113.12.21</t>
  </si>
  <si>
    <t>網路媒體託播案</t>
  </si>
  <si>
    <t>增進用戶節電知識。</t>
  </si>
  <si>
    <t>113.11.28</t>
  </si>
  <si>
    <t>中國時報（旺旺福來報新春特刊）</t>
  </si>
  <si>
    <t>使民眾了解節能減碳、用電安全。</t>
  </si>
  <si>
    <t>114.01.20</t>
  </si>
  <si>
    <t>113.12.07-114.12.06</t>
  </si>
  <si>
    <t>台南知音廣播電臺</t>
  </si>
  <si>
    <t>宣導節約用電及用電安全。</t>
  </si>
  <si>
    <t>113.12.24-113.12.31</t>
  </si>
  <si>
    <t>113年聖誕節暨跨年期間節約能源宣導廣告廣播電台委播</t>
  </si>
  <si>
    <t>節約用電、用電安全</t>
  </si>
  <si>
    <t>緯來育樂、MTV、龍祥電影、AXN、好萊塢電影、Animax、霹靂台灣台、國興衛視等</t>
  </si>
  <si>
    <t>建立本公司優良形象。</t>
  </si>
  <si>
    <t>南天有線電視股份有限公司</t>
  </si>
  <si>
    <t>113.12.22-113.12.31</t>
  </si>
  <si>
    <t>2024企業形象廣告托播</t>
  </si>
  <si>
    <t>台灣新生報農民曆</t>
  </si>
  <si>
    <t>提升業務推廣及建立公司形象。</t>
  </si>
  <si>
    <t>平面媒體刊登廣告</t>
  </si>
  <si>
    <t>業務推廣、企業形象</t>
  </si>
  <si>
    <t>雙子星有線電視台</t>
  </si>
  <si>
    <t>雙子星有線電視股份有限公司</t>
  </si>
  <si>
    <t>雙子星有線電視台節能減碳委播宣導</t>
  </si>
  <si>
    <t>企業形象及用電宣導</t>
  </si>
  <si>
    <t>三冠王有線電視台</t>
  </si>
  <si>
    <t>三冠王有線電視股份有限公司</t>
  </si>
  <si>
    <t>三冠王有線電視台節能委播宣導</t>
  </si>
  <si>
    <t>台南之音廣播電台城市廣播網</t>
  </si>
  <si>
    <t>113.12.17-113.12.31</t>
  </si>
  <si>
    <t>中華日報2025農民曆刊登廣告節能減碳宣導</t>
  </si>
  <si>
    <t>Discovery、JET台、緯來育樂、緯來戲劇</t>
  </si>
  <si>
    <t>鑫傳國際多媒體股份有限公司</t>
  </si>
  <si>
    <t>113.12.18-112.12.26</t>
  </si>
  <si>
    <t>企業形象宣導影片</t>
  </si>
  <si>
    <t>緯來戲劇、三立財經台、Discovery</t>
  </si>
  <si>
    <t>大嘉義行銷管理股份有限公司</t>
  </si>
  <si>
    <t>AM88、AM1260</t>
  </si>
  <si>
    <t>正聲廣播股份有限公司</t>
  </si>
  <si>
    <t>台電節約用電託播</t>
  </si>
  <si>
    <t>動物星球、Discovery、卡通頻道、旅遊生活、MOMO親子、緯來育樂、地方新聞</t>
  </si>
  <si>
    <t>宣導台電APP、節約用電、提升公司企業形象。</t>
  </si>
  <si>
    <t>鑫傳國際多媒體科技股份有限公司</t>
  </si>
  <si>
    <t>113.12.21-113.12.30</t>
  </si>
  <si>
    <t>佳聯有線電視託播案</t>
  </si>
  <si>
    <t>台電APP、節約用電、企業形象</t>
  </si>
  <si>
    <t>全國廣播電台</t>
  </si>
  <si>
    <t>宣導台電APP、節約用電、用電安全及提升公司形象。</t>
  </si>
  <si>
    <t>113.12.15-113.12.31</t>
  </si>
  <si>
    <t>中部地區廣播聯合託播</t>
  </si>
  <si>
    <t>台電APP、節約用電、用電安全、企業形象</t>
  </si>
  <si>
    <t>內政部警政署警察廣播電台台中分台</t>
  </si>
  <si>
    <t>宣導用電安全、節約用電、新時間帶、再生能源。</t>
  </si>
  <si>
    <t>113.02.28-113.10.31</t>
  </si>
  <si>
    <t>用電安全、節約用電、新時間帶、再生能源</t>
  </si>
  <si>
    <t>動物星球、Discovery、旅遊生活、MOMO親子、緯來戲劇、中天娛樂、好萊塢電影、緯來育樂</t>
  </si>
  <si>
    <t>宣導用電安全、節約用電、企業形象。</t>
  </si>
  <si>
    <t>113.07.01-113.10.31</t>
  </si>
  <si>
    <t>用電安全、節約用電、企業形象</t>
  </si>
  <si>
    <t>大彰化新聞台</t>
  </si>
  <si>
    <t>台電形象及節電宣導。</t>
  </si>
  <si>
    <t>新頻道有線電視股份有限公司</t>
  </si>
  <si>
    <t>113.12.14-114.01.01</t>
  </si>
  <si>
    <t>新頻道有線電視股份有限公司託播案</t>
  </si>
  <si>
    <t>彰視新聞台</t>
  </si>
  <si>
    <t>家和廣告企業社</t>
  </si>
  <si>
    <t>113.12.16-114.01.01</t>
  </si>
  <si>
    <t>三大有線電視股份有限公司託播案</t>
  </si>
  <si>
    <t>中廣流行網、中廣新聞網、中廣鄉親網</t>
  </si>
  <si>
    <t>宣導台電APP、電子帳單、節電宣導等。</t>
  </si>
  <si>
    <t>中廣廣播股份有限公司</t>
  </si>
  <si>
    <t>113.12.24-113.12.30</t>
  </si>
  <si>
    <t>中廣廣播股份有限公司託播案</t>
  </si>
  <si>
    <t>台灣電力APP、電子帳單、節電宣導等</t>
  </si>
  <si>
    <t>關懷廣播電台</t>
  </si>
  <si>
    <t>關懷廣播股份有限公司</t>
  </si>
  <si>
    <t>關懷廣播股份有限公司托播案</t>
  </si>
  <si>
    <t>國聲廣播電台</t>
  </si>
  <si>
    <t>國聲廣播股份有限公司</t>
  </si>
  <si>
    <t>國聲廣播股份有限公司託播案</t>
  </si>
  <si>
    <t xml:space="preserve">彰視新聞台及三大電視47個頻道
</t>
  </si>
  <si>
    <t>宣傳台電形象及宣導台電APP、電子帳單等。</t>
  </si>
  <si>
    <t>彰太廣告企業社</t>
  </si>
  <si>
    <t>113.06.10-113.12.01</t>
  </si>
  <si>
    <t>台灣電力APP、電子帳單等</t>
  </si>
  <si>
    <t>113.04.05-113.11.30</t>
  </si>
  <si>
    <t>正聲廣播電台台中台</t>
  </si>
  <si>
    <t>增進民眾節約用電及用電安全之相關知能。</t>
  </si>
  <si>
    <t>113.10.15-113.12.31</t>
  </si>
  <si>
    <t>節約用電宣導形象廣告託播露出</t>
  </si>
  <si>
    <t>中廣新聞網</t>
  </si>
  <si>
    <t>113.10.11-113.12.31</t>
  </si>
  <si>
    <t>業務宣導新聞露出</t>
  </si>
  <si>
    <t>業務宣導廣告託播</t>
  </si>
  <si>
    <t>壹蘋新聞網等</t>
  </si>
  <si>
    <t>全家便利商店門市語音廣播</t>
    <phoneticPr fontId="33" type="noConversion"/>
  </si>
  <si>
    <t>鉑霖行銷公司</t>
  </si>
  <si>
    <t>113.02.01-113.10.31</t>
  </si>
  <si>
    <t>113.12.16</t>
  </si>
  <si>
    <t>業務形象宣導廣告刊登</t>
  </si>
  <si>
    <t>節約用電宣導廣告託播</t>
  </si>
  <si>
    <t>提升節電意識及用電安全。</t>
  </si>
  <si>
    <t>113.02.28-113.10.13</t>
  </si>
  <si>
    <t>節能減碳及用電安全</t>
  </si>
  <si>
    <t>視傳媒新聞網</t>
  </si>
  <si>
    <t>有助宣導各項政策及業務宣導，提升公司企業形象。</t>
  </si>
  <si>
    <t>視傳媒文化企業社</t>
  </si>
  <si>
    <t>各項業務宣導委播刊登新聞</t>
  </si>
  <si>
    <t>各項業務</t>
  </si>
  <si>
    <t>吉元有線電視大苗栗新聞頻道</t>
  </si>
  <si>
    <t>信和有線電視股份有限公司</t>
  </si>
  <si>
    <t>113.12.18-113.12.29</t>
  </si>
  <si>
    <t>大苗栗廣播FM98.3城市廣播網</t>
  </si>
  <si>
    <t>大漢之音調頻廣播</t>
  </si>
  <si>
    <t>大漢之音調頻廣播電台股份有限公司</t>
  </si>
  <si>
    <t>飛揚廣播電台</t>
  </si>
  <si>
    <t>節約用電、用電安全、電子帳單及電力APP推廣。</t>
  </si>
  <si>
    <t>飛揚廣播股份有限公司</t>
  </si>
  <si>
    <t>113.12.18-113.12.31</t>
  </si>
  <si>
    <t>飛揚電台廣告託播採購案</t>
  </si>
  <si>
    <t>節約用電、用電安全、電子帳單、台灣電力APP</t>
  </si>
  <si>
    <t>亞太廣播電台</t>
  </si>
  <si>
    <t>亞太廣播股份有限公司</t>
  </si>
  <si>
    <t>亞太電台廣告託播採購案</t>
  </si>
  <si>
    <t>亞洲廣播股份有限公司</t>
  </si>
  <si>
    <t>亞洲電台廣告託播採購案</t>
  </si>
  <si>
    <t>台灣電力APP推廣。</t>
  </si>
  <si>
    <t>網路Banner廣告採購案</t>
  </si>
  <si>
    <t>中廣流行網</t>
  </si>
  <si>
    <t>宣導台灣電力APP、節能減碳。</t>
  </si>
  <si>
    <t>中國廣播股份有限公司</t>
  </si>
  <si>
    <t>113.12.15-113.12.25</t>
  </si>
  <si>
    <t>113年度北市委託廣播電台託播廣告</t>
  </si>
  <si>
    <t>台灣電力APP、節能減碳</t>
  </si>
  <si>
    <t>好事聯播網電台</t>
  </si>
  <si>
    <t>人人廣播股份有限公司</t>
  </si>
  <si>
    <t>113.12.14-113.12.23</t>
  </si>
  <si>
    <t>電子帳單、節約用電、台灣電力APP</t>
  </si>
  <si>
    <t>南科產業園地園區公會季刊快訊</t>
  </si>
  <si>
    <t>台灣科學園區科學工業同業公會</t>
  </si>
  <si>
    <t>輸電費用</t>
  </si>
  <si>
    <t>電力通信處</t>
  </si>
  <si>
    <t>113.11</t>
  </si>
  <si>
    <t>南科產業園地季刊快訊贊助廣告</t>
  </si>
  <si>
    <t>光纖電路出租業務推廣</t>
  </si>
  <si>
    <t>提升台電文創品牌、商品曝光度及社群媒體觸及率。</t>
  </si>
  <si>
    <t>大宇宙情報股份有限公司</t>
  </si>
  <si>
    <t>新事業開發室</t>
  </si>
  <si>
    <t>113.06.01-113.11.30</t>
  </si>
  <si>
    <t>封水銅條主題企劃廣告服務案</t>
  </si>
  <si>
    <t>台電文創商品發表宣傳</t>
  </si>
  <si>
    <t>中國礦冶工程學會會刊</t>
  </si>
  <si>
    <t>社團法人中國礦冶工程學會</t>
  </si>
  <si>
    <t>113.12.01-114.02.28</t>
  </si>
  <si>
    <t>智慧生活</t>
  </si>
  <si>
    <t>113.09.01-113.11.30</t>
  </si>
  <si>
    <t>台電球類Fun電營臉書粉絲專頁</t>
  </si>
  <si>
    <t>持續協助國家培養體育人才，善盡企業社會責任，並提升公司企業形象。</t>
  </si>
  <si>
    <t>113.03.22-113.11.30</t>
  </si>
  <si>
    <t>2024球類Fun電營活動</t>
  </si>
  <si>
    <t>2024球類Fun電營活動粉絲團經營</t>
  </si>
  <si>
    <t>AviviD、智能數據聯播、Yahoo、Google、Facebook及LINE廣告等</t>
  </si>
  <si>
    <t>推廣本公司各項e化業務。</t>
  </si>
  <si>
    <t>112年台電公司業務處整合行銷活動</t>
  </si>
  <si>
    <t>台灣電力APP、電力即點APP、電子帳單及行動支付繳電費</t>
  </si>
  <si>
    <t>Youtube、Facebook、Instagram</t>
  </si>
  <si>
    <t>透過節電歌曲與手勢舞，強化民眾節電認知與生活態度。</t>
  </si>
  <si>
    <t>委外辦理113年節能減碳媒宣及推廣活動</t>
  </si>
  <si>
    <t>寰宇新聞台、寰宇財經台</t>
  </si>
  <si>
    <t>MOD電視台託播節電宣導影片，提升民眾節電意識。</t>
  </si>
  <si>
    <t>飛碟聯播網</t>
  </si>
  <si>
    <t>委託電台放送節電宣導廣播帶，提升民眾節電意識。</t>
  </si>
  <si>
    <t>113.07.01-113.07.07</t>
  </si>
  <si>
    <t>113.08.01-113.08.14</t>
  </si>
  <si>
    <t>警廣全國台、警廣台北台</t>
  </si>
  <si>
    <t>113.06.01-113.10.31</t>
  </si>
  <si>
    <t>Youtube影音廣告曝光100,000次。</t>
  </si>
  <si>
    <t>113.08.05-113.08.14</t>
  </si>
  <si>
    <t>吉元有線電視大苗栗新聞頻道、彰視新聞台、鳳信有線電視台等</t>
    <phoneticPr fontId="33" type="noConversion"/>
  </si>
  <si>
    <t>製作節電宣導影片，供各媒體使用，讓全民了解節電的重要性。</t>
  </si>
  <si>
    <t>113.03.29-113.06.27</t>
  </si>
  <si>
    <t>委外辦理113年節能減碳媒宣及推廣活動</t>
    <phoneticPr fontId="33" type="noConversion"/>
  </si>
  <si>
    <t>節電宣導影片製作</t>
  </si>
  <si>
    <t>中廣流行網、好事聯播網、正聲廣播電台、警察廣播電台等</t>
    <phoneticPr fontId="33" type="noConversion"/>
  </si>
  <si>
    <t>製作節電宣導廣播帶，供廣播媒體使用，讓民眾透過輕鬆的方式獲取節電資訊。</t>
  </si>
  <si>
    <t>113.03.29-113.09.02</t>
  </si>
  <si>
    <t>節電宣導廣播帶製作</t>
  </si>
  <si>
    <t>Youtube、Facebook、Instagram等</t>
    <phoneticPr fontId="33" type="noConversion"/>
  </si>
  <si>
    <t>與外界共同見證台中發電廠改善及升級空污防制設備，致力減少空污排放之歷程及努力。</t>
  </si>
  <si>
    <t>環境保護處</t>
  </si>
  <si>
    <t>113.05-113.12</t>
  </si>
  <si>
    <t>環境政策成效應用暨擴大內外議合研析計畫</t>
  </si>
  <si>
    <t>空污減排、以氣換煤、穩定供電</t>
  </si>
  <si>
    <t>邀請大眾共同見證台電致力於守護生態棲地，落實電力建設與生態共融之努力作為。</t>
  </si>
  <si>
    <t>113.09-113.12</t>
  </si>
  <si>
    <t>台電綠網之策略轉型與網站更版</t>
  </si>
  <si>
    <t>淨零碳排、氫能發電、再生能源、電力建設、生態共融</t>
  </si>
  <si>
    <t>我愛地球媽媽FB粉絲專頁</t>
  </si>
  <si>
    <t>有助幼兒及家長了解節能省電愛地球，增進電力科普教育。</t>
  </si>
  <si>
    <t>113.03.18-113.12.31</t>
  </si>
  <si>
    <t>113年度「我愛地球媽媽行動故事教育推廣活動」</t>
  </si>
  <si>
    <t>節能省電</t>
  </si>
  <si>
    <t>我愛地球媽媽FB粉絲專頁、電子媒體報導</t>
  </si>
  <si>
    <t>微笑教案官網、親子天下官網、CSR@天下、工商時報</t>
  </si>
  <si>
    <t>有助於業務宣導及增進電力科普教育。</t>
  </si>
  <si>
    <t>113.04.19-113.12.31</t>
  </si>
  <si>
    <t>「微笑台灣創意教案2024響應合作計畫」</t>
  </si>
  <si>
    <t>自由時報2025年版農民曆</t>
  </si>
  <si>
    <t>電力淨零宣導。</t>
  </si>
  <si>
    <t>114.01</t>
  </si>
  <si>
    <t>「自由時報2025年版農民曆」廣告刊登</t>
  </si>
  <si>
    <t>電力淨零</t>
  </si>
  <si>
    <t>品觀點官網、Youtube、Facebook</t>
  </si>
  <si>
    <t>智慧電網相關推廣及訊息。</t>
  </si>
  <si>
    <t>113.07-113.11</t>
  </si>
  <si>
    <t>新創網路媒體企業形象廣告委刊案</t>
  </si>
  <si>
    <t>智慧電網、人員招募</t>
  </si>
  <si>
    <t>台灣醒報網站</t>
  </si>
  <si>
    <t>獲台灣企業永續獎。</t>
  </si>
  <si>
    <t>台灣醒報股份有限公司</t>
  </si>
  <si>
    <t>113.12.13</t>
  </si>
  <si>
    <t>「台灣醒報」廣告刊登</t>
  </si>
  <si>
    <t>永續經營</t>
  </si>
  <si>
    <t>自立晚報網站</t>
  </si>
  <si>
    <t>停電搶修。</t>
  </si>
  <si>
    <t>113.12.01-113.12.15</t>
  </si>
  <si>
    <t>「自立晚報電子報」廣告刊登</t>
  </si>
  <si>
    <t>停電搶修</t>
  </si>
  <si>
    <t>中央社2025世界年鑑</t>
  </si>
  <si>
    <t>輸電配電原理宣導。</t>
  </si>
  <si>
    <t>113.12</t>
  </si>
  <si>
    <t>中央社2025世界年鑑廣告刊登</t>
  </si>
  <si>
    <t>輸電配電</t>
  </si>
  <si>
    <t>強化推廣本公司於人才培育之努力成果。</t>
    <phoneticPr fontId="33" type="noConversion"/>
  </si>
  <si>
    <t>113.11.28-113.12.04</t>
  </si>
  <si>
    <t>大紀元時報廣告刊登</t>
  </si>
  <si>
    <t>人才培育</t>
  </si>
  <si>
    <t>2025年金融證券年鑑</t>
  </si>
  <si>
    <t>2025年金融證券年鑑廣告刊登</t>
  </si>
  <si>
    <t>113.11.29</t>
  </si>
  <si>
    <t>台灣新生報廣告刊登</t>
  </si>
  <si>
    <t>小額綠電首賣消息公告。</t>
  </si>
  <si>
    <t>113.11.14</t>
  </si>
  <si>
    <t>「工商時報46年社慶」廣告刊登</t>
  </si>
  <si>
    <t>小額綠電首賣</t>
  </si>
  <si>
    <t>卓越新聞獎手冊</t>
  </si>
  <si>
    <t>財團法人卓越新聞獎</t>
  </si>
  <si>
    <t>113.11.19</t>
  </si>
  <si>
    <t>113年卓越新聞獎廣告刊登</t>
  </si>
  <si>
    <t>自由新聞網</t>
  </si>
  <si>
    <t>電力建設相關溝通、小額綠電首賣推廣。</t>
  </si>
  <si>
    <t>113.11-113.12</t>
  </si>
  <si>
    <t>「台電公司電力建設及能源議題宣導」採購案</t>
  </si>
  <si>
    <t>電力建設、小額綠電首賣</t>
  </si>
  <si>
    <t>CTWANT網站、FB粉絲團</t>
  </si>
  <si>
    <t>電力建設、供電穩定等宣導。</t>
  </si>
  <si>
    <t>113.06-113.11</t>
  </si>
  <si>
    <t>113年綜合新聞數位平台電力宣導採購案</t>
  </si>
  <si>
    <t>電力建設、供電穩定等</t>
  </si>
  <si>
    <t>中國時報、中國新聞網</t>
  </si>
  <si>
    <t>招考訊息、小額綠電首賣等推廣。</t>
  </si>
  <si>
    <t>中國時報文化股份有限公司</t>
  </si>
  <si>
    <t>113年度永續行動 電力淨零 平面暨數位媒體宣傳案</t>
  </si>
  <si>
    <t>人員招募、小額綠電首賣</t>
  </si>
  <si>
    <t>穩定供電推廣、小額綠電首賣及其他獲獎訊息。</t>
  </si>
  <si>
    <t>電力議題媒體宣導合作案</t>
  </si>
  <si>
    <t>穩定供電、小額綠電首賣、獲獎訊息</t>
  </si>
  <si>
    <t>TVBS家族頻道(TVBS、TVBS新聞台、TVBS歡樂台、TVBS精采台、TVBS亞洲台)，及TVBS新聞網</t>
  </si>
  <si>
    <t>招考訊息推廣、小額綠電首賣消息公告等。</t>
  </si>
  <si>
    <t>113台電企業形象及電力議題宣導採購案</t>
  </si>
  <si>
    <t>民視新聞台、民視第一台、民視台灣台等，及民視新聞網</t>
  </si>
  <si>
    <t>113年民視廣告託播工作採購案</t>
  </si>
  <si>
    <t>臺灣電視台</t>
  </si>
  <si>
    <t>環境永續相關推廣。</t>
  </si>
  <si>
    <t>113年台視廣告託播工作採購案</t>
  </si>
  <si>
    <t>環境永續議題</t>
  </si>
  <si>
    <t>中央社主網站、好生活網站、全球中央月刊</t>
  </si>
  <si>
    <t>環境永續議題、人員招募推廣。</t>
  </si>
  <si>
    <t>113.09-113.11</t>
  </si>
  <si>
    <t>「中央社百年社慶合作案」採購案</t>
  </si>
  <si>
    <t>環境永續議題、人員招募</t>
  </si>
  <si>
    <t>今周刊紙本</t>
  </si>
  <si>
    <t>113.08-113.11</t>
    <phoneticPr fontId="33" type="noConversion"/>
  </si>
  <si>
    <t>第八屆新能源國際論壇廣告委刊案</t>
    <phoneticPr fontId="33" type="noConversion"/>
  </si>
  <si>
    <t>小額綠電首賣</t>
    <phoneticPr fontId="33" type="noConversion"/>
  </si>
  <si>
    <t>台電電幻1號所Youtube頻道短影音影片製作費</t>
    <phoneticPr fontId="33" type="noConversion"/>
  </si>
  <si>
    <t>無限學股份有限公司</t>
  </si>
  <si>
    <t xml:space="preserve">台電電力科普知識短影音策略廣宣案 </t>
  </si>
  <si>
    <t>電力知識、電力議題及企業形象</t>
    <phoneticPr fontId="33" type="noConversion"/>
  </si>
  <si>
    <t>供地方單位宣傳使用</t>
  </si>
  <si>
    <t>配電線路架空下地議題影片60秒</t>
  </si>
  <si>
    <t>網站、社群等</t>
  </si>
  <si>
    <t>都市酵母開發工程有限公司</t>
  </si>
  <si>
    <t>架空與地下化宣導平面視覺設計案</t>
  </si>
  <si>
    <t>電幻1號所Youtube頻道、Facebook、社群等</t>
  </si>
  <si>
    <t>台北數位廣告股份有限公司</t>
    <phoneticPr fontId="33" type="noConversion"/>
  </si>
  <si>
    <t>113.03-113.10</t>
  </si>
  <si>
    <t>112年電幻1號所營運行銷研究計畫(第四期)</t>
    <phoneticPr fontId="33" type="noConversion"/>
  </si>
  <si>
    <t>宣導電力生態共融－八大電廠十大明星物種。</t>
  </si>
  <si>
    <t>瓩設計獎 kW Design Award─第 25 屆創意競賽</t>
  </si>
  <si>
    <t>聯播網</t>
  </si>
  <si>
    <t>宣導本公司生態電廠成果。</t>
  </si>
  <si>
    <t>潮網科技股份有限公司</t>
  </si>
  <si>
    <t>113.04.26-113.12.12</t>
  </si>
  <si>
    <t>113年台電重大議題聯播網廣告委託案</t>
  </si>
  <si>
    <t>燃氣混氫、生態電廠、颱風搶修、瓩設計獎</t>
  </si>
  <si>
    <t>La Vie官網及Facebook粉絲團</t>
  </si>
  <si>
    <t>宣導電力科普知識及本公司環保育成果。</t>
  </si>
  <si>
    <t>英屬蓋曼群島商家庭傳媒股份有限公司城邦分公司</t>
  </si>
  <si>
    <t>113.08.26-113.12.12</t>
  </si>
  <si>
    <t>La Vie廣宣委刊案</t>
  </si>
  <si>
    <t>瓩設計獎、環境月</t>
  </si>
  <si>
    <t>台灣光華雜誌第49卷第11期</t>
  </si>
  <si>
    <t>光華畫報雜誌社</t>
  </si>
  <si>
    <t>光華雜誌廣宣委刊案</t>
  </si>
  <si>
    <t>環境月</t>
  </si>
  <si>
    <t xml:space="preserve"> </t>
  </si>
  <si>
    <t>三立新聞台</t>
  </si>
  <si>
    <t>宣導本公司環境保育成果。</t>
  </si>
  <si>
    <t>113.12.17-113.12.20</t>
  </si>
  <si>
    <t>2024台灣真英雄宣傳案</t>
  </si>
  <si>
    <t>環境保育、企業形象</t>
  </si>
  <si>
    <t xml:space="preserve">                                </t>
  </si>
  <si>
    <t>遠見官網、遠見Facebook粉絲團、遠見電子報</t>
  </si>
  <si>
    <t>宣導本公司環境保育成果、建造電力設施之必要性。</t>
  </si>
  <si>
    <t>113.11.06-113.11.28</t>
  </si>
  <si>
    <t>「2024第22屆遠見高峰會」廣宣採購案</t>
  </si>
  <si>
    <t>環境保育、電網強韌</t>
  </si>
  <si>
    <t>宣導電網強韌之重要性。</t>
  </si>
  <si>
    <t>沈氏藝術印 刷股份有限 公司</t>
  </si>
  <si>
    <t>電網強韌</t>
  </si>
  <si>
    <t>天下雜誌Youtube、天下雜誌Facebook粉絲團、天下雜誌Instagram</t>
  </si>
  <si>
    <t>宣導電網強韌之重要性，以及科普電力知識。</t>
  </si>
  <si>
    <t>113.11.24-113.12.31</t>
  </si>
  <si>
    <t>電力韌性議題宣導案</t>
  </si>
  <si>
    <t>電網強韌、智慧電表、抽蓄水力、燃氣混氫</t>
  </si>
  <si>
    <t>華夏新聞報網站</t>
  </si>
  <si>
    <t>113.09.20-113.10.20</t>
  </si>
  <si>
    <t>華夏新聞報社刊登新聞採購案</t>
  </si>
  <si>
    <t>臺灣時報官網</t>
    <phoneticPr fontId="33" type="noConversion"/>
  </si>
  <si>
    <t>113.08.20-113.09.20</t>
    <phoneticPr fontId="33" type="noConversion"/>
  </si>
  <si>
    <t>臺灣時報社廣告採購案</t>
  </si>
  <si>
    <t>屏東時報</t>
  </si>
  <si>
    <t>屏東時報刊登新聞採購案</t>
  </si>
  <si>
    <t>使民眾了解興達電廠燃氣機組更新改建計畫「效率及環保」蛻變。</t>
  </si>
  <si>
    <t>113.08.26-113.09.06</t>
  </si>
  <si>
    <t>興達電廠燃氣機組更新改建計畫</t>
  </si>
  <si>
    <t>傳遞興達發電廠生態復育成果。</t>
  </si>
  <si>
    <t>113.08.12-113.08.23</t>
  </si>
  <si>
    <t>飛碟聯播網澎湖社區電台FM89.7</t>
  </si>
  <si>
    <t>財團法人澎湖社區廣播事業基金會</t>
  </si>
  <si>
    <t>113.02.08-113.10.13</t>
  </si>
  <si>
    <t>台電業務宣導廣告</t>
  </si>
  <si>
    <t>大寶桑廣播電台</t>
  </si>
  <si>
    <t>大寶桑廣播電台股份有限公司託播案</t>
  </si>
  <si>
    <t>用電安全及企業形象</t>
  </si>
  <si>
    <t>正聲廣播台東廣播電台</t>
  </si>
  <si>
    <t>正聲廣播股份有限公司台東廣播電台託播案</t>
  </si>
  <si>
    <t>洄瀾電視台、東亞電視台</t>
  </si>
  <si>
    <t>原動力企業社</t>
  </si>
  <si>
    <t>業務政令宣導廣告影音檔託播</t>
  </si>
  <si>
    <t>用電安全、節約用電、台電企業形象</t>
  </si>
  <si>
    <t>城市廣播網</t>
  </si>
  <si>
    <t>113.02.20-113.10.31</t>
  </si>
  <si>
    <t>宣導台灣電力APP、電子帳單、節約用電、用電安全。</t>
  </si>
  <si>
    <t>113.09.14-113.09.17</t>
  </si>
  <si>
    <t>台灣電力APP、電子帳單、節約用電、用電安全</t>
  </si>
  <si>
    <t>北部調頻FM88.9</t>
  </si>
  <si>
    <t>宣導節約用電小撇步。</t>
  </si>
  <si>
    <t>113.10.10-113.10.12</t>
  </si>
  <si>
    <t>CH3公用頻道、CH4觀天下地方台</t>
  </si>
  <si>
    <t>宣導節約用電、協助了解氣候變遷的嚴重性。</t>
  </si>
  <si>
    <t>觀天下有線電視台股份有限公司</t>
  </si>
  <si>
    <t>CH4-中嘉吉隆新聞頻道</t>
  </si>
  <si>
    <t>警廣高屏電台</t>
  </si>
  <si>
    <t>113.09.15-113.10.12</t>
  </si>
  <si>
    <t>警察廣播電台宣導台灣電力APP及節電觀念</t>
  </si>
  <si>
    <t>好萊塢電影、中天娛樂、緯來戲劇、緯來育樂、ANIMAX、動物星球頻道等</t>
  </si>
  <si>
    <t>屏南有線電視股份有限公司</t>
  </si>
  <si>
    <t>113.04.04-113.10.12</t>
  </si>
  <si>
    <t>廣播電台託播案</t>
  </si>
  <si>
    <t>113.09.14-113.09.17
113.10.10-113.10.13</t>
  </si>
  <si>
    <t>嘉義區處大廳、社群網站(Facebook、LINE、Youtube)</t>
  </si>
  <si>
    <t>商豪嘉在地文創</t>
  </si>
  <si>
    <t>113.11.01-113.12.31</t>
  </si>
  <si>
    <t>企業形象宣導</t>
  </si>
  <si>
    <t>凱米及山陀兒颱風災害搶修</t>
  </si>
  <si>
    <t>113.11.15-113.12.31</t>
  </si>
  <si>
    <t>康芮颱風災害搶修</t>
  </si>
  <si>
    <t>宣導台灣電力APP、新時間電價工商用電、節電等。</t>
  </si>
  <si>
    <t>113.02.27-113.10.13</t>
  </si>
  <si>
    <t>中部地區業務宣導</t>
  </si>
  <si>
    <t>台灣電力APP、新時間電價工商用電、節電宣導</t>
  </si>
  <si>
    <t>113.10.24-113.11.12</t>
  </si>
  <si>
    <t>寶島新聲廣播電台</t>
  </si>
  <si>
    <t>業務推廣及節約用電推廣。</t>
  </si>
  <si>
    <t>寶島新聲廣播電台股份有限公司</t>
  </si>
  <si>
    <t xml:space="preserve">台北南區營業處 </t>
  </si>
  <si>
    <t>113.01.01-113.10.10</t>
  </si>
  <si>
    <t>節約用電、用電安全、台灣電力APP託播</t>
  </si>
  <si>
    <t>節約用電、用電安全、台灣電力APP</t>
  </si>
  <si>
    <t>新唐城有線電視、大新店有線電視</t>
  </si>
  <si>
    <t>新唐城有線電視事業股份有限公司</t>
  </si>
  <si>
    <t>企業形象廣告託播</t>
  </si>
  <si>
    <t>永佳樂有線電視</t>
  </si>
  <si>
    <t>讓社會大眾明白台電在穩定供電的辛勞付出，對國家經濟的貢獻，提昇台電正面形象。</t>
  </si>
  <si>
    <t>永佳樂有線電視股份公司</t>
  </si>
  <si>
    <t>113.08.01- 113.08.15</t>
  </si>
  <si>
    <t>暑期8月宣導電視廣告</t>
  </si>
  <si>
    <t>天外天有線電視</t>
  </si>
  <si>
    <t>安鼎國際廣告有限公司</t>
  </si>
  <si>
    <t>113.09.01- 113.09.15</t>
  </si>
  <si>
    <t>中秋連假電視廣告宣導</t>
  </si>
  <si>
    <t>《EMBA雜誌》</t>
  </si>
  <si>
    <t>宣導電力設施建設之不易及重要性。</t>
  </si>
  <si>
    <t>長河顧問有限公司</t>
  </si>
  <si>
    <t>《EMBA雜誌》廣宣委刊案</t>
  </si>
  <si>
    <t>大安地下洞道</t>
  </si>
  <si>
    <t>宣導電力知識。</t>
  </si>
  <si>
    <t>113.05.28-113.09.27</t>
  </si>
  <si>
    <t>113年
Facebook廣告投放代操服務第一期</t>
    <phoneticPr fontId="33" type="noConversion"/>
  </si>
  <si>
    <t>穩定供電、再生能源、公司實際作為、電力知識及省電宣導等</t>
  </si>
  <si>
    <t>Accupass、Instagram</t>
    <phoneticPr fontId="33" type="noConversion"/>
  </si>
  <si>
    <t>增進青年學子了解臺灣能源現況。</t>
  </si>
  <si>
    <t>113.06.30-113.10.04</t>
  </si>
  <si>
    <t>113年度「電力職場青年體驗參訪計畫」</t>
  </si>
  <si>
    <t>「2024感恩募款餐會」手冊</t>
  </si>
  <si>
    <t>推動臺灣再生能源健全發展。</t>
  </si>
  <si>
    <t>社團法人台灣再生能源推動聯盟</t>
  </si>
  <si>
    <t>台灣再生能源推動聯盟「2024感恩募款餐會」廣告委刊案</t>
  </si>
  <si>
    <t>更生日報廣告刊登費</t>
  </si>
  <si>
    <t>小額綠電</t>
  </si>
  <si>
    <t>宣導智慧用電。</t>
  </si>
  <si>
    <t>沈氏藝術印
刷股份有限
公司</t>
  </si>
  <si>
    <t>113.10</t>
    <phoneticPr fontId="33" type="noConversion"/>
  </si>
  <si>
    <t>智慧電表</t>
  </si>
  <si>
    <t>113.06.07-113.10.13</t>
  </si>
  <si>
    <t>113.10.10-113.10.13</t>
  </si>
  <si>
    <t>節電宣導委託名城國慶假期託播</t>
  </si>
  <si>
    <t>113.10.10、113.10.12、113.10.13</t>
    <phoneticPr fontId="33" type="noConversion"/>
  </si>
  <si>
    <t>節電宣導委託太武之春國慶假期託播</t>
  </si>
  <si>
    <t>113.09.14、113.09.15、113.09.17</t>
  </si>
  <si>
    <t>節電宣導委託太武之春中秋假期託播</t>
  </si>
  <si>
    <t>澎湖有線電視台</t>
  </si>
  <si>
    <t>節電宣導及提升企業形象。</t>
  </si>
  <si>
    <t>澎湖有線電視股份有限公司</t>
  </si>
  <si>
    <t>節約用電、企業形象</t>
  </si>
  <si>
    <t>FM89.7</t>
  </si>
  <si>
    <t>用電宣導。</t>
  </si>
  <si>
    <t>台東之聲廣播電台股份有限公司託播案</t>
  </si>
  <si>
    <t>用電宣導</t>
  </si>
  <si>
    <t>東山河廣播公司</t>
  </si>
  <si>
    <t>CH71緯來娛樂、CH73 Eleven Sports 1、CH74 Eleven Sports 2、CH83 MTV</t>
    <phoneticPr fontId="33" type="noConversion"/>
  </si>
  <si>
    <t>2024企業形象廣告託播</t>
  </si>
  <si>
    <t>天天廣播電台</t>
  </si>
  <si>
    <t>蘇珊工作室</t>
  </si>
  <si>
    <t>FM96.7環宇廣播電台</t>
  </si>
  <si>
    <t>宣導台電APP、電子帳單。</t>
  </si>
  <si>
    <t>環宇廣播事業股份有限公司</t>
  </si>
  <si>
    <t>112.12.30-113.10.13</t>
  </si>
  <si>
    <t>台電APP、電子帳單</t>
  </si>
  <si>
    <t>吉元有線電視股份有限公司</t>
  </si>
  <si>
    <t>113.07.15-113.08.15</t>
  </si>
  <si>
    <t>中廣流行網、中廣新聞網、中廣鄉親服務網</t>
  </si>
  <si>
    <t>113.01.01-113.10.13</t>
  </si>
  <si>
    <t>113年台電廣播宣導</t>
  </si>
  <si>
    <t>節能減碳、台灣電力APP</t>
  </si>
  <si>
    <t>環宇廣播電台</t>
  </si>
  <si>
    <t>凱擘新竹台</t>
  </si>
  <si>
    <t>新竹振道有線電視</t>
  </si>
  <si>
    <t>113年台電7、8月電視宣導</t>
  </si>
  <si>
    <t>節能減碳、台電企業形象</t>
  </si>
  <si>
    <t>寰宇廣播電台</t>
  </si>
  <si>
    <t>宣導節能減碳並提升公司企業形象。</t>
  </si>
  <si>
    <t>寰宇廣播事業股份有限公司</t>
  </si>
  <si>
    <t>節能減碳及企業形象廣告採購案</t>
  </si>
  <si>
    <t>節能減碳、企業形象</t>
  </si>
  <si>
    <t>企業形象、節能減碳、再生能源宣導。</t>
  </si>
  <si>
    <t>「主計月刊」年度廣告刊登</t>
  </si>
  <si>
    <t>企業形象、節能減碳、再生能源</t>
  </si>
  <si>
    <t>針對大專院校強化電力知識宣導。</t>
  </si>
  <si>
    <t>113.04-113.08</t>
  </si>
  <si>
    <t>新聞大聯盟</t>
  </si>
  <si>
    <t>宣導店家新增設用電申請事宜。</t>
  </si>
  <si>
    <t>「新聞大聯盟」廣告委刊案</t>
  </si>
  <si>
    <t>店家新增設用電申請宣導</t>
  </si>
  <si>
    <t>人員招募。</t>
  </si>
  <si>
    <t>113.09.25</t>
  </si>
  <si>
    <t>「民眾日報」廣告委刊案</t>
  </si>
  <si>
    <t>台電招考</t>
  </si>
  <si>
    <t>推廣微電網應用。</t>
  </si>
  <si>
    <t>113.10.18</t>
  </si>
  <si>
    <t>「台灣新生報」廣告委刊案</t>
  </si>
  <si>
    <t>微電網創新應用推廣</t>
  </si>
  <si>
    <r>
      <rPr>
        <b/>
        <sz val="12"/>
        <rFont val="標楷體"/>
        <family val="4"/>
        <charset val="136"/>
      </rPr>
      <t>二、台灣電力股份有限公司</t>
    </r>
    <phoneticPr fontId="39" type="noConversion"/>
  </si>
  <si>
    <t>113.10.06-113.10.08</t>
  </si>
  <si>
    <t>平面稿：
工業與農漁共譜樂章，奏出林園魚米鄉</t>
    <phoneticPr fontId="33" type="noConversion"/>
  </si>
  <si>
    <t>民眾日報、寺廟巡禮專刊</t>
    <phoneticPr fontId="33" type="noConversion"/>
  </si>
  <si>
    <t>113.12.01</t>
  </si>
  <si>
    <t>平面稿：
1.石化串聯，點亮綠色家園
2.好石在</t>
    <phoneticPr fontId="33" type="noConversion"/>
  </si>
  <si>
    <t>113.12.10</t>
  </si>
  <si>
    <t>平面稿：
石化串聯，點亮綠色家園</t>
    <phoneticPr fontId="33" type="noConversion"/>
  </si>
  <si>
    <t>113.12.02-113.12.09</t>
  </si>
  <si>
    <t>平面稿：
1.石化串聯，點亮綠色家園
2.石化力量，創造每一刻精彩生活</t>
    <phoneticPr fontId="33" type="noConversion"/>
  </si>
  <si>
    <t>廣告製作費，預計刊登於關鍵日報、經濟日報及其電子報等</t>
    <phoneticPr fontId="33" type="noConversion"/>
  </si>
  <si>
    <t>五餅數位平台股份有限公司</t>
    <phoneticPr fontId="33" type="noConversion"/>
  </si>
  <si>
    <t>113年度平面設計工作</t>
    <phoneticPr fontId="33" type="noConversion"/>
  </si>
  <si>
    <t>平面稿：
1.國慶日
2.好石在
3.萬聖節
4.工業與農漁共譜樂章，奏出林園魚米鄉
5.聖誕節
6.石化串聯，點亮綠色家園
7.石化力量，創造每一刻精彩生活
8.石化轉型，邁向永續</t>
    <phoneticPr fontId="33" type="noConversion"/>
  </si>
  <si>
    <t>影片製作費，預計刊登於鳳信電視、新高雄電視等</t>
    <phoneticPr fontId="33" type="noConversion"/>
  </si>
  <si>
    <t>階梯影像製作有限公司</t>
  </si>
  <si>
    <t>113.12.02-114.03.01</t>
  </si>
  <si>
    <t>石化事業部視聽簡介修改暨廣告影片製作</t>
  </si>
  <si>
    <t>石化事業部簡介影片與形象廣告</t>
    <phoneticPr fontId="33" type="noConversion"/>
  </si>
  <si>
    <t>113.11.04-113.11.11</t>
  </si>
  <si>
    <t>113.10.01-113.10.23</t>
  </si>
  <si>
    <t>自由時報、自由時報電子報</t>
    <phoneticPr fontId="33" type="noConversion"/>
  </si>
  <si>
    <t>113.06.07-113.07.05</t>
  </si>
  <si>
    <t xml:space="preserve"> 113年石化事業部形象宣傳廣告</t>
  </si>
  <si>
    <t>平面稿：
循環永續，中油打造氫淨家園
巨橫幅：
減碳轉型拚淨零，中油永續向前行
互動大看板：
安全是沃土，幸福是棵樹
跑馬燈：優油、減碳、潔能，朝淨零碳排前進</t>
    <phoneticPr fontId="33" type="noConversion"/>
  </si>
  <si>
    <t>台銘新聞</t>
  </si>
  <si>
    <t>113.11.21-113.12.10</t>
  </si>
  <si>
    <t>113年台銘新聞廣告案</t>
  </si>
  <si>
    <t>平面稿：
石化力量</t>
  </si>
  <si>
    <t>台灣好報農民曆</t>
  </si>
  <si>
    <t>114.01.01-114.12.31</t>
  </si>
  <si>
    <t>台灣好報114年農民曆廣告案</t>
    <phoneticPr fontId="33" type="noConversion"/>
  </si>
  <si>
    <t>平面稿：
共創魚米鄉</t>
  </si>
  <si>
    <t>自由時報電子報</t>
    <phoneticPr fontId="33" type="noConversion"/>
  </si>
  <si>
    <t>113.12.21-113.12.23</t>
  </si>
  <si>
    <t>自由時報廣告刊登</t>
  </si>
  <si>
    <t>平面稿：
珍惜資源永續發展</t>
  </si>
  <si>
    <t>113.12.12-113.12.14</t>
  </si>
  <si>
    <t>平面稿：
不分晝夜地守護只為美好的未來、珍惜生態油你油我、珍惜資源守護環境</t>
  </si>
  <si>
    <t>113.10.21</t>
  </si>
  <si>
    <t>平面稿：週年篇</t>
  </si>
  <si>
    <t>漾新聞網</t>
  </si>
  <si>
    <t>113.11.20</t>
  </si>
  <si>
    <t>竣宥多媒體企業社刊登廣告</t>
  </si>
  <si>
    <t>鼎豐廣告企業行</t>
  </si>
  <si>
    <t>113.11.12</t>
  </si>
  <si>
    <t>鼎豐廣告企業行刊登廣告</t>
  </si>
  <si>
    <t>113.09.01-113.12.31</t>
  </si>
  <si>
    <t>大漢之音、廣播電臺</t>
    <phoneticPr fontId="33" type="noConversion"/>
  </si>
  <si>
    <t>大漢之音調頻廣播電臺公司</t>
  </si>
  <si>
    <t>113.09.16-113.12.31</t>
  </si>
  <si>
    <t>2024大漢之音廣播電臺廣播宣導案</t>
  </si>
  <si>
    <t>台灣中油30秒宣導廣播帶</t>
  </si>
  <si>
    <t>113.12.19-113.12.25</t>
  </si>
  <si>
    <t>113.11.18-113.11.24</t>
  </si>
  <si>
    <t>113.10.17-113.10.23</t>
  </si>
  <si>
    <t>平面稿：國慶篇</t>
  </si>
  <si>
    <t>寶島聯播網</t>
  </si>
  <si>
    <t>大千廣播電台股份有限公司</t>
  </si>
  <si>
    <t>113年寶島聯播網廣播宣導案</t>
  </si>
  <si>
    <t>廣播：
台灣中油多元能源補給站</t>
  </si>
  <si>
    <t>公視3台、公視台語台、公視主頻</t>
    <phoneticPr fontId="33" type="noConversion"/>
  </si>
  <si>
    <t>113.07.03-113.12.20</t>
  </si>
  <si>
    <t xml:space="preserve">2024「巴黎奧運」行銷專案    </t>
  </si>
  <si>
    <t>113.04.12-113.12.31</t>
  </si>
  <si>
    <t>「2024MLB美國職棒」行銷案</t>
  </si>
  <si>
    <t>臺灣電視台、台視綜合台、台視財經台、台視新聞台</t>
    <phoneticPr fontId="33" type="noConversion"/>
  </si>
  <si>
    <t>113.09.10-113.12.31</t>
  </si>
  <si>
    <t>2024第61屆金馬獎頒獎典禮媒體託播案</t>
  </si>
  <si>
    <t>台灣中油
FaceBook、Instagram
粉絲專頁</t>
  </si>
  <si>
    <t>113.10.16-113.12.31</t>
  </si>
  <si>
    <t>FaceBook、IG
宣傳公司業務</t>
  </si>
  <si>
    <t>113.11.19-113.11.28</t>
  </si>
  <si>
    <t>113.11.06</t>
  </si>
  <si>
    <t>113-114年台灣中油業務簡介影片製作案</t>
  </si>
  <si>
    <t>影片：
113年台灣中油業務簡介</t>
  </si>
  <si>
    <t>今周刊雜誌、今周刊官網、今周刊社群FB</t>
    <phoneticPr fontId="33" type="noConversion"/>
  </si>
  <si>
    <t>113.05.30-113.11.21</t>
  </si>
  <si>
    <t>113年今周刊業務宣導案</t>
  </si>
  <si>
    <t>平面稿：
週年篇、環保篇
新聞稿：
1.台灣中油研發專利軟碳負極材料導入MIT電池首度在臺南市提供電動機車換電服務
2.積極開發地熱能源 宜蘭員山深層地熱探測井開鑽</t>
    <phoneticPr fontId="33" type="noConversion"/>
  </si>
  <si>
    <t>113.12.11-113.12.15</t>
  </si>
  <si>
    <t>113.12.14</t>
  </si>
  <si>
    <t>113年自由時報業務宣導案</t>
  </si>
  <si>
    <t>新聞稿：
台灣中油榮獲2024台灣企業永續獎(TCSA)六項大獎，聚焦永續韌性，強化公正轉型</t>
  </si>
  <si>
    <t>卓越雜誌</t>
  </si>
  <si>
    <t>113年卓越雜誌業務宣導案</t>
  </si>
  <si>
    <t>新聞稿廣編：
「2024 APSAA 亞太暨台灣永續行動獎」頒獎 
台灣中油獲頒五項大獎
平面稿：環保篇</t>
    <phoneticPr fontId="33" type="noConversion"/>
  </si>
  <si>
    <t>113.11.25-113.11.29</t>
  </si>
  <si>
    <t>113.12.11</t>
  </si>
  <si>
    <t>113年眾聲媒體業務宣導案</t>
  </si>
  <si>
    <t>金融證券年鑑</t>
    <phoneticPr fontId="33" type="noConversion"/>
  </si>
  <si>
    <t>113.12.04</t>
  </si>
  <si>
    <t>2025金融證券年鑑業務宣導案</t>
  </si>
  <si>
    <t>邁向2050淨零碳排專網、中央社主網站、全球中央月刊</t>
    <phoneticPr fontId="33" type="noConversion"/>
  </si>
  <si>
    <t>財團法人
中央通訊社</t>
    <phoneticPr fontId="33" type="noConversion"/>
  </si>
  <si>
    <t>113.06.17-113.07.28</t>
  </si>
  <si>
    <t>113年中央社淨零碳排宣導案</t>
  </si>
  <si>
    <t>平面稿：環保篇
影片：發現中油生態之美</t>
  </si>
  <si>
    <t>數位分類線上股份有限公司</t>
    <phoneticPr fontId="33" type="noConversion"/>
  </si>
  <si>
    <t>113.10.15-113.10.28</t>
  </si>
  <si>
    <t>113年度經濟
日報廣告案</t>
  </si>
  <si>
    <t>113.10.01-113.12.31</t>
  </si>
  <si>
    <t>平面稿：
週年慶篇、環保篇、環保篇</t>
  </si>
  <si>
    <t>平面稿：
國慶篇、週年慶篇、環保篇</t>
  </si>
  <si>
    <t>2025中華日報農民曆</t>
  </si>
  <si>
    <t xml:space="preserve">2025中華日報農民曆廣告案	</t>
  </si>
  <si>
    <t>2025年中華民曆：現代生活指南</t>
  </si>
  <si>
    <t>台灣新生報業份有限公司</t>
  </si>
  <si>
    <t>「2025年中華民曆：現代生活指南」廣告案</t>
  </si>
  <si>
    <t>成功電台</t>
  </si>
  <si>
    <t>113.10.09-113.10.18</t>
  </si>
  <si>
    <t>113年成功電台廣告案</t>
  </si>
  <si>
    <t>廣播稿</t>
  </si>
  <si>
    <t>113.10.31</t>
  </si>
  <si>
    <t>113年臺灣導報冬季廣告案</t>
  </si>
  <si>
    <t>平面稿：石化力量</t>
  </si>
  <si>
    <t>113.10.02-113.10.09</t>
  </si>
  <si>
    <t>平面稿：
石化串聯，點亮綠色家園。</t>
    <phoneticPr fontId="33" type="noConversion"/>
  </si>
  <si>
    <t>Kaonews焦點新聞網</t>
  </si>
  <si>
    <t>113.10.30</t>
  </si>
  <si>
    <t>113.10.24-113.10.30</t>
  </si>
  <si>
    <t>113.10.25</t>
  </si>
  <si>
    <t>113.10.26</t>
  </si>
  <si>
    <t>113.10.16-113.10.24</t>
  </si>
  <si>
    <t>113.09.21-113.10.10</t>
  </si>
  <si>
    <t>113.10.19</t>
  </si>
  <si>
    <t>青年日報社
桃園分社</t>
  </si>
  <si>
    <t>113.10.17</t>
  </si>
  <si>
    <t>青年日報廣告刊登</t>
  </si>
  <si>
    <t>平面稿：
綠能永續讓愛延續</t>
    <phoneticPr fontId="33" type="noConversion"/>
  </si>
  <si>
    <t>113年新新聞報業務宣導案</t>
  </si>
  <si>
    <t>台灣中油
FaceBook、Instagram粉絲專頁</t>
    <phoneticPr fontId="33" type="noConversion"/>
  </si>
  <si>
    <t>113.07.24-113.10.15</t>
  </si>
  <si>
    <t>113.10.10</t>
  </si>
  <si>
    <t>113.10.08-113.10.21</t>
  </si>
  <si>
    <t>中時新聞網
PC右側原生廣告</t>
  </si>
  <si>
    <t>113.10.14-113.10.17</t>
  </si>
  <si>
    <t>113.09.30-113.10.04</t>
  </si>
  <si>
    <t>新頭殼newtalk新聞網</t>
  </si>
  <si>
    <t>先驅媒體社會企業股份有限公司</t>
  </si>
  <si>
    <t>113.08.04-113.08.31</t>
  </si>
  <si>
    <t>113年新頭殼媒體業務宣導案</t>
  </si>
  <si>
    <t>113.07.16-113.08.31</t>
  </si>
  <si>
    <t xml:space="preserve">2024華視巴黎奧運行銷案      </t>
  </si>
  <si>
    <t>民視台灣台
民視無線台</t>
  </si>
  <si>
    <t>113.05.31-113.09.30</t>
  </si>
  <si>
    <t>2024台北羽球公開賽電視廣告行銷專案</t>
  </si>
  <si>
    <t>吾愛吾家
(11月號)</t>
  </si>
  <si>
    <t>113年吾愛吾家雙月刊廣告案</t>
  </si>
  <si>
    <t>113.09.27-113.10.11</t>
  </si>
  <si>
    <t>快樂電台廣播形象廣告</t>
  </si>
  <si>
    <t>廣播：
台灣中油  一生的好朋友</t>
    <phoneticPr fontId="33" type="noConversion"/>
  </si>
  <si>
    <t>正聲廣播股份有限公司
高雄廣播電台</t>
  </si>
  <si>
    <t>113.10.05</t>
  </si>
  <si>
    <t>113年正聲廣播公益活動形象宣導案</t>
  </si>
  <si>
    <t>品觀點網</t>
  </si>
  <si>
    <t>113.09.10-113.09.16</t>
  </si>
  <si>
    <t>113年品觀點網路業務宣導案</t>
  </si>
  <si>
    <t>鮮週報網</t>
  </si>
  <si>
    <t>113.03.29-113.09.29</t>
  </si>
  <si>
    <t>113年鮮週報網路廣告案</t>
  </si>
  <si>
    <t>平面稿：
優油、減碳、潔能</t>
    <phoneticPr fontId="33" type="noConversion"/>
  </si>
  <si>
    <t>113.09.26-113.09.27</t>
  </si>
  <si>
    <t>113年快通新聞形象廣告案</t>
  </si>
  <si>
    <t>113.09.02-113.09.09</t>
  </si>
  <si>
    <t>113.09.18</t>
  </si>
  <si>
    <t>113.10.07</t>
  </si>
  <si>
    <t>聯合報股份有限公司經濟日報事業處</t>
  </si>
  <si>
    <t>113.09.24</t>
  </si>
  <si>
    <t>聯合報股份有限公司經濟日報事業處登廣告</t>
  </si>
  <si>
    <t>平面稿：
配合國家新能源政策，中油公司天然氣相關輸儲設備規劃宣導</t>
    <phoneticPr fontId="33" type="noConversion"/>
  </si>
  <si>
    <t>風傳媒網路</t>
  </si>
  <si>
    <t>113.08.22-113.08.28</t>
  </si>
  <si>
    <t>波新聞電子報</t>
  </si>
  <si>
    <t>113.09.10-113.10.07</t>
  </si>
  <si>
    <t>113年波新聞電子報業務宣導案</t>
  </si>
  <si>
    <t>警政時報網</t>
    <phoneticPr fontId="33" type="noConversion"/>
  </si>
  <si>
    <t>台灣警訊時報股份有限公司</t>
  </si>
  <si>
    <t>113年警政時報業務宣導案</t>
  </si>
  <si>
    <t>113.09.10-113.09.19</t>
  </si>
  <si>
    <t>113.09.11</t>
  </si>
  <si>
    <t>113.08.19-113.09.15</t>
  </si>
  <si>
    <t>113.09.02-113.09.11</t>
  </si>
  <si>
    <t>青年日報72週年慶業務宣導案</t>
  </si>
  <si>
    <t>新聞稿：
台灣中油研發專利軟碳負極材料導入MIT電池首度在臺南市提供電動機車換電服務</t>
    <phoneticPr fontId="33" type="noConversion"/>
  </si>
  <si>
    <t>113.08.26-113.08.30</t>
  </si>
  <si>
    <t>正聲台中一台AM990千赫
正聲台中二台AM657千赫</t>
  </si>
  <si>
    <t xml:space="preserve">正聲廣播股份有限公司臺中廣播電臺 </t>
  </si>
  <si>
    <t>113.03.29-113.07.31</t>
  </si>
  <si>
    <t>2024年正聲廣播行銷案</t>
  </si>
  <si>
    <t>平面稿：
奧運篇、週年慶篇、環保篇</t>
    <phoneticPr fontId="33" type="noConversion"/>
  </si>
  <si>
    <t>威可國際廣告股份有限公司</t>
  </si>
  <si>
    <t>113.08.20-113.09.20</t>
  </si>
  <si>
    <t>2024台灣中油形象宣傳影片數位投放委託案</t>
  </si>
  <si>
    <t>讀者雜誌10月號</t>
    <phoneticPr fontId="33" type="noConversion"/>
  </si>
  <si>
    <t>博商傳播事業有限公司</t>
  </si>
  <si>
    <t>113年讀者雜誌廣告案</t>
    <phoneticPr fontId="33" type="noConversion"/>
  </si>
  <si>
    <t>113年少年牛頓雜誌廣告案</t>
  </si>
  <si>
    <t>Advanced英語雜誌10月號</t>
    <phoneticPr fontId="33" type="noConversion"/>
  </si>
  <si>
    <t>113年
Advanced彭蒙惠英語雜誌廣告案</t>
    <phoneticPr fontId="33" type="noConversion"/>
  </si>
  <si>
    <t>單篇貼文觸及162次，30篇共計4,860次。</t>
    <phoneticPr fontId="39" type="noConversion"/>
  </si>
  <si>
    <t>翠克數位科技股份有限公司</t>
    <phoneticPr fontId="39" type="noConversion"/>
  </si>
  <si>
    <t>用過核子燃料最終處置計畫</t>
    <phoneticPr fontId="39" type="noConversion"/>
  </si>
  <si>
    <t>113.05.15-113.10.31</t>
    <phoneticPr fontId="39" type="noConversion"/>
  </si>
  <si>
    <t>辦理給核廢一個家IG台東低放選址溝通宣導廣告投放</t>
    <phoneticPr fontId="39" type="noConversion"/>
  </si>
  <si>
    <t>內政部警政署警察廣播電臺</t>
    <phoneticPr fontId="39" type="noConversion"/>
  </si>
  <si>
    <t>觸及人數6,600人。</t>
    <phoneticPr fontId="39" type="noConversion"/>
  </si>
  <si>
    <t>113.06.01-113.10.31</t>
    <phoneticPr fontId="39" type="noConversion"/>
  </si>
  <si>
    <t>委託內政部警政署警察廣播電臺臺東分臺播送低放國際成功經驗宣導廣告費用</t>
    <phoneticPr fontId="39" type="noConversion"/>
  </si>
  <si>
    <t>台東知本廣播電台</t>
    <phoneticPr fontId="39" type="noConversion"/>
  </si>
  <si>
    <t>財團法人台東知本廣播事業基金會</t>
    <phoneticPr fontId="39" type="noConversion"/>
  </si>
  <si>
    <t>委託財團法人台東知本廣播事業基金會播送低放國際成功經驗宣導廣告費用</t>
    <phoneticPr fontId="39" type="noConversion"/>
  </si>
  <si>
    <t>東台有線電視</t>
    <phoneticPr fontId="39" type="noConversion"/>
  </si>
  <si>
    <t>觸及人數8,000人。</t>
    <phoneticPr fontId="39" type="noConversion"/>
  </si>
  <si>
    <t>東台有線電視事業股份有限公司</t>
    <phoneticPr fontId="39" type="noConversion"/>
  </si>
  <si>
    <t>113.09.01-113.09.30</t>
    <phoneticPr fontId="39" type="noConversion"/>
  </si>
  <si>
    <t>委託東台有線電視事業股份有限公司播送低放選址業務公投宣導廣告費用</t>
    <phoneticPr fontId="39" type="noConversion"/>
  </si>
  <si>
    <t xml:space="preserve">於本季辦理經費核銷製作成本。
</t>
    <phoneticPr fontId="33" type="noConversion"/>
  </si>
  <si>
    <t>單篇貼文或影片觸及次數達10,000次。</t>
    <phoneticPr fontId="33" type="noConversion"/>
  </si>
  <si>
    <t>114.10.01-114.12.31</t>
    <phoneticPr fontId="39" type="noConversion"/>
  </si>
  <si>
    <t>北海除役溝通廣告文宣之短片拍攝相關費用</t>
    <phoneticPr fontId="39" type="noConversion"/>
  </si>
  <si>
    <t>給核廢一個家Facebook
、Instagram及Youtube</t>
    <phoneticPr fontId="39" type="noConversion"/>
  </si>
  <si>
    <t>FB觸及達15,000次，IG觸及達5,000次，Youtube觸及達5,000次。</t>
    <phoneticPr fontId="39" type="noConversion"/>
  </si>
  <si>
    <t>113年低放、高放、中期暫時貯存、除役及乾貯之文宣與影片製作第三期款</t>
    <phoneticPr fontId="39" type="noConversion"/>
  </si>
  <si>
    <t>113年低放、高放、中期暫時貯存、除役及乾貯之文宣與影片製作第二期款</t>
    <phoneticPr fontId="39" type="noConversion"/>
  </si>
  <si>
    <t>FB觸及達400,000次及IG觸及達300,000次。</t>
    <phoneticPr fontId="39" type="noConversion"/>
  </si>
  <si>
    <t>震豪數位科技股份有限公司</t>
    <phoneticPr fontId="39" type="noConversion"/>
  </si>
  <si>
    <t>113.07.15-113.11.30</t>
    <phoneticPr fontId="39" type="noConversion"/>
  </si>
  <si>
    <t>給核廢一個家Facebook及Instagram用過核燃料計畫宣導行銷</t>
    <phoneticPr fontId="39" type="noConversion"/>
  </si>
  <si>
    <t>用過核子燃料長程處置技術發展計畫宣導</t>
    <phoneticPr fontId="39" type="noConversion"/>
  </si>
  <si>
    <t>臺東廣播電臺</t>
    <phoneticPr fontId="39" type="noConversion"/>
  </si>
  <si>
    <t>觸及人數6,600人。</t>
    <phoneticPr fontId="33" type="noConversion"/>
  </si>
  <si>
    <t>113.06.01-113.10.31</t>
    <phoneticPr fontId="33" type="noConversion"/>
  </si>
  <si>
    <t>委託正聲廣播股份有限公司臺東廣播電台播送低放國際成功經驗宣導廣告費用</t>
    <phoneticPr fontId="39" type="noConversion"/>
  </si>
  <si>
    <t>東民廣播電台股份有限公司</t>
    <phoneticPr fontId="39" type="noConversion"/>
  </si>
  <si>
    <t>委託東民廣播電台股份有限公司播送低放國際成功經驗宣導廣告費用</t>
    <phoneticPr fontId="39" type="noConversion"/>
  </si>
  <si>
    <t>大寶桑廣播電台股份有限公司</t>
    <phoneticPr fontId="39" type="noConversion"/>
  </si>
  <si>
    <t>委託大寶桑廣播電台股份有限公司播送低放國際成功經驗宣導廣告費用</t>
    <phoneticPr fontId="39" type="noConversion"/>
  </si>
  <si>
    <t>台東之聲廣播電台股份有限公司</t>
    <phoneticPr fontId="39" type="noConversion"/>
  </si>
  <si>
    <t>委託台東之聲廣播電台股份有限公司播送低放國際成功經驗宣導廣告</t>
    <phoneticPr fontId="39" type="noConversion"/>
  </si>
  <si>
    <t>太武之春廣播電台</t>
  </si>
  <si>
    <t>觸及人數10,000人。</t>
    <phoneticPr fontId="33" type="noConversion"/>
  </si>
  <si>
    <t>113.08.01-113.10.31</t>
    <phoneticPr fontId="39" type="noConversion"/>
  </si>
  <si>
    <t>委託太武之春廣播電台播送低放選址公投宣導廣告</t>
    <phoneticPr fontId="39" type="noConversion"/>
  </si>
  <si>
    <t>更生日報</t>
    <phoneticPr fontId="39" type="noConversion"/>
  </si>
  <si>
    <t>觸及人數8,000人。</t>
  </si>
  <si>
    <t>113.07.01-
113.09.30</t>
    <phoneticPr fontId="39" type="noConversion"/>
  </si>
  <si>
    <t>委託更生日報刊登低放選址業務公投宣導廣告</t>
    <phoneticPr fontId="39" type="noConversion"/>
  </si>
  <si>
    <t>三芝、石門、金山、萬里等北海四區夾報，並發送予台電南、北展示館及屏東縣政府</t>
  </si>
  <si>
    <t>觸及對象4,250戶。</t>
  </si>
  <si>
    <t>「核電廠除役通訊-第20期」印製及夾報</t>
  </si>
  <si>
    <t>快樂廣播</t>
  </si>
  <si>
    <t>宣傳產業園區管理局辦理共創實證轉型課程及招生、數位轉型服務基地推廣、使民眾更瞭解產業園區管理局協助廠商數位轉型輔導成果。</t>
    <phoneticPr fontId="33" type="noConversion"/>
  </si>
  <si>
    <t>非營業特種基金預算(科技產業園區作業基金)</t>
  </si>
  <si>
    <t>投資服務組
(投資促進科)</t>
    <phoneticPr fontId="33" type="noConversion"/>
  </si>
  <si>
    <t>113.10.15-113.11.02</t>
    <phoneticPr fontId="33" type="noConversion"/>
  </si>
  <si>
    <t>數位轉型共創實證課程招生、數位轉型共創基地服務推廣及宣傳</t>
  </si>
  <si>
    <t>港都廣播電台股份有限公司</t>
  </si>
  <si>
    <t>113.04.08-113.04.27
113.06.05-113.06.25
113.08.05-113.08.24
113.10.21-113.11.09</t>
    <phoneticPr fontId="33" type="noConversion"/>
  </si>
  <si>
    <t>為供更多民眾知悉產業園區管理局輔導廠商進行園區土地周轉更新，吸引廠商投資進駐等相關資訊。</t>
    <phoneticPr fontId="33" type="noConversion"/>
  </si>
  <si>
    <t>刊登民眾傳播廣告一案</t>
  </si>
  <si>
    <t>「台灣日東電工公司投資44.83億元 高雄新廠動土」</t>
  </si>
  <si>
    <t>113.12.06</t>
    <phoneticPr fontId="33" type="noConversion"/>
  </si>
  <si>
    <t>刊登工商財經數位廣告一案</t>
  </si>
  <si>
    <t>為供更多民眾知悉產業園區管理局輔導石化廠商建立穩健安全管理基礎，減少污染排放，並優化消防應變管理量能之政策成果。</t>
    <phoneticPr fontId="33" type="noConversion"/>
  </si>
  <si>
    <t>113.12.05</t>
    <phoneticPr fontId="33" type="noConversion"/>
  </si>
  <si>
    <t>刊登聯合報廣告一案</t>
  </si>
  <si>
    <t>「園管局辦理林園園區所轄工廠總體檢高階座談 推進廠商自主管理 打造園區安全新標竿」</t>
  </si>
  <si>
    <t>NOWnews電子報</t>
  </si>
  <si>
    <t>113.12.03</t>
    <phoneticPr fontId="33" type="noConversion"/>
  </si>
  <si>
    <t>刊登今日傳媒廣告一案</t>
  </si>
  <si>
    <t>台灣好報電子報</t>
  </si>
  <si>
    <t>刊登台灣好報廣告一案</t>
  </si>
  <si>
    <t>為供更多民眾知悉產業園區管理局廠商聯合徵才相關資訊，以吸引更多優質人才加入。</t>
    <phoneticPr fontId="33" type="noConversion"/>
  </si>
  <si>
    <t>刊登健康日報廣告一案</t>
  </si>
  <si>
    <t>「臺中港科技產業園區聯合徵才 富市臺中 就業成功」</t>
  </si>
  <si>
    <t>人聞財經報電子報</t>
  </si>
  <si>
    <t>人聞財經報</t>
  </si>
  <si>
    <t>台灣新聞網電子報</t>
  </si>
  <si>
    <t>為供更多民眾知悉產業園區管理局輔導廠商產業升級、淨零碳排以因應國際市場變化等相關資訊。</t>
    <phoneticPr fontId="33" type="noConversion"/>
  </si>
  <si>
    <t>113.11.04</t>
    <phoneticPr fontId="33" type="noConversion"/>
  </si>
  <si>
    <t>「國精化學斥資20億 擴建臺南廠區 創百職崗位 領跑UV光固化材料市場」</t>
  </si>
  <si>
    <t>臺灣中華日報社</t>
  </si>
  <si>
    <t>八藝傳播有限公司</t>
  </si>
  <si>
    <t>刊登波新聞廣告一案</t>
  </si>
  <si>
    <t>擴大推廣113年度產業園區低碳轉型推動整合計畫輔導園區廠商低碳轉型之成果效益。</t>
    <phoneticPr fontId="33" type="noConversion"/>
  </si>
  <si>
    <t>投資服務組
(創新發展科)</t>
    <phoneticPr fontId="33" type="noConversion"/>
  </si>
  <si>
    <t>113.11.21</t>
    <phoneticPr fontId="33" type="noConversion"/>
  </si>
  <si>
    <t>產業園區誇區低碳轉型整合推動計劃</t>
    <phoneticPr fontId="33" type="noConversion"/>
  </si>
  <si>
    <t>園區節能下苦功 導入ESCO來助攻</t>
    <phoneticPr fontId="33" type="noConversion"/>
  </si>
  <si>
    <t>提供更多民眾知悉該小組目標為邁向兼顧穩定北部電力供應、保護生態環境及支持國家能源轉型三贏支相關資訊。</t>
  </si>
  <si>
    <t>113.10.29</t>
  </si>
  <si>
    <t>刊登鑫報媒體廣告一案</t>
  </si>
  <si>
    <t>「經濟部觀塘工業專用港管理小組」今正式揭牌成立 觀塘工業專用港邁向新里程碑</t>
  </si>
  <si>
    <t>提供更多民眾知悉產業園區管理局關心園區廠商消防相關措施演練資訊。</t>
    <phoneticPr fontId="33" type="noConversion"/>
  </si>
  <si>
    <t>113.09.23</t>
    <phoneticPr fontId="33" type="noConversion"/>
  </si>
  <si>
    <t>臺中港科技園區防災演練 強化區域聯防應變能力</t>
  </si>
  <si>
    <t>屏東時報社</t>
    <phoneticPr fontId="33" type="noConversion"/>
  </si>
  <si>
    <t>刊登屏東時報廣告一案</t>
  </si>
  <si>
    <t>經濟部產業園區管理局</t>
    <phoneticPr fontId="33" type="noConversion"/>
  </si>
  <si>
    <t>雪隧新聞網
東台有線電視公司</t>
    <phoneticPr fontId="33" type="noConversion"/>
  </si>
  <si>
    <t>網路媒體、
電視媒體</t>
    <phoneticPr fontId="33" type="noConversion"/>
  </si>
  <si>
    <t>合作社及社區公開募集設置再生能源公民電廠示範獎勵</t>
    <phoneticPr fontId="33" type="noConversion"/>
  </si>
  <si>
    <t xml:space="preserve">1.推動海洋溫差發電公民電廠
2.公民電廠成果觀摩達仁鄉台坂公民電廠示範宣導與綠島能源
3.海洋能OTEC 綠能教育中文版 </t>
    <phoneticPr fontId="33" type="noConversion"/>
  </si>
  <si>
    <t>正聲廣播電臺
雪隧新聞網</t>
    <phoneticPr fontId="33" type="noConversion"/>
  </si>
  <si>
    <t>1.112年金岳部落推廣再生能源村民說明會及水力發電科普解說
2.112年金岳部落推動小水力公民電廠獲地主及地方領袖認同
3.觀摩</t>
    <phoneticPr fontId="33" type="noConversion"/>
  </si>
  <si>
    <t>經濟部經濟部能源署</t>
  </si>
  <si>
    <t>泛科學YT頻道</t>
    <phoneticPr fontId="33" type="noConversion"/>
  </si>
  <si>
    <t>以科學普及的光電知識(如光電板非用鹽酸清洗、光電模組回收等)為主題，介紹相關科學知識及處理方式，由影片方式將光電知識推廣給民眾。</t>
    <phoneticPr fontId="33" type="noConversion"/>
  </si>
  <si>
    <t>113.11.01-113.12.31</t>
    <phoneticPr fontId="33" type="noConversion"/>
  </si>
  <si>
    <t>113年太陽光電政策推廣</t>
    <phoneticPr fontId="33" type="noConversion"/>
  </si>
  <si>
    <t>太陽光電單一服務窗口、今周刊</t>
    <phoneticPr fontId="33" type="noConversion"/>
  </si>
  <si>
    <t>以太陽光電政策推動成果-打造多元共贏綠能新局的多元光電案場為主題，介紹政策推動下的亮點案場成果，因地制宜的設計，不僅有發電作用更具有多元功能性，使社會大眾充分了解認知光電政策推動之重要性。</t>
    <phoneticPr fontId="33" type="noConversion"/>
  </si>
  <si>
    <t xml:space="preserve">網路媒體
</t>
    <phoneticPr fontId="33" type="noConversion"/>
  </si>
  <si>
    <t>FY113第十一屆光鐸獎活動攝影及影片製作</t>
    <phoneticPr fontId="33" type="noConversion"/>
  </si>
  <si>
    <t>太陽光電單一服務窗口</t>
    <phoneticPr fontId="33" type="noConversion"/>
  </si>
  <si>
    <t>太陽光電單一窗口網站資料庫維護、空間租金費用、憑證</t>
    <phoneticPr fontId="33" type="noConversion"/>
  </si>
  <si>
    <t>PV Magazine</t>
    <phoneticPr fontId="33" type="noConversion"/>
  </si>
  <si>
    <t>於國際專業期刊PV Magazine刊登半頁廣告，協助行銷推廣第十二屆金能獎得獎廠商與產品，增加金能獎產品國際知名度。</t>
    <phoneticPr fontId="33" type="noConversion"/>
  </si>
  <si>
    <t>113.11.24</t>
    <phoneticPr fontId="33" type="noConversion"/>
  </si>
  <si>
    <t>辦理優質太陽光電產品媒體廣宣與行銷推廣</t>
    <phoneticPr fontId="33" type="noConversion"/>
  </si>
  <si>
    <t>透過漁電共生實拍漁獲影片，將假種電的不實言論或汙染謠言不攻自破，來持續加速曝光並強化社會溝通。</t>
  </si>
  <si>
    <t>推廣組</t>
  </si>
  <si>
    <t>113.10.04-113.12.31</t>
    <phoneticPr fontId="33" type="noConversion"/>
  </si>
  <si>
    <t xml:space="preserve">網路媒體
</t>
  </si>
  <si>
    <t>太陽光電專案設置與系統安全推動計畫</t>
    <phoneticPr fontId="33" type="noConversion"/>
  </si>
  <si>
    <t>113年漁電共生亮點宣傳影片</t>
    <phoneticPr fontId="33" type="noConversion"/>
  </si>
  <si>
    <t>擴大太陽光電宣導與民眾參與，持續深耕與民眾網路互動。</t>
    <phoneticPr fontId="33" type="noConversion"/>
  </si>
  <si>
    <t>113.10.01-113.12.31</t>
    <phoneticPr fontId="33" type="noConversion"/>
  </si>
  <si>
    <t>太陽光電數位平台視覺規劃設計</t>
    <phoneticPr fontId="33" type="noConversion"/>
  </si>
  <si>
    <t>經濟日報網
業界能專官網</t>
    <phoneticPr fontId="33" type="noConversion"/>
  </si>
  <si>
    <t>製作亮點計畫成果影片，透過觀官網網站，行銷推廣業界能專計畫，協助綠能業者了解如何進行計畫申請，強化推廣成效。</t>
    <phoneticPr fontId="33" type="noConversion"/>
  </si>
  <si>
    <t>經濟部經濟部能源署業界能專計畫推廣活動</t>
  </si>
  <si>
    <t>透過社群平台提供能源教育即時性、趣味性資訊，提升能源教育資訊的廣度與深度。</t>
    <phoneticPr fontId="33" type="noConversion"/>
  </si>
  <si>
    <t>再生能源資訊網社群平台營運</t>
    <phoneticPr fontId="33" type="noConversion"/>
  </si>
  <si>
    <t>提供加油站業者下載參考，並期許降低一般民眾對於加油站業性別刻板印象，以鼓勵帶動更多女性投入參與加油站業。</t>
    <phoneticPr fontId="33" type="noConversion"/>
  </si>
  <si>
    <t>113.12.16-113.12.20
113.12.23-113.12.27
113.12.30</t>
    <phoneticPr fontId="33" type="noConversion"/>
  </si>
  <si>
    <t>加油站性別平等經驗分享訪談影片</t>
    <phoneticPr fontId="33" type="noConversion"/>
  </si>
  <si>
    <t>113.11.29-113.12.31
113.12.16</t>
    <phoneticPr fontId="33" type="noConversion"/>
  </si>
  <si>
    <t xml:space="preserve">網路媒體
</t>
    <phoneticPr fontId="33" type="noConversion"/>
  </si>
  <si>
    <t>透過Facebook及ClickForce聯播網廣告不定時更新資訊，提供微電腦瓦斯表相關介紹，提升民眾對微電腦瓦斯表認知率，鼓勵民眾主動裝置微電腦瓦斯表，促進居家用氣安全。</t>
    <phoneticPr fontId="33" type="noConversion"/>
  </si>
  <si>
    <t>113.12.01-113.12.31</t>
    <phoneticPr fontId="33" type="noConversion"/>
  </si>
  <si>
    <t>youtube</t>
    <phoneticPr fontId="33" type="noConversion"/>
  </si>
  <si>
    <t>透過網紅「肉比頭」推廣拍攝合作，期望提升社會大眾對綠能的認識與關注，以網紅的影響力，促進綠色能源的曝光，並擴大觸及受眾，影片深入介紹「小水力發電」的原理、應用等資訊，並展示其低碳且環境共榮的特點，同時還藉由結合人文觀光元素，吸引更多人關注新能源的發展，進而激勵社會對永續能源的支持，實現淨零碳排的長遠目標。</t>
    <phoneticPr fontId="33" type="noConversion"/>
  </si>
  <si>
    <t>113.12.27</t>
    <phoneticPr fontId="33" type="noConversion"/>
  </si>
  <si>
    <t xml:space="preserve">網紅串連合作-介紹「小水力發電」的原理
</t>
    <phoneticPr fontId="33" type="noConversion"/>
  </si>
  <si>
    <t>透過網紅「超認真少年」的創意呈現，生動介紹宜蘭仁澤地熱發電的歷史、原理與發展，藉由趣味且易懂的方式，將專業的科學知識普及給粉絲受眾，同時提升地熱發電的曝光，不僅引發觀眾對地熱能源的興趣，更強化大眾對綠能科技應用潛力的認識，有助於提升社會對新能源的支持與關注，為未來能源政策的的落實鋪路，促進能源轉型與永續發展。</t>
    <phoneticPr fontId="33" type="noConversion"/>
  </si>
  <si>
    <t>113.12.26</t>
    <phoneticPr fontId="33" type="noConversion"/>
  </si>
  <si>
    <t xml:space="preserve">網紅串連合作-介紹宜蘭仁澤地熱發電的歷史
</t>
    <phoneticPr fontId="33" type="noConversion"/>
  </si>
  <si>
    <t>三立新聞</t>
    <phoneticPr fontId="33" type="noConversion"/>
  </si>
  <si>
    <t>邀請三立新聞製播「節能表揚大會」的採訪報導，該電視台日均觀眾群超過400萬，涵蓋廣泛的家庭觀眾及關心社會議題的群體，透過新聞報導與現場採訪，讓更多民眾了解政府與企業在節能領域的成就與努力，提升節能與永續發展的社會認知，有助於激勵更多企業參與節能行動，推動社會向綠色能源的永續發展邁進。</t>
    <phoneticPr fontId="33" type="noConversion"/>
  </si>
  <si>
    <t>113.12.19</t>
    <phoneticPr fontId="33" type="noConversion"/>
  </si>
  <si>
    <t>《節能表揚大會》專題報導</t>
    <phoneticPr fontId="33" type="noConversion"/>
  </si>
  <si>
    <t>非凡
《活力新台灣》</t>
    <phoneticPr fontId="33" type="noConversion"/>
  </si>
  <si>
    <t>非凡電視台的觀眾群以中高收入及關心環保、科技的族群為主，每週觀眾超過300萬人次，透過與《活力新台灣》進行專題式議題合作，讓觀眾深入了解地熱能源的技術與實踐成果，從地熱設備設計理念的了解，到如何平衡社區、環境與技術挑戰等，進一步提升公眾對綠能技術的認識與支持，有助於激發觀眾參與探討當前能源政策與未來發展，達成增進社會對綠能及永續發展議題的長期關注。</t>
    <phoneticPr fontId="33" type="noConversion"/>
  </si>
  <si>
    <t>113.12.12</t>
    <phoneticPr fontId="33" type="noConversion"/>
  </si>
  <si>
    <t>《地熱專題》報導</t>
    <phoneticPr fontId="33" type="noConversion"/>
  </si>
  <si>
    <t>於今周刊刊登《節能表揚大會》專題報導，能有利於提高社會對節能措施及其成效的關注，並鼓勵更多企業與個人參與節能行動，透過此報導展現的優秀節能案例，突顯政府與民間在減少能源消耗、推動永續發展方面的努力，進而激勵更多社會成員投入節能行動。</t>
    <phoneticPr fontId="33" type="noConversion"/>
  </si>
  <si>
    <t>透過專題報導刊文，有效提升社會大眾對再生能源發展與在地區域合作模式的理解，向超過200萬的周刊讀者群清晰展示地熱與小水力發電的實際案例與現況，並強調其未來永續發展及對在地社區經濟與環境共榮的正面影響，提升公眾對再生能源的認識與支持，實現綠能與社區共榮發展的理念。</t>
    <phoneticPr fontId="33" type="noConversion"/>
  </si>
  <si>
    <t>《仁澤恆創專題》報導</t>
    <phoneticPr fontId="33" type="noConversion"/>
  </si>
  <si>
    <t>自由時報
A9生活新聞版</t>
    <phoneticPr fontId="33" type="noConversion"/>
  </si>
  <si>
    <t>自由時報作為臺灣主要的平面媒體之一，擁有穩定的讀者群，該報每日讀者超過180萬，涵蓋全臺各地，於該報刊登兒童繪畫比賽的賽程資訊廣告，能有效提升比賽的公眾關注度，激發更多家庭與學校參與，尤其能接觸到關心教育與綠色能源的群體，此平台的高曝光率能迅速將比賽資訊傳遞給社會大眾，促進活動的全國性擴展，增加比賽參與度，從而提高比賽的知名度，並進一步推動綠色能源議題的社會討論。</t>
    <phoneticPr fontId="33" type="noConversion"/>
  </si>
  <si>
    <t>全國綠能繪晝比賽</t>
    <phoneticPr fontId="33" type="noConversion"/>
  </si>
  <si>
    <t>LINE 是臺灣最受歡迎的通訊平台，積極頻繁的使用者多達2100萬人，並且深耕本地市場，擁有高度的用戶黏著度，藉由市場精確分析，將廣告資訊有效推送給目標客群，對品牌認知度與用戶互動率都有正向影響。LINE 強大的社群功能與即時通訊優勢，使得品牌能夠在最自然、最貼近用戶的環境中與目標客群建立連結，創造卓越的廣告行銷成就。</t>
    <phoneticPr fontId="33" type="noConversion"/>
  </si>
  <si>
    <t>113.11.15-
113.11.29</t>
    <phoneticPr fontId="33" type="noConversion"/>
  </si>
  <si>
    <t>《微電腦瓦斯表》宣導</t>
    <phoneticPr fontId="33" type="noConversion"/>
  </si>
  <si>
    <t>Facebook / Instagram</t>
    <phoneticPr fontId="33" type="noConversion"/>
  </si>
  <si>
    <t>Facebook 和 Instagram 在臺灣擁有超過 2000 萬活躍用戶，提供強大的品牌曝光機會，透過目標客群精確匹配，能依據用戶的興趣、行為與人口特徵進行廣告投放，在觸及率和互動率方面都有顯著的增長，擴展影響範圍，實現理想的行銷成效。</t>
    <phoneticPr fontId="33" type="noConversion"/>
  </si>
  <si>
    <t>YouTube 在臺灣擁有超過 1600 萬活躍用戶，透過影音廣告形式，可以更生動、直觀地向目標受眾傳遞訊息，有效提高品牌認知度與受眾的參與度。本支影片的觀看次數已高達 43 萬，顯示出其強大的吸引力與影響力，透過 YouTube 投放廣告，能達到理想的行銷效果。</t>
    <phoneticPr fontId="33" type="noConversion"/>
  </si>
  <si>
    <t>Yahoo 臺灣擁有數百萬活躍用戶，涵蓋新聞、購物、搜尋等多元領域，能有效觸及各種族群，透過精準的受眾定位和廣泛的內容合作，Yahoo 廣告投放能大幅提高品牌的曝光率和用戶參與度，依Yahoo數據所示，品牌廣告能達到高達 40% 的提升效果，還能顯著提升消費者對品牌的認知和關注度，進而提升品牌的影響力。</t>
    <phoneticPr fontId="33" type="noConversion"/>
  </si>
  <si>
    <t>Google Display Network</t>
    <phoneticPr fontId="33" type="noConversion"/>
  </si>
  <si>
    <t>GOOGLE多媒體聯播網（Google Display Network / GDN）透過精準的受眾定位，將廣告展示在數百萬個網站及應用程式上，觸及大量潛在顧客，依據不同用戶的習性、瀏覽行為及地理位置進行精細化投放，不僅可以高效觸及目標受眾、大幅提高廣告的曝光度與點擊率，還能提升轉換率、帶來實質的增長，達到最佳的行銷成果。</t>
    <phoneticPr fontId="33" type="noConversion"/>
  </si>
  <si>
    <t xml:space="preserve">能源相關的產業成果宣傳
</t>
    <phoneticPr fontId="33" type="noConversion"/>
  </si>
  <si>
    <t>介紹臺中市啟用食水嵙溪河川小水力發電廠，成為地方政府主導開發小水力發電的首例，讓民眾了解小水力發電也是臺灣再生能源多元發展的一環。</t>
    <phoneticPr fontId="33" type="noConversion"/>
  </si>
  <si>
    <t>為滿足企業日益增長的綠電需求，台電公司推出小額綠電計畫，並首次將自建的離岸風電納入其中，依據風能和光能的發電特性，將不同用戶需求與用電時段，提供不同產品選擇，並搭配多樣化的組合方案，靈活滿足中小企業的減碳需求，這些創新舉措讓民眾知悉政府推行綠電交易市場多元化，讓臺灣綠電發展邁向機動性更高、更高效的未來，助力企業降低碳足跡，實現環境永續經營目標。</t>
    <phoneticPr fontId="33" type="noConversion"/>
  </si>
  <si>
    <t>113.11.28</t>
    <phoneticPr fontId="33" type="noConversion"/>
  </si>
  <si>
    <t>臺灣積極推動綠電發展，不僅與國際趨勢接軌，也是增強國內產業出口競爭力的關鍵措施，為保障產業的穩定發展，經濟部與法務部密切合作，共同打擊綠電不法行為，並與地方政府協同合作，持續優化相關制度，此外，政府提供標準作業流程（SOP）供申請者遵循，有效防範綠能相關犯罪，確保國家政策的價值與長遠發展，營造健康、公正的綠能發展環境。</t>
    <phoneticPr fontId="33" type="noConversion"/>
  </si>
  <si>
    <t>113.11.25</t>
    <phoneticPr fontId="33" type="noConversion"/>
  </si>
  <si>
    <t>宣達環境部已於10月完成碳費費率審議，宣布自2025年起，臺灣將對年排放超過2.5萬公噸溫室氣體的電力、燃氣供應業及製造業等企業徵收碳費，為讓民眾了解經濟部將提供專業輔導，鼓勵企業實施自主減排措施，以享有優惠費率，此外也推動深度節能計畫，提供減碳診斷服務，幫助企業優化能源使用，進一步實現溫室氣體減量目標，為臺灣的碳中和願景構建牢固根基。</t>
    <phoneticPr fontId="33" type="noConversion"/>
  </si>
  <si>
    <t>113.11.16</t>
    <phoneticPr fontId="33" type="noConversion"/>
  </si>
  <si>
    <t>向民眾揭示經濟部已擬訂《電業法》部分條文修正草案，並預告將放寬現行綠電交易限制，以活絡綠電市場。</t>
    <phoneticPr fontId="33" type="noConversion"/>
  </si>
  <si>
    <t>113.07.29</t>
  </si>
  <si>
    <t>向民眾說明能源政策的展望與目標，強調再生能源發電占比逐年提高的意義與重要性，同時揭示經濟部的全國電力資源供需報告，透過加強新機組、電網更新及儲能系統的建設，以確保穩定供電。</t>
    <phoneticPr fontId="33" type="noConversion"/>
  </si>
  <si>
    <t>113.07.26</t>
  </si>
  <si>
    <t>報導離岸風電區塊開發的最新進展，3至2期選商公告已經完成，並說明經濟部嚴格審查的立場，以期向民眾傳達政府對於再生能源建設的嚴謹態度。</t>
    <phoneticPr fontId="33" type="noConversion"/>
  </si>
  <si>
    <t xml:space="preserve">113.07.19
</t>
    <phoneticPr fontId="33" type="noConversion"/>
  </si>
  <si>
    <t xml:space="preserve">能源相關產業應用實例
</t>
    <phoneticPr fontId="33" type="noConversion"/>
  </si>
  <si>
    <t>推廣微水力發電作為社區防災的新模式，展示花蓮吉安南華社區的成功案例，介紹該社區利用農田水圳進行微水力發電及搭建太陽能板，將老舊涼亭整修為緊急充電站等，宣導再生能源及環保防災的概念。</t>
    <phoneticPr fontId="33" type="noConversion"/>
  </si>
  <si>
    <t xml:space="preserve">113.07.04
</t>
    <phoneticPr fontId="33" type="noConversion"/>
  </si>
  <si>
    <t>介紹桃園石門水庫為多功能水庫，集供水、灌溉、防洪、發電、觀光等功能於一身，同時擁有石門和義興兩座水力發電廠，利用石圳聯通管建置小水力發電設施，不僅提供民生上多項設施，民眾還能到此一遊，享受恬靜的自然風光。</t>
    <phoneticPr fontId="33" type="noConversion"/>
  </si>
  <si>
    <t>113.10.23</t>
    <phoneticPr fontId="33" type="noConversion"/>
  </si>
  <si>
    <t>能源結合旅遊相關貼文</t>
    <phoneticPr fontId="33" type="noConversion"/>
  </si>
  <si>
    <t>介紹澗仔壢環境教育中心並以「家」為概念，向民眾推廣永續環保及節能生活型態。</t>
    <phoneticPr fontId="33" type="noConversion"/>
  </si>
  <si>
    <t>介紹台中自然科學博物館，是消暑節能又增長知能的去處，並介紹「氣候行動—全球沸騰時代特展」，讓民眾可以獲得氣候變遷、生態及氣候危機等相關能源知識。</t>
    <phoneticPr fontId="33" type="noConversion"/>
  </si>
  <si>
    <t>113.07.30</t>
    <phoneticPr fontId="33" type="noConversion"/>
  </si>
  <si>
    <t>宣導正確使用家電，能有效節能並提升生活品質：變頻冷暖空調吹暖氣時，出風口應朝下以確保暖房效果，並搭配循環扇促進空氣流通，加速暖房；當室內足夠溫暖時，關閉暖氣並使用電熱毯延續供暖，這些方法不僅舒適，也能有效節能，減少電力浪費。</t>
    <phoneticPr fontId="33" type="noConversion"/>
  </si>
  <si>
    <t>113.12.30</t>
    <phoneticPr fontId="33" type="noConversion"/>
  </si>
  <si>
    <t>節能省電方法介紹</t>
    <phoneticPr fontId="33" type="noConversion"/>
  </si>
  <si>
    <t>宣導選購合格廚具並控制火力可節省能源，並提供生活小技巧：使用中火即可，過大火力會浪費能源；縮短加熱時間，煮沸後可關小火或利用餘溫加熱；用餐結束後提前關閉爐具，拔掉插頭，避免浪費電力，保障安全，實踐節能生活。</t>
    <phoneticPr fontId="33" type="noConversion"/>
  </si>
  <si>
    <t>113.12.29</t>
    <phoneticPr fontId="33" type="noConversion"/>
  </si>
  <si>
    <t>宣導選購合格的電暖器：使用時需注意安全，長時間未使用需檢查外觀與電源線；若有異味應立即停用；保持1公尺以上的周圍空間，不可用來烘乾衣物或放太近；避免使用延長線，並於睡前關閉電源並拔掉插頭，確保安全使用，減少能源浪費。</t>
    <phoneticPr fontId="33" type="noConversion"/>
  </si>
  <si>
    <t>113.12.28</t>
    <phoneticPr fontId="33" type="noConversion"/>
  </si>
  <si>
    <t>宣導電暖器是高功率電器，根據功率和使用時間可推算用電量，控制使用時間有助於減少能源消耗，此外，使用後記得拔掉插頭，避免浪費電力，並確保安全，避免不必要的風險，還能有效降低電費支出。</t>
    <phoneticPr fontId="33" type="noConversion"/>
  </si>
  <si>
    <t>113.12.15</t>
    <phoneticPr fontId="33" type="noConversion"/>
  </si>
  <si>
    <t>分享保暖妙招：睡前抖動棉被，增加蓬鬆度提高保暖性；在床墊上加毛毯以減少熱能流失；使用熱水袋或不鏽鋼水龜，並包裹毛巾延長保暖效果，這些生活小撇步不僅有效保暖、提高睡眠品質，還能減少對電暖器的依賴，有效降低耗電，達成舒適和節能的雙重效益。</t>
    <phoneticPr fontId="33" type="noConversion"/>
  </si>
  <si>
    <t>介紹循環扇是秋冬節能好幫手，能促進空氣流通與循環，提升除濕效率及暖房效果，與冷氣、除濕機和電暖器搭配使用能提高功能性，還能達到節能與舒適的雙重效益。</t>
    <phoneticPr fontId="33" type="noConversion"/>
  </si>
  <si>
    <t>113.12.04</t>
    <phoneticPr fontId="33" type="noConversion"/>
  </si>
  <si>
    <t>分享所需除濕能力的計算方法「每1坪的空間約需0.8公升/天的除濕能力」，依據機台上標示的適用坪數，選擇與空間大小匹配的除濕機，宣導優先選購能源效率1級的機種，不僅能顯著節省電力，還能申請節能補助，達到節能與省錢雙重效益。</t>
    <phoneticPr fontId="33" type="noConversion"/>
  </si>
  <si>
    <t>113.11.30</t>
    <phoneticPr fontId="33" type="noConversion"/>
  </si>
  <si>
    <t>冬天使用熱水時，儲熱式電熱水器在加熱與保溫過程中會耗電，向民眾宣導可透過加裝定時器以淋浴代替泡澡，可以顯著降低不必要的電力和水量浪費，能有效節省能源開支，達到既經濟又環保的實用目標。</t>
    <phoneticPr fontId="33" type="noConversion"/>
  </si>
  <si>
    <t>113.11.26</t>
    <phoneticPr fontId="33" type="noConversion"/>
  </si>
  <si>
    <t>電鍋是日常生活中節能的好幫手，具有一次料理多道菜餚的特性，能有效達成省時省電的效果，為了確保高效運行，向民眾宣導使用後應記得拔掉插頭並徹底清潔，避免污垢積累，不僅能延長電鍋的使用壽命，也能持續發揮其節能省電的優勢，享受更高效、經濟的烹飪體驗。</t>
    <phoneticPr fontId="33" type="noConversion"/>
  </si>
  <si>
    <t>113.11.17</t>
    <phoneticPr fontId="33" type="noConversion"/>
  </si>
  <si>
    <t>隨著天氣漸漸轉涼，正是讓冷氣休息並進行全面清潔保養的最佳時機，台電提供簡單又有效的保養步驟，不僅能保持冷氣的最佳效能，還能顯著提高運行效率，達到節能省電的效果，進而減少能源浪費，還能節省更多開支。</t>
    <phoneticPr fontId="33" type="noConversion"/>
  </si>
  <si>
    <t>113.11.15</t>
    <phoneticPr fontId="33" type="noConversion"/>
  </si>
  <si>
    <t>鼓勵民眾汰換家電時，選購有節能標章的產品，雖初期成本較高，但長期下來不僅省電，還能節省電費，更能維持機器運行穩定，讓家電有更長的使用壽命。</t>
    <phoneticPr fontId="33" type="noConversion"/>
  </si>
  <si>
    <t>113.10.17</t>
    <phoneticPr fontId="33" type="noConversion"/>
  </si>
  <si>
    <t>隨著「寒露」節氣到來，天氣逐漸轉涼，飲用溫熱水有助於保持身體暖和，宣導使用快煮壺的注意事項：1.使用單一插座；2.插電前確認水壺無潮濕；3. 使用後拔掉插頭，再與保溫瓶共用，結合民眾關懷與節能宣導，達成既方便實用又省電的目的。</t>
    <phoneticPr fontId="33" type="noConversion"/>
  </si>
  <si>
    <t>113.10.12</t>
    <phoneticPr fontId="33" type="noConversion"/>
  </si>
  <si>
    <t>入秋後早晚溫差大，宣導可減少冷氣的使用，為做好居家健康管理，介紹可於空氣品質良好的時段開窗通風，引入新鮮空氣，並使用電風扇或循環扇幫助空氣流通，確保室內環境健康。</t>
    <phoneticPr fontId="33" type="noConversion"/>
  </si>
  <si>
    <t>113.10.09</t>
    <phoneticPr fontId="33" type="noConversion"/>
  </si>
  <si>
    <t>智慧電表提供即時用電資訊，便於節電和電力調度，讓台電及民眾之間的資訊流通更為順暢。</t>
    <phoneticPr fontId="33" type="noConversion"/>
  </si>
  <si>
    <t>113.09.19</t>
    <phoneticPr fontId="33" type="noConversion"/>
  </si>
  <si>
    <t>以悠遊卡可以追蹤碳足跡和減碳量為例，向社會大眾宣導搭乘大眾交通工具也是落實減碳生活的一種好方法。</t>
    <phoneticPr fontId="33" type="noConversion"/>
  </si>
  <si>
    <t>宣導立冬到來可利用實用技巧，例如溫熱水浸泡足部以及補養元氣食材等，以自然的方式提升保護力，達成有效祛寒效果，並進而減少對保暖電器的依賴，實現節能的目標。</t>
    <phoneticPr fontId="33" type="noConversion"/>
  </si>
  <si>
    <t>113.11.06</t>
    <phoneticPr fontId="33" type="noConversion"/>
  </si>
  <si>
    <t>宣導趁秋高氣爽的季節，關掉電視等家電到戶外活動筋骨，除能享受自然外，也可於晚上前往總統府前觀賞國慶光雕秀，節能結合節慶，邀民眾關閉電器、一同出走，趁著國慶日，見證臺灣邁向美好的過程。</t>
    <phoneticPr fontId="33" type="noConversion"/>
  </si>
  <si>
    <t>113.10.10</t>
    <phoneticPr fontId="33" type="noConversion"/>
  </si>
  <si>
    <t>介紹9/16「國際臭氧層保護日」，並呼籲民眾關注汰舊冷媒、回收並保養設備，節能省錢的同時還能兼顧環境保護。</t>
    <phoneticPr fontId="33" type="noConversion"/>
  </si>
  <si>
    <t>12月份行銷活動名單公布，以遊戲互動增進民眾對能源議題的認識。</t>
    <phoneticPr fontId="33" type="noConversion"/>
  </si>
  <si>
    <t>113.12.25</t>
    <phoneticPr fontId="33" type="noConversion"/>
  </si>
  <si>
    <t>12月行銷活動宣傳</t>
    <phoneticPr fontId="33" type="noConversion"/>
  </si>
  <si>
    <t>規劃辦理「聖誕節能 年度超級獎」活動，只要分享家有節能標章或1級能源效率標示的家電，即有機會獲得好禮，此活動鼓勵大家關注節能產品，有效提升能源效能意識。</t>
    <phoneticPr fontId="33" type="noConversion"/>
  </si>
  <si>
    <t>113.12.20</t>
    <phoneticPr fontId="33" type="noConversion"/>
  </si>
  <si>
    <t>公布「綠能同行 守護家園」兒童繪畫比賽的獲獎作品，來自全國各地的777位國小學童，透過藝術表達對綠色再生能源的理解與無限想像，生動展現綠能在日常生活中的重要性，並呈現綠色能源如何推動永續生活的美麗未來；民眾透過貼文指定連結，欣賞來自全國的210件獲獎作品，感受下一代對環境保護與綠能未來的熱情與創意。</t>
    <phoneticPr fontId="33" type="noConversion"/>
  </si>
  <si>
    <t>113.11.27</t>
    <phoneticPr fontId="33" type="noConversion"/>
  </si>
  <si>
    <t>11月行銷活動宣傳</t>
    <phoneticPr fontId="33" type="noConversion"/>
  </si>
  <si>
    <t>公佈「綠能同行 守護家園」兒童繪畫比賽得獎名單，來自全國各地的777位國小學童，透過繪畫表達對綠色再生能源的理解與想像，展現綠能在生活中扮演的重要角色及如何促進永續生活的畫面，期能將節能等觀念向下扎根。</t>
    <phoneticPr fontId="33" type="noConversion"/>
  </si>
  <si>
    <t>113.10.18</t>
    <phoneticPr fontId="33" type="noConversion"/>
  </si>
  <si>
    <t>10月行銷活動宣傳</t>
    <phoneticPr fontId="33" type="noConversion"/>
  </si>
  <si>
    <t>公佈9月行銷活動「新能源對對子，豈有此禮」得獎名單，以遊戲互動增進民眾對能源議題的認識。</t>
    <phoneticPr fontId="33" type="noConversion"/>
  </si>
  <si>
    <t>以「新能源」為主題辦理《新能源對對子》有獎徵答活動，讓民眾寫下創意下聯，提高民眾能源議題的參與度。</t>
    <phoneticPr fontId="33" type="noConversion"/>
  </si>
  <si>
    <t>9月份行銷活動宣傳</t>
    <phoneticPr fontId="33" type="noConversion"/>
  </si>
  <si>
    <t>公佈8月行銷活動得獎名單，提醒民眾須私訊填寫收件資訊，也讓民眾更有意願參與日後的抽獎活動，提高參與率。</t>
    <phoneticPr fontId="33" type="noConversion"/>
  </si>
  <si>
    <t>8月分行銷活動宣傳</t>
    <phoneticPr fontId="33" type="noConversion"/>
  </si>
  <si>
    <t>公告宣傳8月粉專行銷活動，規劃能源相關解謎題目與民眾互動，留言正確答案(截圖)即可參加抽獎，以趣味互動增進群眾對能源議題的關注。</t>
    <phoneticPr fontId="33" type="noConversion"/>
  </si>
  <si>
    <t>公佈7月行銷活動得獎名單，提醒民眾須私訊填寫收件資訊，也讓民眾更有意願參與日後的抽獎活動，提高參與率。</t>
    <phoneticPr fontId="33" type="noConversion"/>
  </si>
  <si>
    <t>7月份行銷活動宣傳</t>
    <phoneticPr fontId="33" type="noConversion"/>
  </si>
  <si>
    <t>7月份的行銷活動，以賓果連線的遊戲形式，讓民眾不僅可以獲得能源應用知識，同時也達到臉書粉專娛樂互動的效果。</t>
    <phoneticPr fontId="33" type="noConversion"/>
  </si>
  <si>
    <t>113.07.26</t>
    <phoneticPr fontId="33" type="noConversion"/>
  </si>
  <si>
    <t>公布6月行銷活動(抽獎活動)得獎名單，寓教於樂之餘，同時達到提升民眾對於能源知識的認識效益。</t>
    <phoneticPr fontId="33" type="noConversion"/>
  </si>
  <si>
    <t>113.07.05</t>
    <phoneticPr fontId="33" type="noConversion"/>
  </si>
  <si>
    <t>6月份行銷活動宣傳</t>
    <phoneticPr fontId="33" type="noConversion"/>
  </si>
  <si>
    <t>介紹12月風力發電突破3GW，創下歷史新高，離岸風機加入供電行列，所生產的發電量有效減少燃煤機組使用，並優化空污季的電力調度，顯示出再生能源發展的成果，推動能源轉型，提升能源利用效率，並有效減少空氣污染。</t>
    <phoneticPr fontId="33" type="noConversion"/>
  </si>
  <si>
    <t>宣導政府提供節能診斷服務，協助中小型能源用戶推動節能措施。經濟部能源署與大專院校合作，設立診斷服務中心，並推出服務業節能服務網，讓用戶可在「中小用戶節能服務專區」獲得節能資訊和案例，幫助提升能源使用效率，促進節能減碳。</t>
  </si>
  <si>
    <t>介紹儲能系統是綠色能源發展中的核心技術，不僅能穩定電網提升電力系統的可靠性與穩定性，還能有效實現削峰填谷平衡供需波動，更能作為「備載電源」，讓民眾在緊急狀況提供必要支援，此系統顯著增強電網的韌性與應變能力，為綠色能源的未來發展供予雄厚的技術支撐。</t>
    <phoneticPr fontId="33" type="noConversion"/>
  </si>
  <si>
    <t>113.11.29</t>
    <phoneticPr fontId="33" type="noConversion"/>
  </si>
  <si>
    <t>介紹2024世界氣候峰會COP29，以「團結一致，建立綠色世界」為願景，全面聚焦綠能、氫能與儲能等關鍵能源議題，此外，為應對全球氣候變遷及增強世界抗災能力，會議強調加速發展零排放與低排放技術，致力於實現將全球升溫控制在1.5℃以內的目標，讓民眾認知COP29為全球氣候行動貢獻力量，增進推動能源轉型邁向綠色未來。</t>
    <phoneticPr fontId="33" type="noConversion"/>
  </si>
  <si>
    <t>介紹再生能源發電在強颱康芮來襲時展現出卓越的韌性與穩定性，充分顯示出臺灣綠能系統具有高度的抗颱能力，讓民眾了解暴風雨過後，風能及光能發電仍持續穩定供電，不僅保障能源供應，也有效幫助降低空氣污染、實現減碳目標。</t>
    <phoneticPr fontId="33" type="noConversion"/>
  </si>
  <si>
    <t>113.11.13</t>
    <phoneticPr fontId="33" type="noConversion"/>
  </si>
  <si>
    <t>隨著山陀兒颱風來襲，向民眾宣導除防範強風豪雨外，更應注意家中電器的安全，避免接觸被雨淋濕的機器發生觸電事故」等狀況，此外，養成拔插頭的習慣，既節能又省電，還能減少電器損耗，減少因小細節引發的意外事故。</t>
    <phoneticPr fontId="33" type="noConversion"/>
  </si>
  <si>
    <t>113.10.01</t>
    <phoneticPr fontId="33" type="noConversion"/>
  </si>
  <si>
    <t>核三廠2號機自10月21日起進行歲修，向民眾說明政府已做好因應規劃，以無碳的再生能源和低碳的燃氣發電來接替；逢秋冬季節風力發電效果佳，能穩定在約200萬瓩，已超過兩部核三機組的滿載發電量，台電將靈活調度傳統機組與綠電，確保供電無虞。</t>
    <phoneticPr fontId="33" type="noConversion"/>
  </si>
  <si>
    <t>113.10.30</t>
    <phoneticPr fontId="33" type="noConversion"/>
  </si>
  <si>
    <t>介紹臺灣積極開發地熱資源，隨著地熱國家隊的努力，已有多處淺層地熱探勘與開發的熱點，此外，台電投入大屯山的地熱探勘，中油則在宜蘭開鑽國內首口4,000公尺深井，開啟深層地熱的探索，這些努力將加速臺灣地熱能的開發。</t>
    <phoneticPr fontId="33" type="noConversion"/>
  </si>
  <si>
    <t>113.10.24</t>
    <phoneticPr fontId="33" type="noConversion"/>
  </si>
  <si>
    <t>因應AI及半導體科技產業增電需求，除持續發展再生能源和擴大儲能設置，同時加速「強化電網韌性建設計畫」，優先完成關鍵區域和民生相關的工程，並推動地熱、小水力等多元綠能發展，讓民眾了解政府為維持供電安全與穩定，推動第二次能源轉型，並致力於實現深度節能目標。</t>
    <phoneticPr fontId="33" type="noConversion"/>
  </si>
  <si>
    <t>介紹政府深度節能推動計畫，透過大用戶、中小用戶、家庭用戶的不同措施，向大眾說明政府推動淨零轉型的作為。</t>
    <phoneticPr fontId="33" type="noConversion"/>
  </si>
  <si>
    <t>113.08.23</t>
  </si>
  <si>
    <t>以能源結合旅遊為出發，在介紹澎湖豐富觀光資源的同時，也向大眾介紹以再生能源為主的離島微電網。</t>
    <phoneticPr fontId="33" type="noConversion"/>
  </si>
  <si>
    <t>113.08.22</t>
    <phoneticPr fontId="33" type="noConversion"/>
  </si>
  <si>
    <t>以花蓮生豐案場的長期調查研究為例，說明太陽光電選擇不適耕作土地，除提供能源效益外，也發現有生態聚落的形成。</t>
    <phoneticPr fontId="33" type="noConversion"/>
  </si>
  <si>
    <t>113.08.20</t>
    <phoneticPr fontId="33" type="noConversion"/>
  </si>
  <si>
    <t>宣導冰箱的聰明使用方法，以提升家庭便利性和節能效果，也建議民眾選用能源效率較高的變頻冰箱，同時揭示節能補助政策，向民眾傳達汰舊換新的家電觀念。</t>
    <phoneticPr fontId="33" type="noConversion"/>
  </si>
  <si>
    <t>113.07.17</t>
  </si>
  <si>
    <t>能源相關應用知識介紹</t>
    <phoneticPr fontId="33" type="noConversion"/>
  </si>
  <si>
    <t>介紹節能在全球2050淨零轉型中的重要性，揭示政府推動永續穩定的供電與深度節能政策，從而實現國人省電費與國家省能源的雙重目標。</t>
    <phoneticPr fontId="33" type="noConversion"/>
  </si>
  <si>
    <t>113.07.12</t>
  </si>
  <si>
    <t>介紹冷氣節能使用方法，透過正確配置循環扇搭配冷氣使用，可以更有效提升冷房效果，藉以宣導民眾更科學的家電使用方法。</t>
    <phoneticPr fontId="33" type="noConversion"/>
  </si>
  <si>
    <t>113.07.08</t>
  </si>
  <si>
    <t>介紹桃園市利用7座水資源回收中心加裝太陽能板，不僅提高綠電發電量，還達到降溫、隔熱的效果，節省電費的同時，還能延長屋頂使用壽命，展現出綠能發展成效。</t>
    <phoneticPr fontId="33" type="noConversion"/>
  </si>
  <si>
    <t>113.12.31</t>
    <phoneticPr fontId="33" type="noConversion"/>
  </si>
  <si>
    <t>宣導政府推動大甲溪光明抽蓄水力的發電計畫，結合太陽能與水力發電，利用白天多餘光電電力將水抽回上池，並在電力需求高峰期放水發電，提升能源調度彈性和穩定性，有效結合再生能源，提升能源利用效率。</t>
    <phoneticPr fontId="33" type="noConversion"/>
  </si>
  <si>
    <t>113.12.16</t>
    <phoneticPr fontId="33" type="noConversion"/>
  </si>
  <si>
    <t>介紹桃園龜山水資源回收中心運用厭氧處理與沼氣發電系統，不僅減少污泥、降低碳排放，還將廢水轉化為發電能源，榮獲金擘獎表揚，成功轉型為綠能發電典範，展示環保與綠能的實踐成果，提升資源回收與減碳效益。</t>
    <phoneticPr fontId="33" type="noConversion"/>
  </si>
  <si>
    <t>113.12.14</t>
    <phoneticPr fontId="33" type="noConversion"/>
  </si>
  <si>
    <t>介紹台電於宜蘭冬山啟用的60MW儲能系統，儲電量達8.5萬度，能滿足約8,000戶家庭一日用電，此系統不僅可穩定電網，提升再生能源併網效能，還能確保系統安全無風險，有助於電力系統彈性，實現綠能與電網穩定目標。</t>
    <phoneticPr fontId="33" type="noConversion"/>
  </si>
  <si>
    <t>宣傳政府推動的屋頂太陽光電計畫，鼓勵1,000平方公尺以下私有建物設置光電系統，補助最高30萬元，此舉有助於加速能源轉型，期許獲得各界支持，一同推動綠能未來。</t>
    <phoneticPr fontId="33" type="noConversion"/>
  </si>
  <si>
    <t>113.12.13</t>
    <phoneticPr fontId="33" type="noConversion"/>
  </si>
  <si>
    <t>向民眾介紹邁向淨零農電共生持續實現創新突破，工研院借鑑德國農場與能源業者合作的成功經驗，建設太陽能模組溫室，開展農業伴生創電的試驗計畫，探索農場自給自足的供電可行性，為農業與能源結合的發展鋪路，推動綠能創新與低碳經濟的融合。</t>
    <phoneticPr fontId="33" type="noConversion"/>
  </si>
  <si>
    <t>南投積極推動農業廢棄物去化與綠能經濟的發展，經過先進加工技術後進行氣化發電，讓民眾認識該系統能有效回收副產品，進一步實現資源再利用，推動廢物轉能的綠色循環，促進環境保護的正向發展，開創永續發展的新局面。</t>
    <phoneticPr fontId="33" type="noConversion"/>
  </si>
  <si>
    <t>113.11.18</t>
    <phoneticPr fontId="33" type="noConversion"/>
  </si>
  <si>
    <t>以中國鋼鐵軋鋼三廠為例，該廠榮獲今年度節能標竿獎金獎，透過AI技術與數據分析研發「智慧燃燒監控系統」，不僅成功優化材料特性與製程，顯著降低成本，還大幅提升退火爐的運行效率，同時，該系統更是推動廠務設施的節能效果，成為行業節能減碳的典範，讓民眾認識智慧製造不僅顯著降低成本，更能達成節能減碳的雙重效益。</t>
    <phoneticPr fontId="33" type="noConversion"/>
  </si>
  <si>
    <t>113.11.14</t>
    <phoneticPr fontId="33" type="noConversion"/>
  </si>
  <si>
    <t>介紹位於高雄的海洋科技產業創新專區，榮獲國際組織與訓練機構的專業認證，成為臺灣首家雙國際標準訓練中心，更是亞太地區風電與海事工程專業人才的培育基地，讓民眾了解臺灣在能源科技領域的發展奠定了堅實基礎，也為業界提供更多專業培訓與創新的機會。</t>
    <phoneticPr fontId="33" type="noConversion"/>
  </si>
  <si>
    <t>113.11.08</t>
    <phoneticPr fontId="33" type="noConversion"/>
  </si>
  <si>
    <t>介紹產業園區不僅致力經濟發展，也是推動再生能源發展的好幫手。讓民眾了解政府推動屋頂型太陽光電政策，經濟部轄下工業區及科技產業園區，針對既有建物進行盤點，協助廠商設置太陽能設施，促進能源轉型。</t>
    <phoneticPr fontId="33" type="noConversion"/>
  </si>
  <si>
    <t>介紹屏東長治的東海豐農業循環園區推動循環經濟，例如豬糞尿產生的沼氣用於發電，沼液經污水處理系統回收再利用，沼渣則製成有機肥料等，成為具教育意義的環境場域，也翻轉民眾對傳統養豬場的印象。</t>
  </si>
  <si>
    <t>113.10.04</t>
    <phoneticPr fontId="33" type="noConversion"/>
  </si>
  <si>
    <t>介紹我國即將進入碳有價時代，讓民眾認識碳權，還有可以透過交易平台來買賣碳權商品，了解政府落實淨零排放的具體作為。</t>
    <phoneticPr fontId="33" type="noConversion"/>
  </si>
  <si>
    <t>113.08.29</t>
    <phoneticPr fontId="33" type="noConversion"/>
  </si>
  <si>
    <t>介紹臺灣首座酪農綠能循環中心，臺南柳營八翁里設置畜牧糞尿處理廠，達到資源化再利用並改善畜牧廢水的異味問題，是地方創造多贏的方式。</t>
    <phoneticPr fontId="33" type="noConversion"/>
  </si>
  <si>
    <t>113.08.17</t>
    <phoneticPr fontId="33" type="noConversion"/>
  </si>
  <si>
    <t>報導經濟部能源署與產業界合作，積極輔導能源業者，從六大面向共同建構碳盤查實力。</t>
  </si>
  <si>
    <t>113.08.03</t>
  </si>
  <si>
    <t>介紹臺灣畜牧業借鏡國外沼氣收集再利用技術，以解決大量禽畜糞處理問題，並說明現代農業經濟循環再利用的意義。</t>
    <phoneticPr fontId="33" type="noConversion"/>
  </si>
  <si>
    <t>113.08.01</t>
    <phoneticPr fontId="33" type="noConversion"/>
  </si>
  <si>
    <t>針對主動式節能服務在智慧居家應用與未來之活動進行事先廣宣，推廣發表活動為目的，期增加民眾對於此服務技術之了解，並廣邀業界、學界及一般民眾參與此次活動。</t>
    <phoneticPr fontId="33" type="noConversion"/>
  </si>
  <si>
    <t>113.10.14-113.10.25</t>
  </si>
  <si>
    <t>從數據到行動：主動式節能服務在智慧居家應用與未來</t>
    <phoneticPr fontId="33" type="noConversion"/>
  </si>
  <si>
    <t>節能綠色吸附材料關鍵元件及設備技術開發</t>
    <phoneticPr fontId="33" type="noConversion"/>
  </si>
  <si>
    <t>宣傳本計畫研發技術，增加技術授權或技術服務機會，期以提高本計畫權利金或技術服務費收入。</t>
    <phoneticPr fontId="33" type="noConversion"/>
  </si>
  <si>
    <t>TAF認證商用冷凍冷藏櫃測試實驗室</t>
  </si>
  <si>
    <t>宣傳紡織製程節能技術研發成果，以及透過與製造商、設備商的技轉合作開發，紡織所的節能技術得以商業化，讓更多業者享受到這些技術帶來的經濟效益，更擴大紡織業節能效益。</t>
    <phoneticPr fontId="33" type="noConversion"/>
  </si>
  <si>
    <t>紡織製程節能技術研發</t>
    <phoneticPr fontId="33" type="noConversion"/>
  </si>
  <si>
    <t>紡織所 力助製程減碳</t>
  </si>
  <si>
    <t>展示計畫執行成果並宣導計畫執行成效，供相關領域產業節能技術參考，期能擴散計畫成果並推廣節能效益。</t>
    <phoneticPr fontId="33" type="noConversion"/>
  </si>
  <si>
    <t>113.12.20</t>
  </si>
  <si>
    <t>智慧型自預熱式暨間接燃燒節能技術研發</t>
    <phoneticPr fontId="33" type="noConversion"/>
  </si>
  <si>
    <t>金屬中心自預熱間接加熱系統 高效</t>
  </si>
  <si>
    <t>113.12.19</t>
  </si>
  <si>
    <t>金屬中心助力產業節能減碳 獎不完</t>
  </si>
  <si>
    <t>透過技術動畫，可簡單明瞭與業者、學界單位或一民眾說明本計畫技術開發內容。技術動畫可應用於各項展覽會場、研討會、技轉業者說明會、觀摩會等場合。藉由技術動畫可縮短說明時間，有利於節能技術推動。</t>
  </si>
  <si>
    <t>磁熱加熱節能設備技術發展</t>
    <phoneticPr fontId="33" type="noConversion"/>
  </si>
  <si>
    <t>【冷熱媒即時需量調控機構模組】告別冷熱不均的模具，迎向高品質製程</t>
  </si>
  <si>
    <t>台灣ESCO會訊</t>
  </si>
  <si>
    <t>低耗能吸附除濕元件與工業吸附乾燥節能技術推廣，期提高技術能見度，有助於計畫技權與產學研計畫合作。</t>
    <phoneticPr fontId="33" type="noConversion"/>
  </si>
  <si>
    <t>高效率工業吸附節能技術開發</t>
    <phoneticPr fontId="33" type="noConversion"/>
  </si>
  <si>
    <t>蜂巢轉輪製備技術及應用</t>
  </si>
  <si>
    <t>展現能源管理學習社群節能培訓及提案輔導之成果，以各節能主題結合專家臨場輔導，期協助企業評估節能淺力、確認資源及可行性，產出節約能源方案之提案。</t>
    <phoneticPr fontId="33" type="noConversion"/>
  </si>
  <si>
    <t>113.11.01-113.11.25</t>
  </si>
  <si>
    <t>能源管理學習社群成果發表</t>
    <phoneticPr fontId="33" type="noConversion"/>
  </si>
  <si>
    <t>經濟日報
經濟日報網</t>
    <phoneticPr fontId="33" type="noConversion"/>
  </si>
  <si>
    <t>113.08.27-113.09.03</t>
  </si>
  <si>
    <t>平面媒體、
網路媒體</t>
    <phoneticPr fontId="33" type="noConversion"/>
  </si>
  <si>
    <t>經濟部能源署辦研習 助益能管員拚節能減碳</t>
  </si>
  <si>
    <t>製作多部小劇場獲勝優秀隊伍的影片詮釋節約能源生活的概念，藉由Youtube網路媒體行銷的發散性、互動性及擴散效應等優勢，促使大眾重視節電議題營造節電氛圍，亦培養學生節約能源意識，期達成改變用電行為及節電之效益。</t>
    <phoneticPr fontId="33" type="noConversion"/>
  </si>
  <si>
    <t>113.12.20-114.12.31</t>
    <phoneticPr fontId="33" type="noConversion"/>
  </si>
  <si>
    <t>輔導中小學推動能源教育</t>
    <phoneticPr fontId="33" type="noConversion"/>
  </si>
  <si>
    <t>小劇場創作競賽暨頒獎活動</t>
    <phoneticPr fontId="33" type="noConversion"/>
  </si>
  <si>
    <t>工商時報、中時等網路新聞媒體、Facebook及Instagram</t>
    <phoneticPr fontId="33" type="noConversion"/>
  </si>
  <si>
    <t>為讓中小學生關注能源議題並實踐節能減碳，藉由辦理小劇場創作競賽邀請學生發揮創意，發想新世代節電手法，藉由網路社群媒體傳播活動當日精彩片段加強曝光度及參與度，期提升能源活動曝光度與宣傳廣度，另於週邊設置能源互動遊戲攤位，期讓民眾了解能源政策及生活能源知識，以期深耕能源教育。</t>
    <phoneticPr fontId="33" type="noConversion"/>
  </si>
  <si>
    <t>113.11.01-113.11.30
113.12.13-113.12.31</t>
    <phoneticPr fontId="33" type="noConversion"/>
  </si>
  <si>
    <t>遠見雜誌網</t>
    <phoneticPr fontId="33" type="noConversion"/>
  </si>
  <si>
    <t>透過近零耗能建築社會住宅成功案例，期引領未來住宅朝向1級以上之效益。</t>
    <phoneticPr fontId="33" type="noConversion"/>
  </si>
  <si>
    <t>113.11.19-113.12.31</t>
  </si>
  <si>
    <t>近零耗能建築示範應用</t>
    <phoneticPr fontId="33" type="noConversion"/>
  </si>
  <si>
    <t>近零耗能建築社會住宅成功案例，引領未來住宅朝向1級以上成果宣導</t>
  </si>
  <si>
    <t>中華民國冷凍空調技師公會全國聯合會期刊季刊</t>
    <phoneticPr fontId="33" type="noConversion"/>
  </si>
  <si>
    <t>113.12.27-114.03.27</t>
    <phoneticPr fontId="33" type="noConversion"/>
  </si>
  <si>
    <t>冷凍空調&amp;能源科技雙月刊145至148期</t>
    <phoneticPr fontId="33" type="noConversion"/>
  </si>
  <si>
    <t>113.05.10-114.01.10</t>
    <phoneticPr fontId="33" type="noConversion"/>
  </si>
  <si>
    <t>節能環境營造與社會溝通策略研究</t>
    <phoneticPr fontId="33" type="noConversion"/>
  </si>
  <si>
    <t>EnergyPark節約能源園區粉絲團經營</t>
  </si>
  <si>
    <t>「冷氣冬藏篇」廣播公益託播</t>
  </si>
  <si>
    <t>節約能源表揚大會廣編特輯</t>
    <phoneticPr fontId="33" type="noConversion"/>
  </si>
  <si>
    <t>期提醒已購買補助產品用戶於截止日前提出申請。</t>
    <phoneticPr fontId="33" type="noConversion"/>
  </si>
  <si>
    <t>1.快檢查節能補助金到手沒
2.助力企業輕鬆節電迎新年
3.工研院研習班助力產業深度節能 落實賴總統推動二次能源轉型目標</t>
    <phoneticPr fontId="33" type="noConversion"/>
  </si>
  <si>
    <t>113.11.13</t>
  </si>
  <si>
    <t>重型車輛能源效率提升研究與輔導推廣</t>
    <phoneticPr fontId="33" type="noConversion"/>
  </si>
  <si>
    <t>節能輪胎廣告推播</t>
    <phoneticPr fontId="33" type="noConversion"/>
  </si>
  <si>
    <t>google</t>
    <phoneticPr fontId="33" type="noConversion"/>
  </si>
  <si>
    <t>節能標章與能源效率分級標示季刊第3-4季</t>
    <phoneticPr fontId="33" type="noConversion"/>
  </si>
  <si>
    <t>113.09.25-114.03.25</t>
    <phoneticPr fontId="33" type="noConversion"/>
  </si>
  <si>
    <t>自由時報
自由影音網</t>
    <phoneticPr fontId="33" type="noConversion"/>
  </si>
  <si>
    <t>辦理「ESCO高峰論壇-深度節能及綠色金融」產業融資交流，分享能源效率提升策略與信保基金信貸機制，期引導產業投資節能。</t>
    <phoneticPr fontId="33" type="noConversion"/>
  </si>
  <si>
    <t>能源技術服務產業精進輔導</t>
    <phoneticPr fontId="33" type="noConversion"/>
  </si>
  <si>
    <t>產業融資交流會</t>
    <phoneticPr fontId="33" type="noConversion"/>
  </si>
  <si>
    <t>113年度製作5則圖卡，FB推廣觸及至少4.5萬人次，持續宣導與推動冷氣適溫運動，期號召民眾與其他餐飲業者共同響應冷氣適溫運動。</t>
    <phoneticPr fontId="33" type="noConversion"/>
  </si>
  <si>
    <t>113.05.29-113.09.20</t>
    <phoneticPr fontId="33" type="noConversion"/>
  </si>
  <si>
    <t>服務業能源查核與能源管理輔導推廣</t>
    <phoneticPr fontId="33" type="noConversion"/>
  </si>
  <si>
    <t>透過社群媒體(FB)介紹建構分散式發電，提供科學園區等大型用戶用電，同時也透過配電系統提供一般用戶用電，提升電網韌性及降低對環境的衝擊。使民眾瞭解分散式發電有助於提升電網韌性。</t>
    <phoneticPr fontId="33" type="noConversion"/>
  </si>
  <si>
    <t>財團法人台灣綜合研究院</t>
  </si>
  <si>
    <t>113.04.09-113.12.31</t>
    <phoneticPr fontId="33" type="noConversion"/>
  </si>
  <si>
    <t>分散式發電
電力穩定供應</t>
    <phoneticPr fontId="33" type="noConversion"/>
  </si>
  <si>
    <t>透過FB介紹臺灣開放了綠電轉供、直供的再生能源自由買賣，現已是淨零碳排的方式之一，故了解綠電轉供與直供的差異性，成為各企業都需知的再生能源趨勢，使民眾兩者間的差異性。</t>
    <phoneticPr fontId="33" type="noConversion"/>
  </si>
  <si>
    <t>113.09.30-113.12.31</t>
    <phoneticPr fontId="33" type="noConversion"/>
  </si>
  <si>
    <t>綠電轉供直供
再生能源發電業
再生能源售電業
綠電交易</t>
    <phoneticPr fontId="33" type="noConversion"/>
  </si>
  <si>
    <t>電力設備營運配套制度及政策管理研析計畫</t>
    <phoneticPr fontId="33" type="noConversion"/>
  </si>
  <si>
    <t>我國持續強化燃煤安全存量政策</t>
    <phoneticPr fontId="33" type="noConversion"/>
  </si>
  <si>
    <t>透過社群媒體(FB)，增加民眾對於電力相關議題之認識。</t>
    <phoneticPr fontId="33" type="noConversion"/>
  </si>
  <si>
    <t>為什麼混燒氫氣可以降低碳排?</t>
    <phoneticPr fontId="33" type="noConversion"/>
  </si>
  <si>
    <t>113.12.09-113.12.31</t>
    <phoneticPr fontId="33" type="noConversion"/>
  </si>
  <si>
    <t>興達電廠進行「燃氣混氫發電」示範計畫!</t>
    <phoneticPr fontId="33" type="noConversion"/>
  </si>
  <si>
    <t>以圖文方式，宣導汽電如何共生，提高能源使用效率的技巧，並能體現「循環經濟」優質概念。</t>
    <phoneticPr fontId="33" type="noConversion"/>
  </si>
  <si>
    <t>113.11.12-113.11.30</t>
    <phoneticPr fontId="33" type="noConversion"/>
  </si>
  <si>
    <t>廢熱回收再利用～汽電好共生</t>
    <phoneticPr fontId="33" type="noConversion"/>
  </si>
  <si>
    <t>政策加持
讓綠電交易更活絡!</t>
    <phoneticPr fontId="33" type="noConversion"/>
  </si>
  <si>
    <t>今周刊官網(Banner)、行動版(Banner)、活動eDM、facebook、Instagram、ESG永續台灣官網(Banner)</t>
    <phoneticPr fontId="33" type="noConversion"/>
  </si>
  <si>
    <t>面對氣候變遷挑戰，邀請領域專家分享知識，以DIY能源(水、風)動力車互動方式，推廣節能、永續生活概念，以引發民眾認同感並採取行動。</t>
    <phoneticPr fontId="33" type="noConversion"/>
  </si>
  <si>
    <t>113.10.21-113.10.27</t>
    <phoneticPr fontId="33" type="noConversion"/>
  </si>
  <si>
    <t>減碳生活沙龍講座</t>
    <phoneticPr fontId="47" type="noConversion"/>
  </si>
  <si>
    <t>關鍵評論網YouTube、facebook；YouTube；Google聯播網_五大新聞網；OTT/OTV聯播網；Display &amp; Video 360 程序化廣告平台；Meta影音廣告</t>
    <phoneticPr fontId="33" type="noConversion"/>
  </si>
  <si>
    <t>以動畫影片說明綠電交易員、再生能源財務顧問、離岸風場施工經理等綠領工作內容與特色，強調其成長性且肩負實現淨零碳排目標之重要使命，引發民眾興趣與認同感。</t>
    <phoneticPr fontId="33" type="noConversion"/>
  </si>
  <si>
    <t>綠能建設</t>
    <phoneticPr fontId="47" type="noConversion"/>
  </si>
  <si>
    <t>前瞻組</t>
    <phoneticPr fontId="47" type="noConversion"/>
  </si>
  <si>
    <t>113.10.01-113.10.02</t>
    <phoneticPr fontId="47" type="noConversion"/>
  </si>
  <si>
    <t>網路媒體</t>
    <phoneticPr fontId="47" type="noConversion"/>
  </si>
  <si>
    <r>
      <t>去碳能源主題影片_綠領人才</t>
    </r>
    <r>
      <rPr>
        <sz val="12"/>
        <rFont val="Times New Roman"/>
        <family val="1"/>
      </rPr>
      <t/>
    </r>
    <phoneticPr fontId="47" type="noConversion"/>
  </si>
  <si>
    <t>關鍵評論網YouTube、facebook；YouTube；Google聯播網_五大新聞網；OTT/OTV聯播網；Taboola內容推薦原生影音；Meta影音廣告</t>
    <phoneticPr fontId="33" type="noConversion"/>
  </si>
  <si>
    <t>以闖關模式設計關卡，透過問答反映再生能源與綠電之重要性，並納入民眾易混淆或誤解之綠能議題，以具公信力之資料來源提供解答。</t>
    <phoneticPr fontId="33" type="noConversion"/>
  </si>
  <si>
    <t>113.10.01-113.10.02</t>
    <phoneticPr fontId="33" type="noConversion"/>
  </si>
  <si>
    <r>
      <t>去碳能源主題影片_綠能問答</t>
    </r>
    <r>
      <rPr>
        <sz val="12"/>
        <rFont val="Times New Roman"/>
        <family val="1"/>
      </rPr>
      <t/>
    </r>
    <phoneticPr fontId="33" type="noConversion"/>
  </si>
  <si>
    <t>WindTAIWAN官網(Banner)、活動eDM、facebook、LinkedIN、LINE官方帳號、Instagram</t>
    <phoneticPr fontId="33" type="noConversion"/>
  </si>
  <si>
    <t>113.10.01-113.10.03</t>
    <phoneticPr fontId="33" type="noConversion"/>
  </si>
  <si>
    <t>113.09.06-113.10.04</t>
    <phoneticPr fontId="33" type="noConversion"/>
  </si>
  <si>
    <t>WindTAIWAN facebook、 LinkedIN、 Instagram、 LINE官方帳號；今周刊活動eDM</t>
    <phoneticPr fontId="33" type="noConversion"/>
  </si>
  <si>
    <t>113.08.01-113.08.05</t>
    <phoneticPr fontId="33" type="noConversion"/>
  </si>
  <si>
    <t>WindTAIWAN官網(Banner)、facebook、LinkedIN、Instagram、LINE官方帳號、活動eDM；今周刊官網(Banner)、活動eDM</t>
    <phoneticPr fontId="33" type="noConversion"/>
  </si>
  <si>
    <t>113.07.25</t>
    <phoneticPr fontId="33" type="noConversion"/>
  </si>
  <si>
    <t>吸引更多目標受眾參與此次論壇，提升論壇參與度及影響力。廣宣內容涵蓋會議議題及雙邊與會簡報者陣容，提升受眾的參與意願。</t>
    <phoneticPr fontId="33" type="noConversion"/>
  </si>
  <si>
    <t>能源規劃與國際交流</t>
    <phoneticPr fontId="33" type="noConversion"/>
  </si>
  <si>
    <t>政策組</t>
    <phoneticPr fontId="33" type="noConversion"/>
  </si>
  <si>
    <t>113.10.29-113.11.06</t>
    <phoneticPr fontId="33" type="noConversion"/>
  </si>
  <si>
    <t>研析與執行APEC能源國際參與及雙邊能源合作事務</t>
    <phoneticPr fontId="33" type="noConversion"/>
  </si>
  <si>
    <t>2024臺德能源轉型論壇</t>
    <phoneticPr fontId="33" type="noConversion"/>
  </si>
  <si>
    <t>南天新聞</t>
    <phoneticPr fontId="33" type="noConversion"/>
  </si>
  <si>
    <t>透過電視媒體宣傳科學城招商資訊，及宣傳2024年點亮沙崙活動，期望更多廠商參與，藉此互相交流，創造合作。</t>
    <phoneticPr fontId="33" type="noConversion"/>
  </si>
  <si>
    <t>沙崙科學城A1跟B區招商，點亮沙崙活動</t>
    <phoneticPr fontId="33" type="noConversion"/>
  </si>
  <si>
    <t>透過網路媒體及平面專刊宣傳科學城正全力打造半導體及AI產業生態，積極推動綠能供應和智慧應用，促進產業升級和人才培育，期望藉此提升城市競爭力並創造更多就業機會。</t>
    <phoneticPr fontId="33" type="noConversion"/>
  </si>
  <si>
    <t>世界南科 經濟日報專題報導</t>
    <phoneticPr fontId="33" type="noConversion"/>
  </si>
  <si>
    <t>以MaaS智慧接駁服務作為影片主題進行拍攝，透過影片介紹MaaS使用方法，並宣傳推廣本計畫之低碳智慧接駁服務。</t>
    <phoneticPr fontId="33" type="noConversion"/>
  </si>
  <si>
    <t>113.10.31-113.12.31</t>
    <phoneticPr fontId="33" type="noConversion"/>
  </si>
  <si>
    <t>沙崙智慧綠能科學城智慧接駁服務 免費提供站對站預約接送 於2025年運行</t>
    <phoneticPr fontId="33" type="noConversion"/>
  </si>
  <si>
    <t>簡述本案的發展成果，以雜誌的管道宣傳本計畫成果，期藉由雜誌的觸及率，宣傳到更寬更廣的受眾與各領域的讀者。</t>
    <phoneticPr fontId="33" type="noConversion"/>
  </si>
  <si>
    <t>113.10.24-113.12.31</t>
    <phoneticPr fontId="33" type="noConversion"/>
  </si>
  <si>
    <t>臺南沙崙科學城攜手台日技術首創國內智慧綠能城市創新管理</t>
    <phoneticPr fontId="33" type="noConversion"/>
  </si>
  <si>
    <t>ETtoday新聞雲</t>
    <phoneticPr fontId="33" type="noConversion"/>
  </si>
  <si>
    <t>透過網路媒體宣傳最新改造的輕量太陽能模組候車亭，結合太陽能發電與儲能技術，提升臺南大眾運輸的韌性與綠色電力供應穩定性。展現沙崙科學城在推動綠色能源和淨零排放上的決心。</t>
    <phoneticPr fontId="33" type="noConversion"/>
  </si>
  <si>
    <t>113.10.16</t>
    <phoneticPr fontId="33" type="noConversion"/>
  </si>
  <si>
    <t>輕量太陽能模組改造候車亭，臺南沙崙從大眾運輸提升電網韌性</t>
    <phoneticPr fontId="33" type="noConversion"/>
  </si>
  <si>
    <t>透過經濟日報網路媒體宣傳沙崙科學城參與2024國際人工智慧暨物聯網展，民眾能進一步了解整個展覽重點與成果展現，已達成廣宣目的。</t>
    <phoneticPr fontId="33" type="noConversion"/>
  </si>
  <si>
    <t>113.10.25</t>
    <phoneticPr fontId="33" type="noConversion"/>
  </si>
  <si>
    <t>「沙崙智慧綠能科學城」AI物聯網展成果豐碩</t>
    <phoneticPr fontId="33" type="noConversion"/>
  </si>
  <si>
    <t>透過經濟日報網路媒體宣傳沙崙科學城參與2024國際人工智慧暨物聯網展，民眾能進一步加了解參展商之背景已達成廣宣目的，也達鼓勵民眾看展之目的。</t>
    <phoneticPr fontId="33" type="noConversion"/>
  </si>
  <si>
    <t>沙崙科學城前進人工智慧暨物聯網展
率業者展示AI跨領域應用</t>
    <phoneticPr fontId="33" type="noConversion"/>
  </si>
  <si>
    <t>透過經濟日報網路媒體宣傳沙崙科學城參與2024國際淨零永續展，民眾能進一步了解整個展覽重點與成果展現，已達成廣宣目的。</t>
    <phoneticPr fontId="33" type="noConversion"/>
  </si>
  <si>
    <t>113.10.06</t>
    <phoneticPr fontId="33" type="noConversion"/>
  </si>
  <si>
    <t>沙崙科學城率智慧綠能業者參展，推廣能源應用，爭取國際曝光！</t>
    <phoneticPr fontId="33" type="noConversion"/>
  </si>
  <si>
    <t>透過經濟日報網路媒體宣傳沙崙具有吸引國際標竿企業的潛力，提升臺南及沙崙的國際曝光度，積極宣傳台日共好合作事蹟。</t>
    <phoneticPr fontId="33" type="noConversion"/>
  </si>
  <si>
    <t>113.07.19</t>
    <phoneticPr fontId="33" type="noConversion"/>
  </si>
  <si>
    <t>南市府攜手產官學研發展多元創新應用 共創智慧永續新沙崙</t>
    <phoneticPr fontId="33" type="noConversion"/>
  </si>
  <si>
    <t>全用太陽能儲能設備 台南"全台首創綠能市集"！讓民眾體驗推廣綠能應用</t>
    <phoneticPr fontId="33" type="noConversion"/>
  </si>
  <si>
    <t>藉由三立新聞宣傳「大南方科技S廊帶 淨零轉型 能源永續 關鍵論壇」完滿落幕，讓全國民眾進一步加了解最新能源布局，已達國家政策推廣之目的。</t>
    <phoneticPr fontId="33" type="noConversion"/>
  </si>
  <si>
    <t>大南方科技S廊帶 淨零轉型 能源永續 關鍵論壇</t>
    <phoneticPr fontId="33" type="noConversion"/>
  </si>
  <si>
    <t>DIGITIMES Asia</t>
    <phoneticPr fontId="33" type="noConversion"/>
  </si>
  <si>
    <t>以首頁banner方式觸及到國際，讓更多人知道沙崙智慧綠能科學城。</t>
    <phoneticPr fontId="33" type="noConversion"/>
  </si>
  <si>
    <t>宣傳沙崙智慧綠能科學城</t>
    <phoneticPr fontId="33" type="noConversion"/>
  </si>
  <si>
    <t>推廣專區在離岸風電人才培訓的全面性服務與訓練能量，除協助產業鏈廠商取得所需的國際證照，並鏈結產學培育在學生實習技師，透過完整的徵選與訓練，完成首例在學生孕育風電人才的訓練合作案。113學年將進行擴大實習徵選，預計於2026年將拓展至全臺其他重點大專院校。</t>
    <phoneticPr fontId="33" type="noConversion"/>
  </si>
  <si>
    <t>財團法人金屬工業研究中心</t>
    <phoneticPr fontId="33" type="noConversion"/>
  </si>
  <si>
    <t>全台業界首例！歌美颯開啟實習計劃帶領學生乘風破浪</t>
    <phoneticPr fontId="33" type="noConversion"/>
  </si>
  <si>
    <t>美商國際半導體產業有限公司台灣分公司(FB)</t>
    <phoneticPr fontId="33" type="noConversion"/>
  </si>
  <si>
    <t>因應政府2050淨零減碳目標，臺灣未來電力市場將往「再生能源」為主要方向。在電網韌性方面，台電也建構出智慧電網，打造電力交易平台，目前共有近100戶參與，未來市場也將逐步開放。同時，也藉由智慧電網建置，快速掌握用戶用電的情況、位置，以進行派員與事故搶修。</t>
    <phoneticPr fontId="33" type="noConversion"/>
  </si>
  <si>
    <t>113.09.14-113.10.05</t>
    <phoneticPr fontId="33" type="noConversion"/>
  </si>
  <si>
    <t>供電穩定與綠電市場高峰論壇活動前EDM與成果宣導</t>
    <phoneticPr fontId="33" type="noConversion"/>
  </si>
  <si>
    <t>113年太陽光電政策行銷影片製作推廣</t>
    <phoneticPr fontId="33" type="noConversion"/>
  </si>
  <si>
    <t>太陽光電單一服務窗口
今周刊雜誌</t>
    <phoneticPr fontId="33" type="noConversion"/>
  </si>
  <si>
    <t>113年太陽光電政策媒體廣宣與行銷推廣</t>
    <phoneticPr fontId="33" type="noConversion"/>
  </si>
  <si>
    <t>為促進社會大眾充分了解認知光電政策推動之重要性，從而認同推動光電政策，規劃以專題報導等文章，俾利政策推動之互利雙贏，以利國家太陽光電設置達標。</t>
    <phoneticPr fontId="33" type="noConversion"/>
  </si>
  <si>
    <t>113.04.22-113.12.31</t>
    <phoneticPr fontId="33" type="noConversion"/>
  </si>
  <si>
    <t>太陽光電政策報導</t>
    <phoneticPr fontId="33" type="noConversion"/>
  </si>
  <si>
    <t>業界能專官網</t>
    <phoneticPr fontId="33" type="noConversion"/>
  </si>
  <si>
    <t>113年度「再生能源資訊網」社群平台營運</t>
    <phoneticPr fontId="33" type="noConversion"/>
  </si>
  <si>
    <t>Facebook、Instagram、競賽網頁</t>
    <phoneticPr fontId="33" type="noConversion"/>
  </si>
  <si>
    <t>113年度經濟日報綠能專輯刊登</t>
    <phoneticPr fontId="33" type="noConversion"/>
  </si>
  <si>
    <t>因應影片為流行的重要宣傳媒介，藉由圖像及影像之瀏覽方式，宣傳再生能源與日常生活的美好連結，且影片可推播與觸及數位受眾，達到推廣再生能源政策之成效。</t>
    <phoneticPr fontId="33" type="noConversion"/>
  </si>
  <si>
    <t>113年度再生能源推廣影片製作</t>
    <phoneticPr fontId="33" type="noConversion"/>
  </si>
  <si>
    <t>Facebook、AD2 LBS影音</t>
    <phoneticPr fontId="33" type="noConversion"/>
  </si>
  <si>
    <t>113.11.01-113.11.30</t>
    <phoneticPr fontId="33" type="noConversion"/>
  </si>
  <si>
    <t>113.11.15-113.11.29</t>
    <phoneticPr fontId="33" type="noConversion"/>
  </si>
  <si>
    <t>Yahoo臺灣擁有數百萬活躍用戶，涵蓋新聞、購物、搜尋等多元領域，能有效觸及各種族群，透過精準的受眾定位和廣泛的內容合作，Yahoo 廣告投放能大幅提高品牌的曝光率和用戶參與度，依Yahoo數據所示，品牌廣告能達到高達 40% 的提升效果，還能顯著提升消費者對品牌的認知和關注度，進而提升品牌的影響力。</t>
    <phoneticPr fontId="33" type="noConversion"/>
  </si>
  <si>
    <t>Google
多媒體聯播網</t>
    <phoneticPr fontId="33" type="noConversion"/>
  </si>
  <si>
    <t>Google多媒體聯播網（Google Display Network / GDN）透過精準的受眾定位，將廣告展示在數百萬個網站及應用程式上，觸及大量潛在顧客，依據不同用戶的習性、瀏覽行為及地理位置進行精細化投放，不僅可以高效觸及目標受眾、大幅提高廣告的曝光度與點擊率，還能提升轉換率、帶來實質的增長，達到最佳的行銷成果。</t>
    <phoneticPr fontId="33" type="noConversion"/>
  </si>
  <si>
    <t>為滿足企業日益增長的綠電需求，台電公司推出小額綠電計畫，並首次將自建的離岸風電納入其中，依據風能和光能的發電特性，將不同用戶需求與用電時段，提供不同產品選擇，並搭配多樣化的組合方案，靈活滿足中小企業的減碳需求，這些創新舉措讓民眾知悉政府推行綠電交易市場多元化，讓台灣綠電發展邁向機動性更高、更高效的未來，助力企業降低碳足跡，實現環境永續經營目標。</t>
    <phoneticPr fontId="33" type="noConversion"/>
  </si>
  <si>
    <t>能源政策宣導</t>
    <phoneticPr fontId="33" type="noConversion"/>
  </si>
  <si>
    <t>台灣積極推動綠電發展，不僅與國際趨勢接軌，也是增強國內產業出口競爭力的關鍵措施，為保障產業的穩定發展，經濟部與法務部密切合作，共同打擊綠電不法行為，並與地方政府協同合作，持續優化相關制度，此外，政府提供標準作業流程（SOP）供申請者遵循，有效防範綠能相關犯罪，確保國家政策的價值與長遠發展，營造健康、公正的綠能發展環境。</t>
    <phoneticPr fontId="33" type="noConversion"/>
  </si>
  <si>
    <t>線下活動宣傳</t>
    <phoneticPr fontId="33" type="noConversion"/>
  </si>
  <si>
    <t>向民眾介紹邁向淨零農電共生持續實現創新突破，工研院借鑑德國農場與能源業者合作的成功經驗，建設太陽能模組溫室，開展農業伴生創電的試驗計畫，探索農場自給自足的供電可行性，為農業與能源結合的發展鋪路，推動綠能創新與低碳經濟的融合。</t>
  </si>
  <si>
    <t>南投積極推動農業廢棄物去化與綠能經濟的發展，經過先進加工技術後進行氣化發電，讓民眾認識該系統能有效回收副產品，進一步實現資源再利用，推動廢物轉能的綠色循環，促進環境保護的正向發展，開創永續發展的新局面。</t>
  </si>
  <si>
    <t>以中國鋼鐵軋鋼三廠為例，該廠榮獲今年度節能標竿獎金獎，透過AI技術與數據分析研發「智慧燃燒監控系統」，不僅成功優化材料特性與製程，顯著降低成本，還大幅提升退火爐的運行效率，同時，該系統更是推動廠務設施的節能效果，成為行業節能減碳的典範，讓民眾認識智慧製造不僅顯著降低成本，更能達成節能減碳的雙重效益。</t>
  </si>
  <si>
    <t>透過廣播向民眾與用車族群宣導節能輪胎分級標示資訊，期能鼓勵民眾更換輪胎時可優先選用標誌產品。</t>
    <phoneticPr fontId="33" type="noConversion"/>
  </si>
  <si>
    <t>「節能輪胎-淨零篇」廣播宣導</t>
    <phoneticPr fontId="33" type="noConversion"/>
  </si>
  <si>
    <t>「節能省電 一度電行動篇」廣播宣導</t>
    <phoneticPr fontId="33" type="noConversion"/>
  </si>
  <si>
    <t>六家無線電視台</t>
  </si>
  <si>
    <t>「微小也可以偉大篇」電視宣導</t>
    <phoneticPr fontId="33" type="noConversion"/>
  </si>
  <si>
    <t>工商時報、中時等網路新聞媒體、facebook</t>
    <phoneticPr fontId="33" type="noConversion"/>
  </si>
  <si>
    <t>小劇場創作競賽暨頒獎活動</t>
  </si>
  <si>
    <t>促進教案競賽活動曝光與宣傳推廣活動訊息，擴大活動推廣成效。</t>
    <phoneticPr fontId="33" type="noConversion"/>
  </si>
  <si>
    <t>能源教育教案競賽宣傳</t>
    <phoneticPr fontId="33" type="noConversion"/>
  </si>
  <si>
    <t>為鼓勵學校協助推廣節約能源相關知識，透過邀請臺灣兒童界KOL擔任說故事哥哥姊姊，結合金鐘獎編劇及現役卡通配音員，以及邀請專家學者訪談，針對學生製作5篇節能廣播劇故事，邀請學校及民眾於學校家庭播放並參與抽獎活動，期將故事節能意識深化至學童心中。</t>
    <phoneticPr fontId="33" type="noConversion"/>
  </si>
  <si>
    <t>學生節能廣播劇暨網路抽獎活動(含廣播劇錄製費用)</t>
    <phoneticPr fontId="33" type="noConversion"/>
  </si>
  <si>
    <t>113.11.10-114.01.10</t>
    <phoneticPr fontId="33" type="noConversion"/>
  </si>
  <si>
    <t>期提醒已購買馬達動力設備補助產品之用戶於截止日前儘速提出申請。</t>
    <phoneticPr fontId="33" type="noConversion"/>
  </si>
  <si>
    <t>快檢查節能補助金到手沒</t>
  </si>
  <si>
    <t>節能補助 助力企業輕鬆節電迎新年</t>
  </si>
  <si>
    <t>臺南 半導體AI產業核心聚落</t>
    <phoneticPr fontId="33" type="noConversion"/>
  </si>
  <si>
    <t>向社會大眾宣導，從儲氫設備到加氫站，所有技術都經過嚴格測試和標準化，確保氫氣的儲存與運輸過程都安全無虞。
鼓勵大眾使用氫能驅動的安全潔淨能源系統，一起支持氫能，為地球開創一條更清潔穩定的道路。</t>
    <phoneticPr fontId="33" type="noConversion"/>
  </si>
  <si>
    <t>113.10.16-113.11.15</t>
    <phoneticPr fontId="33" type="noConversion"/>
  </si>
  <si>
    <t>氫能安全新高度，破解氫能三大迷思</t>
    <phoneticPr fontId="33" type="noConversion"/>
  </si>
  <si>
    <t>113.09.24-113.10.22</t>
    <phoneticPr fontId="33" type="noConversion"/>
  </si>
  <si>
    <t>業界能專計畫宣導說明會</t>
    <phoneticPr fontId="33" type="noConversion"/>
  </si>
  <si>
    <t>113.10.01-113.10.31</t>
    <phoneticPr fontId="33" type="noConversion"/>
  </si>
  <si>
    <t>Facebook、ClickForce</t>
    <phoneticPr fontId="33" type="noConversion"/>
  </si>
  <si>
    <t>經濟日報
經濟日報官網</t>
    <phoneticPr fontId="33" type="noConversion"/>
  </si>
  <si>
    <t>為讓國人了解政府能源轉政策與相關推動措施及成果，經濟部經濟部能源署結合「2024台灣國際智慧能源週與台灣國際淨零永續展」，展出各類再生能源技術研發成果。</t>
  </si>
  <si>
    <t>2024再生能源推廣報導</t>
    <phoneticPr fontId="33" type="noConversion"/>
  </si>
  <si>
    <t>介紹台灣積極開發地熱資源，隨著地熱國家隊的努力，已有多處淺層地熱探勘與開發的熱點，此外，台電投入大屯山的地熱探勘，中油則在宜蘭開鑽國內首口4,000公尺深井，開啟深層地熱的探索，這些努力將加速台灣地熱能的開發。</t>
    <phoneticPr fontId="33" type="noConversion"/>
  </si>
  <si>
    <t>力助製程減碳</t>
    <phoneticPr fontId="33" type="noConversion"/>
  </si>
  <si>
    <t>透過社群媒體(FB)宣導我國因太陽光電發展有成，調度重點已轉為夜尖峰，政府將調整調度模式維持供電穩定。</t>
    <phoneticPr fontId="33" type="noConversion"/>
  </si>
  <si>
    <t>113.01.13-113.12.31</t>
    <phoneticPr fontId="33" type="noConversion"/>
  </si>
  <si>
    <t>能源轉型 日夜尖峰轉移 精進調度策略</t>
    <phoneticPr fontId="33" type="noConversion"/>
  </si>
  <si>
    <t>推廣專區在離岸風電人才培訓的全面性服務與訓練能量，除協助產業鏈廠商取得所需的國際證照，並鏈結產學培育在學生實習技師，透過完整的徵選與訓練，完成首例在學生孕育風電人才的訓練合作案。113學年將進行擴大實習徵選，預計於2026年將拓展至全台其他重點大專院校。</t>
    <phoneticPr fontId="33" type="noConversion"/>
  </si>
  <si>
    <t>社團法人網路公民協會</t>
    <phoneticPr fontId="33" type="noConversion"/>
  </si>
  <si>
    <t>民時新聞報
臺灣導報
臺灣聯合新聞網等25家</t>
    <phoneticPr fontId="33" type="noConversion"/>
  </si>
  <si>
    <t>能有效提升海洋專區的知名度與公信力，彰顯其在國際風電與離岸油氣訓練中的領導地位。獲得雙國際認證及全球獎項的肯定，將吸引更多國內外合作機會，並提升專業課程的參與度。同時也展現台灣在離岸風電發展中的卓越表現，助力達成2050淨零排放的目標，強化社會責任形象，推動產業持續成長。</t>
    <phoneticPr fontId="33" type="noConversion"/>
  </si>
  <si>
    <t>113.10.09、113.10.14</t>
    <phoneticPr fontId="33" type="noConversion"/>
  </si>
  <si>
    <t>海洋專區榮獲GWO全球風能組織社會推動與企業貢獻高度推薦獎及最佳新進講師雙重肯定</t>
    <phoneticPr fontId="33" type="noConversion"/>
  </si>
  <si>
    <t>賀鶴行銷顧問股份有限公司Video製作</t>
    <phoneticPr fontId="33" type="noConversion"/>
  </si>
  <si>
    <t>113.10.24-113.11.30</t>
    <phoneticPr fontId="33" type="noConversion"/>
  </si>
  <si>
    <t>經濟日報官網
ETtoday新聞雲</t>
    <phoneticPr fontId="33" type="noConversion"/>
  </si>
  <si>
    <t>113.10.21、113.10.25</t>
    <phoneticPr fontId="33" type="noConversion"/>
  </si>
  <si>
    <t>經濟日報官網</t>
    <phoneticPr fontId="33" type="noConversion"/>
  </si>
  <si>
    <t>今周刊雜誌
今周刊(官網、活動eDM、line、facebook、Instagram)、ESG永續台灣官網(Banner)</t>
    <phoneticPr fontId="33" type="noConversion"/>
  </si>
  <si>
    <t>關鍵評論網官網</t>
    <phoneticPr fontId="33" type="noConversion"/>
  </si>
  <si>
    <t>以動畫影片內容製作廣編稿，說明綠電交易員、再生能源財務顧問、離岸風場施工經理等綠領工作內容與特色，強調其成長性且肩負實現淨零碳排目標之重要使命，引發民眾興趣與認同感，並延伸推廣效益。</t>
    <phoneticPr fontId="33" type="noConversion"/>
  </si>
  <si>
    <t>113.10.08</t>
    <phoneticPr fontId="33" type="noConversion"/>
  </si>
  <si>
    <t>去碳能源主題廣編稿_綠領人才</t>
    <phoneticPr fontId="47" type="noConversion"/>
  </si>
  <si>
    <t>關鍵評論網YouTube、facebook、YouTube、Ettoday、自由時報、壹蘋果新聞網、NOWnews、三立新聞網、OTT、OTV聯播網、Taboola、Meta影音</t>
    <phoneticPr fontId="33" type="noConversion"/>
  </si>
  <si>
    <t>1.以闖關模式設計關卡，透過問答反映再生能源與綠電之重要性，並納入民眾易混淆或誤解之綠能議題，以具公信力之資料來源提供解答。
2.以動畫影片說明綠電交易員、再生能源財務顧問、離岸風場施工經理等綠領工作內容與特色，強調其成長性且肩負實現淨零碳排目標之重要使命，引發民眾興趣與認同感。</t>
    <phoneticPr fontId="33" type="noConversion"/>
  </si>
  <si>
    <t>去碳能源主題影片
1.綠能問答2.綠領人才</t>
    <phoneticPr fontId="47" type="noConversion"/>
  </si>
  <si>
    <t>因應政府2050淨零減碳目標，台灣未來電力市場將往「再生能源」為主要方向。在電網韌性方面，台電也建構出智慧電網，打造電力交易平台，目前共有近100戶參與，未來市場也將逐步開放。同時，也藉由智慧電網建置，快速掌握用戶用電的情況、位置，以進行派員與事故搶修。</t>
    <phoneticPr fontId="33" type="noConversion"/>
  </si>
  <si>
    <t>多媒體廣告聯播網(GDN)
google關鍵字
Facebook</t>
  </si>
  <si>
    <t>藉由網路媒體廣宣獲貸中小企業輔導顧問貸後關懷診斷服務，提升企業申請家數。</t>
  </si>
  <si>
    <t>113.11.16-114.02.28
113.11.20-114.02.28
113.11.29-114.02.28</t>
  </si>
  <si>
    <t>113年度協助中小型事業疫後振興及轉型發展貸後管理計畫</t>
  </si>
  <si>
    <t>獲貸中小企業輔導顧問貸後關懷診斷服務</t>
  </si>
  <si>
    <t>本項於第二季公告時，因金額有誤，本次修正減列576元。</t>
    <phoneticPr fontId="33" type="noConversion"/>
  </si>
  <si>
    <t>藉由社群平臺宣傳，以提高G Camp徵件訊息的觸及人數和曝光次數。</t>
  </si>
  <si>
    <t>本項於第二季公告時，因金額有誤，本次修正減列2,314元。</t>
    <phoneticPr fontId="33" type="noConversion"/>
  </si>
  <si>
    <t>Google關鍵字、Facebook廣告</t>
  </si>
  <si>
    <t>透過Google關鍵字及Facebook廣告進行競賽活動推廣，瞄準目標對象，提高觸及率及徵件數量。</t>
  </si>
  <si>
    <t>113.05.08-113.06.08</t>
  </si>
  <si>
    <t>本項於第二季公告時，因金額有誤，本次修正減列2,500元。</t>
    <phoneticPr fontId="33" type="noConversion"/>
  </si>
  <si>
    <t>113.04.30-113.06.17</t>
  </si>
  <si>
    <t>本項於第二季公告時，因金額有誤，本次修正減列3,065元。</t>
    <phoneticPr fontId="33" type="noConversion"/>
  </si>
  <si>
    <t>113.04.25-113.05.31</t>
  </si>
  <si>
    <t>本項於第二季公告時，因金額有誤，本次修正減列
160,000元 。</t>
    <phoneticPr fontId="33" type="noConversion"/>
  </si>
  <si>
    <t>今周文化/雜誌、網站</t>
  </si>
  <si>
    <t>藉由雜誌、媒體電腦及手機板官網，提升活動宣傳覆蓋率及觸及人數，增加國內外企業報名人數。</t>
  </si>
  <si>
    <t>113.05.13-113.05.31</t>
  </si>
  <si>
    <t>本項於第二季公告時，因金額有誤，本次修正增列1,185元。</t>
    <phoneticPr fontId="33" type="noConversion"/>
  </si>
  <si>
    <t>Facebook、Youtube</t>
  </si>
  <si>
    <t>藉由網路媒體廣宣本計畫輔導亮點，藉此廣宣計畫辦理成效。</t>
  </si>
  <si>
    <t>113.12.05-113.12.20</t>
    <phoneticPr fontId="33" type="noConversion"/>
  </si>
  <si>
    <t>亮點企業影片：慢溫事業</t>
    <phoneticPr fontId="33" type="noConversion"/>
  </si>
  <si>
    <t>藉由網路媒體廣宣融資媒合會成果與花絮，藉此擴散辦理成效。</t>
  </si>
  <si>
    <t>113.12.01-113.12.20</t>
    <phoneticPr fontId="33" type="noConversion"/>
  </si>
  <si>
    <t>2024中小企業融資媒合會成果與花絮</t>
  </si>
  <si>
    <t>今周文化網</t>
    <phoneticPr fontId="33" type="noConversion"/>
  </si>
  <si>
    <t>藉由線上報名網站增加中小企業對活動觸及率，及提升參與家數。</t>
    <phoneticPr fontId="33" type="noConversion"/>
  </si>
  <si>
    <t>113.05.13-113.06.14</t>
  </si>
  <si>
    <t>藉由現場文宣物，增加中小企業觸及率與活動內容印象，以及與會企業透過社群媒體帶來的會後廣宣擴散機會。</t>
  </si>
  <si>
    <t>113.06.13-113.06.14</t>
  </si>
  <si>
    <t>藉由媒體進行國家磐石獎品牌宣傳，包含獎項申請階段和頒獎典禮後系列報導，將磐石獎獲獎企業的成功發展模式擴展開來，讓更多的中小企業以此為標竿，以磐石精神為企業發展基石。</t>
  </si>
  <si>
    <t>113.03.01-113.12.10</t>
  </si>
  <si>
    <t>113年度「第33屆國家磐石獎-卓越中小企業選拔表揚活動」計畫</t>
  </si>
  <si>
    <t>第33屆國家磐石獎</t>
  </si>
  <si>
    <t>透過辦理Buying Power頒獎典禮結合有責商行展攤及剪輯成果影片，協助社創組織推廣行銷及成果露出，擴散執行效益。</t>
  </si>
  <si>
    <t>113年度促進社會創新合作計畫</t>
  </si>
  <si>
    <t>113年Buying Power社創暨新創採購獎勵頒獎典禮</t>
  </si>
  <si>
    <t>藉由網路媒體，協助培訓之業者品牌行銷、曝光於社群，以提升目標對象知名度，促進企業交流、合作之機會。</t>
  </si>
  <si>
    <t>113.11.07-113.12.25</t>
  </si>
  <si>
    <t>113年度「促進創育機構價值鏈提升計畫」</t>
  </si>
  <si>
    <t>第八屆G Camp 國際創新創業訓練營年度成果</t>
  </si>
  <si>
    <t>藉由數位媒體，增加此展覽專區的曝光程度、提升觀展人次。</t>
  </si>
  <si>
    <t>2024 Meet Taipei 經濟部中小及新創企業署 主題專區 AI驅動 新創未來</t>
  </si>
  <si>
    <t>藉由網路媒體廣宣常見財會問題Q&amp;A短影音，增加觀看人數。</t>
  </si>
  <si>
    <t>113.11.29-113.12.15</t>
  </si>
  <si>
    <t>【中小企業財會通】企業財會攏A通Q&amp;A短影音ep5~ep13</t>
  </si>
  <si>
    <t>藉由網路媒體強化中小企業財會專區廣宣效益，擴大諮詢服務觸及人數。</t>
  </si>
  <si>
    <t>113.11.05-113.11.28</t>
  </si>
  <si>
    <t>中小企業財會專區</t>
  </si>
  <si>
    <t>天下雜誌網頁版</t>
    <phoneticPr fontId="33" type="noConversion"/>
  </si>
  <si>
    <t>考量現今媒體傳播管道多元，配合產業公協會資訊推播的習慣，藉由搭配便於以電子郵件、EDM、產業快訊或期刊等擴散的專欄圖文方式，將投資前中後歷程以具備溫度的文字搭配實際人物、場域實景等圖像，以企業側寫的形式提供予更多企業參考，以提升中小企業整體競爭力，實現全方位的升級轉型。</t>
    <phoneticPr fontId="33" type="noConversion"/>
  </si>
  <si>
    <t>社團法人資訊工業策進會</t>
  </si>
  <si>
    <t>113.11.05-113.12.20</t>
  </si>
  <si>
    <t>113年中小企業加速投資行動方案升級轉型發展計畫</t>
  </si>
  <si>
    <t>2024與標竿同行</t>
  </si>
  <si>
    <t>凱米颱風受災企業</t>
  </si>
  <si>
    <t>為因應凱米颱風對企業及民眾所造成之損害，針對凱米颱風受災的中小企業，宣傳災害復舊貸款及受災租稅減免等相關資訊，協助受災企業早日恢復營運。</t>
  </si>
  <si>
    <t>113.08.09</t>
  </si>
  <si>
    <t>關懷凱米風災、經濟部協助復舊說明會-屏東場</t>
  </si>
  <si>
    <t>藉由平面雜誌及數位媒體刊登三大方案中小計畫訊息，擴大中小企業企業觸及率，提升方案申請數。</t>
  </si>
  <si>
    <t>藉由網路媒體廣宣11月份2場次集體線上財會諮詢服務，提升企業參與人數。</t>
  </si>
  <si>
    <t>113.10.29-113.11.17</t>
    <phoneticPr fontId="33" type="noConversion"/>
  </si>
  <si>
    <t>榮譽會計師11月份集體線上財會諮詢服務</t>
  </si>
  <si>
    <t>藉由網路媒體廣宣中小企業榮譽會計師診斷服務，提升企業報名人數。</t>
  </si>
  <si>
    <t>113.10.25-113.11.24</t>
  </si>
  <si>
    <t>【中小企業財會通】企業財會攏A通Q&amp;A短影音</t>
  </si>
  <si>
    <t>自立晚報電子報banner</t>
  </si>
  <si>
    <t>113.10.14-113.10.18</t>
  </si>
  <si>
    <t>113.10.03-113.10.23</t>
  </si>
  <si>
    <t>【花蓮場】中小企業財會講堂</t>
  </si>
  <si>
    <t>本項於第二季公告時，因金額有誤，本次修正增列625元。</t>
  </si>
  <si>
    <t>藉由數位媒體，增加競賽曝光程度，提升新創報名數及政策推廣。</t>
  </si>
  <si>
    <t>中小及新創企業科技應用</t>
  </si>
  <si>
    <t>113.05.01-113.05.07</t>
  </si>
  <si>
    <t>台灣新新聞</t>
  </si>
  <si>
    <t>透過不同類型媒體及檔期，宣導中小微企業多元振興計畫暨租稅優惠宣導說明會，使活動前期獲得持續曝光，讓活動被更多人看見。</t>
    <phoneticPr fontId="33" type="noConversion"/>
  </si>
  <si>
    <t>中小微企業多元振興計畫暨租稅優惠宣導說明會宣導</t>
  </si>
  <si>
    <t>推廣中小及新創企業署中小微企業多元振興計畫暨租稅優惠宣導說明會，以讓大眾對政策更加了解。</t>
  </si>
  <si>
    <t>113.11.28-113.12.12</t>
    <phoneticPr fontId="33" type="noConversion"/>
  </si>
  <si>
    <t>中小企業政策簡單說-全台宣導說明會免費報名中</t>
    <phoneticPr fontId="33" type="noConversion"/>
  </si>
  <si>
    <t>綠色科技新創競賽網站</t>
    <phoneticPr fontId="33" type="noConversion"/>
  </si>
  <si>
    <t>藉由製作競賽成果影片，增加此競賽的曝光程度，強化政策推廣，並促進未來出題企業及新創解題招募。</t>
  </si>
  <si>
    <t>113年度亞灣新創鏈結發展計畫、113年度企業新創共創發展計畫</t>
    <phoneticPr fontId="33" type="noConversion"/>
  </si>
  <si>
    <t>綠色科技新創競賽</t>
    <phoneticPr fontId="33" type="noConversion"/>
  </si>
  <si>
    <t>推廣中小及新創企業署YouTube頻道，藉以推廣中小及新創企業署法規調適及公共服務通路。</t>
    <phoneticPr fontId="33" type="noConversion"/>
  </si>
  <si>
    <t>113.10.25-113.10.31</t>
  </si>
  <si>
    <t>中小及新創企業署YouTube頻道</t>
  </si>
  <si>
    <t>正聲廣播股份有限公司臺北廣播電臺及podcast網路平台</t>
    <phoneticPr fontId="39" type="noConversion"/>
  </si>
  <si>
    <t>藉由廣播電台插播汛期防汛宣導及網路媒體播放水利業務專訪，適時加強宣導防災準備隨時關注水情以掌握防災資訊，並加強溝通了解河川治理政策。</t>
  </si>
  <si>
    <t>正聲廣播股份有限公司</t>
    <phoneticPr fontId="39" type="noConversion"/>
  </si>
  <si>
    <t>水與安全</t>
  </si>
  <si>
    <t>第十河川分署秘書室</t>
    <phoneticPr fontId="39" type="noConversion"/>
  </si>
  <si>
    <t>113.11.30-113.12.30</t>
    <phoneticPr fontId="39" type="noConversion"/>
  </si>
  <si>
    <t>汛期防災廣播電台託播及水利業務專訪宣導</t>
  </si>
  <si>
    <t>加強宣導前瞻水與安全業務成果</t>
    <phoneticPr fontId="39" type="noConversion"/>
  </si>
  <si>
    <t>中央通訊社官方網站電子廣告</t>
    <phoneticPr fontId="39" type="noConversion"/>
  </si>
  <si>
    <t>藉由報社媒體電子報插播致力於公私協力等水與安全建設成果專訪，加強與民眾宣導河川治理政策。</t>
    <phoneticPr fontId="39" type="noConversion"/>
  </si>
  <si>
    <t>財團法人中央通訊社</t>
    <phoneticPr fontId="39" type="noConversion"/>
  </si>
  <si>
    <t>113.11.30-113.12.27</t>
    <phoneticPr fontId="39" type="noConversion"/>
  </si>
  <si>
    <t>刊登電子廣告</t>
    <phoneticPr fontId="39" type="noConversion"/>
  </si>
  <si>
    <t>加強宣導前瞻水與安全業務成果</t>
  </si>
  <si>
    <t>YouTube頻道</t>
    <phoneticPr fontId="39" type="noConversion"/>
  </si>
  <si>
    <t>透過更新重製重大工程影片、製作及託播，加強宣導十河分署前瞻水與安全業務成果，使民眾更能知悉及了解政府防災治理政策。</t>
    <phoneticPr fontId="39" type="noConversion"/>
  </si>
  <si>
    <t>113.11.30-113.12.25</t>
    <phoneticPr fontId="39" type="noConversion"/>
  </si>
  <si>
    <t>拍攝影片1部-員山子分洪工程</t>
    <phoneticPr fontId="39" type="noConversion"/>
  </si>
  <si>
    <t>河川海岸及排水環境營造</t>
  </si>
  <si>
    <t>Facebook</t>
    <phoneticPr fontId="39" type="noConversion"/>
  </si>
  <si>
    <t>地方性平面媒體，透過刊登轄管砂荖、大同堤防環境維護管理執行成果，提升民眾認同及支持。</t>
    <phoneticPr fontId="39" type="noConversion"/>
  </si>
  <si>
    <t>更生日報社股份有限公司</t>
    <phoneticPr fontId="39" type="noConversion"/>
  </si>
  <si>
    <t>113.12.23</t>
    <phoneticPr fontId="39" type="noConversion"/>
  </si>
  <si>
    <t>前瞻基礎建設業務暨維護管理業務成果宣導</t>
    <phoneticPr fontId="39" type="noConversion"/>
  </si>
  <si>
    <t>前瞻基礎建設業務暨防汛及水利業務宣導</t>
    <phoneticPr fontId="39" type="noConversion"/>
  </si>
  <si>
    <t>全國性平面媒體，透過刊登轄管砂荖、大同堤防環境維護管理執行成果，提升民眾認同及支持。</t>
    <phoneticPr fontId="39" type="noConversion"/>
  </si>
  <si>
    <t>台灣新生報業股份有限公司</t>
    <phoneticPr fontId="39" type="noConversion"/>
  </si>
  <si>
    <t>113.12.25</t>
    <phoneticPr fontId="39" type="noConversion"/>
  </si>
  <si>
    <t>台灣新生報中華農民曆</t>
    <phoneticPr fontId="39" type="noConversion"/>
  </si>
  <si>
    <t>刊登中華民曆宣傳九分署各項業務及前瞻基礎建設等業務推動成效，加強讀者對政策印象及熟悉度。</t>
    <phoneticPr fontId="39" type="noConversion"/>
  </si>
  <si>
    <t>第九河川分署秘書室</t>
  </si>
  <si>
    <t>113.12.01</t>
    <phoneticPr fontId="39" type="noConversion"/>
  </si>
  <si>
    <t>前瞻計畫延續水患治理計畫之成效、改善淹水、防救災宣導</t>
  </si>
  <si>
    <t>前瞻基礎建設業務暨防汛及水利業務宣導</t>
    <phoneticPr fontId="33" type="noConversion"/>
  </si>
  <si>
    <t>地方報紙發行量約15萬份。</t>
    <phoneticPr fontId="39" type="noConversion"/>
  </si>
  <si>
    <t>113.10.01</t>
    <phoneticPr fontId="39" type="noConversion"/>
  </si>
  <si>
    <t>前瞻計畫延續水患治理計畫之成效、改善淹水、防救災宣導</t>
    <phoneticPr fontId="39" type="noConversion"/>
  </si>
  <si>
    <t>中國廣播股份有限公司花蓮廣播電台</t>
    <phoneticPr fontId="39" type="noConversion"/>
  </si>
  <si>
    <t>透過廣播媒體以插播廣告方式，向民眾宣導各級政府防汛整備與應變作為，並請民眾亦應做好居家防颱洪措施，以爭取民眾支持與認同及達成防災成效。</t>
    <phoneticPr fontId="39" type="noConversion"/>
  </si>
  <si>
    <t>使腦津創意工作室</t>
    <phoneticPr fontId="39" type="noConversion"/>
  </si>
  <si>
    <t>113.10.16-
113.12.15</t>
    <phoneticPr fontId="39" type="noConversion"/>
  </si>
  <si>
    <t>中視、 Discover、三立台灣台、東森戲劇台、八大戲劇台、TVBS歡樂台、年代新聞台、東森新聞台、三立新聞台、TVBS新聞台、好萊塢電影台、緯來體育台等字幕廣告</t>
    <phoneticPr fontId="39" type="noConversion"/>
  </si>
  <si>
    <t>為加強宣導八河分署前瞻水與安全業務成果，透過有線電視台字幕廣告播放及宣傳車巡迴方式，使當地民眾能有多元方式瞭解與認同。</t>
    <phoneticPr fontId="39" type="noConversion"/>
  </si>
  <si>
    <t>亞洲打字印刷企業社</t>
    <phoneticPr fontId="39" type="noConversion"/>
  </si>
  <si>
    <t>113.11.27-113.11.30</t>
    <phoneticPr fontId="39" type="noConversion"/>
  </si>
  <si>
    <t>有線電視台字幕廣告及宣傳車</t>
    <phoneticPr fontId="39" type="noConversion"/>
  </si>
  <si>
    <t>為今(113)年八河分署承辦水利署全國河川日，所辦理之一系列相關活動宣傳，以增加活動對民眾的吸引力，並加強宣導前瞻水與安全業務成果，促進民眾支持與理解。</t>
    <phoneticPr fontId="39" type="noConversion"/>
  </si>
  <si>
    <t>113.11.18-113.11.29</t>
    <phoneticPr fontId="39" type="noConversion"/>
  </si>
  <si>
    <t>第八河川分署全國河川日宣導</t>
    <phoneticPr fontId="39" type="noConversion"/>
  </si>
  <si>
    <t>加強於全國河川日活動宣導前瞻水與安全業務成果</t>
    <phoneticPr fontId="39" type="noConversion"/>
  </si>
  <si>
    <t>透過更生動有趣的動畫腳本設計、製作及託播，加強宣導八河分署前瞻水與安全業務成果，使民眾更能知悉及共鳴。</t>
    <phoneticPr fontId="39" type="noConversion"/>
  </si>
  <si>
    <t>高品顧問有限公司</t>
    <phoneticPr fontId="39" type="noConversion"/>
  </si>
  <si>
    <t>113.11.01-113.12.15</t>
    <phoneticPr fontId="39" type="noConversion"/>
  </si>
  <si>
    <t>動畫腳本設計、製作及託播</t>
    <phoneticPr fontId="39" type="noConversion"/>
  </si>
  <si>
    <t>東部好事935電台、港都983電台</t>
    <phoneticPr fontId="39" type="noConversion"/>
  </si>
  <si>
    <t>今(113)年八河分署承辦水利署全國河川日，為一系列串場活動增加廣宣，以加強全國河川日多樣活動及八河分署業務成果宣傳效益等。</t>
    <phoneticPr fontId="39" type="noConversion"/>
  </si>
  <si>
    <t>連花廣播電台股份有限公司</t>
    <phoneticPr fontId="39" type="noConversion"/>
  </si>
  <si>
    <t>113.10.19-113.11.01</t>
    <phoneticPr fontId="39" type="noConversion"/>
  </si>
  <si>
    <t>河你在一起市集活動</t>
    <phoneticPr fontId="39" type="noConversion"/>
  </si>
  <si>
    <t>全國河川日及一系列串場活動宣導</t>
    <phoneticPr fontId="39" type="noConversion"/>
  </si>
  <si>
    <t>東台有線電視、YouTube</t>
    <phoneticPr fontId="39" type="noConversion"/>
  </si>
  <si>
    <t>讓民眾了解八河分署於汛期期間防汛防災的應變作為，並藉以傳達防災重於救災、離災優於防災之概念。</t>
    <phoneticPr fontId="39" type="noConversion"/>
  </si>
  <si>
    <t>電視媒體、
網路媒體</t>
    <phoneticPr fontId="33" type="noConversion"/>
  </si>
  <si>
    <t>宣傳水利署東港溪新園堤防整體環境改善工程，讓民眾了解環境改善後對於水利業務的了解與認識。</t>
    <phoneticPr fontId="39" type="noConversion"/>
  </si>
  <si>
    <t>陸壹整合行銷有限公司</t>
    <phoneticPr fontId="39" type="noConversion"/>
  </si>
  <si>
    <t>113.10.15</t>
    <phoneticPr fontId="39" type="noConversion"/>
  </si>
  <si>
    <t>「113年水利業務推動業務」</t>
  </si>
  <si>
    <t>東港溪新園堤防整體環境改善工程</t>
  </si>
  <si>
    <t>宣傳武洛溪大仁支線治理工程(第三期)暨滯洪池，讓民眾了解環境改善後對於水利業務的了解與認識。官埔抽水站及導水路工程、武洛溪大仁支線滯洪池，讓民眾了解環境改善後對於水利業務的了解與認識。</t>
    <phoneticPr fontId="39" type="noConversion"/>
  </si>
  <si>
    <t>第七河川分署 管理科</t>
    <phoneticPr fontId="39" type="noConversion"/>
  </si>
  <si>
    <t>113.12.20</t>
    <phoneticPr fontId="39" type="noConversion"/>
  </si>
  <si>
    <t>YouTube 頻道宣傳專案</t>
    <phoneticPr fontId="39" type="noConversion"/>
  </si>
  <si>
    <t>武洛溪大仁支線治理工程(第三期)暨滯洪池，官埔抽水站及導水路工程、武洛溪大仁支線滯洪池完工</t>
    <phoneticPr fontId="39" type="noConversion"/>
  </si>
  <si>
    <t>全國河川日「淨灘•迎王 逗鎮來」全臺串連淨灘</t>
    <phoneticPr fontId="39" type="noConversion"/>
  </si>
  <si>
    <t>宣傳水利署就河川治理、清淤疏濬與廉政單位做廣泛意見交流，
透過宣導加強民眾對於廉政平台聯繫討論，進而落實檢察、廉政與行政機關三方交流預防犯罪之模式，共同建立維護河川區域、國土資源之協力機制，確保相關水利工程及疏濬作業等工作順利推動。</t>
    <phoneticPr fontId="39" type="noConversion"/>
  </si>
  <si>
    <t>Yam News 蕃新聞、Owlting 奧丁丁新聞、PChome新聞、亞太新聞網、媒事看新聞、照生新聞</t>
    <phoneticPr fontId="39" type="noConversion"/>
  </si>
  <si>
    <t>七河分署上緊發條充分做好防汛整備並提醒天文大潮</t>
    <phoneticPr fontId="39" type="noConversion"/>
  </si>
  <si>
    <t>風傳媒</t>
    <phoneticPr fontId="39" type="noConversion"/>
  </si>
  <si>
    <t>藉由媒體電子報插播致力於公私協力等水與安全建設成果，加強與民眾宣導河川治理政策。</t>
    <phoneticPr fontId="39" type="noConversion"/>
  </si>
  <si>
    <t>113.12.11-113.12.12</t>
    <phoneticPr fontId="39" type="noConversion"/>
  </si>
  <si>
    <t>網路媒體刊登宣傳</t>
    <phoneticPr fontId="39" type="noConversion"/>
  </si>
  <si>
    <t>聯合報</t>
    <phoneticPr fontId="39" type="noConversion"/>
  </si>
  <si>
    <t>藉由報社媒體報播致力於公私協力等水與安全建設成果，加強與民眾宣導河川治理政策。</t>
    <phoneticPr fontId="39" type="noConversion"/>
  </si>
  <si>
    <t>樺肯品牌策略有限公司</t>
    <phoneticPr fontId="39" type="noConversion"/>
  </si>
  <si>
    <t>113.12.12-113.12.14</t>
    <phoneticPr fontId="39" type="noConversion"/>
  </si>
  <si>
    <t>平面媒體刊登宣傳</t>
    <phoneticPr fontId="39" type="noConversion"/>
  </si>
  <si>
    <t>藉由廣播電台插播五河分署近期疏濬、金質獎工程、公私協力等水與安全建設成果專訪，加強與民眾宣導河川治理政策。</t>
    <phoneticPr fontId="39" type="noConversion"/>
  </si>
  <si>
    <t>113.11.30-113.12.01</t>
    <phoneticPr fontId="33" type="noConversion"/>
  </si>
  <si>
    <t>汛期防災宣導廣播電台託播</t>
    <phoneticPr fontId="33" type="noConversion"/>
  </si>
  <si>
    <t>113.11.25-113.12.10</t>
    <phoneticPr fontId="33" type="noConversion"/>
  </si>
  <si>
    <t>嘉義地區區域電視台</t>
    <phoneticPr fontId="39" type="noConversion"/>
  </si>
  <si>
    <t>145檔次，藉由電視媒體宣導五河分署近期疏濬、金質獎工程水與安全建設成果。</t>
    <phoneticPr fontId="39" type="noConversion"/>
  </si>
  <si>
    <t>大嘉義行銷管理股份有限公司</t>
    <phoneticPr fontId="39" type="noConversion"/>
  </si>
  <si>
    <t>水與安全建設成果宣導</t>
    <phoneticPr fontId="39" type="noConversion"/>
  </si>
  <si>
    <t>疏濬、金質獎工程宣導</t>
    <phoneticPr fontId="33" type="noConversion"/>
  </si>
  <si>
    <t>疏濬、金質獎工程、公私協力宣導</t>
    <phoneticPr fontId="33" type="noConversion"/>
  </si>
  <si>
    <t>已於6月辦理經費核銷。</t>
    <phoneticPr fontId="33" type="noConversion"/>
  </si>
  <si>
    <t>113.05.29-113.11.30</t>
    <phoneticPr fontId="33" type="noConversion"/>
  </si>
  <si>
    <t>113.05.28-113.11.30</t>
    <phoneticPr fontId="33" type="noConversion"/>
  </si>
  <si>
    <t>共75檔次，藉由廣播媒體宣導廣告，加深民眾勿亂丟垃圾意識。</t>
  </si>
  <si>
    <t>關懷廣播股份有限公司</t>
    <phoneticPr fontId="39" type="noConversion"/>
  </si>
  <si>
    <t>第四河川分署秘書室</t>
    <phoneticPr fontId="39" type="noConversion"/>
  </si>
  <si>
    <t>113.11.27-113.12.14</t>
    <phoneticPr fontId="39" type="noConversion"/>
  </si>
  <si>
    <t>語音宣導託播</t>
  </si>
  <si>
    <t>水利業務相關宣導</t>
  </si>
  <si>
    <t>TLC旅遊生活頻道</t>
    <phoneticPr fontId="39" type="noConversion"/>
  </si>
  <si>
    <t>播放本分署重點工程建設成果及相關資訊，預計觸及10,000人次。</t>
    <phoneticPr fontId="39" type="noConversion"/>
  </si>
  <si>
    <t>新頻道有線電視股份有限公司</t>
    <phoneticPr fontId="39" type="noConversion"/>
  </si>
  <si>
    <t>113.11.28-113.12.15</t>
    <phoneticPr fontId="39" type="noConversion"/>
  </si>
  <si>
    <t>影片廣告託播</t>
  </si>
  <si>
    <t>彰視新聞台</t>
    <phoneticPr fontId="39" type="noConversion"/>
  </si>
  <si>
    <t>播放本分署重點工程建設成果及相關資訊，預計觸及10,000人次。</t>
  </si>
  <si>
    <t>水與環境</t>
  </si>
  <si>
    <t>小宇宙影像文化工作室製作影片素材</t>
    <phoneticPr fontId="39" type="noConversion"/>
  </si>
  <si>
    <t>製作本分署重點工程建設成果及相關宣導資訊。</t>
    <phoneticPr fontId="39" type="noConversion"/>
  </si>
  <si>
    <t>小宇宙影像文化工作室</t>
    <phoneticPr fontId="39" type="noConversion"/>
  </si>
  <si>
    <t>113.11.04-113.11.25</t>
    <phoneticPr fontId="39" type="noConversion"/>
  </si>
  <si>
    <t>影片拍攝及語音製作</t>
  </si>
  <si>
    <t>重點工程影片及語音製作等宣導</t>
  </si>
  <si>
    <t>發佈24篇圖文訊息，觸及20,000人次。</t>
    <phoneticPr fontId="33" type="noConversion"/>
  </si>
  <si>
    <t>委託八二創意有限公司製作影片素材</t>
    <phoneticPr fontId="39" type="noConversion"/>
  </si>
  <si>
    <t>製作三河分署轄區業務宣導資訊，除了讓民眾知悉三河分署業務外，更使民眾了解公私協力的重要性，與河川植物(芒草與甜根子草)差異說明。</t>
    <phoneticPr fontId="39" type="noConversion"/>
  </si>
  <si>
    <t>八二創意有限公司</t>
    <phoneticPr fontId="39" type="noConversion"/>
  </si>
  <si>
    <t>113.12.19</t>
    <phoneticPr fontId="39" type="noConversion"/>
  </si>
  <si>
    <t>拍攝影片1部及短影音1則</t>
    <phoneticPr fontId="39" type="noConversion"/>
  </si>
  <si>
    <t>加強宣導前瞻水與安全業務成果</t>
    <phoneticPr fontId="33" type="noConversion"/>
  </si>
  <si>
    <t>河防安全與自然共生營造永續的優質水環境。</t>
    <phoneticPr fontId="39" type="noConversion"/>
  </si>
  <si>
    <t>第二河川分署秘書室</t>
    <phoneticPr fontId="39" type="noConversion"/>
  </si>
  <si>
    <t>113.12.11</t>
    <phoneticPr fontId="39" type="noConversion"/>
  </si>
  <si>
    <t>113年度河防安全與自然共生營造永續的優質水環境</t>
    <phoneticPr fontId="39" type="noConversion"/>
  </si>
  <si>
    <t>113.12.05-113.12.14</t>
    <phoneticPr fontId="39" type="noConversion"/>
  </si>
  <si>
    <t>凱擘電視台、YouTube</t>
    <phoneticPr fontId="39" type="noConversion"/>
  </si>
  <si>
    <t>拍攝河川整治韌性承洪影片藉由電視播出及YouTube露出宣導，前瞻水環境建設及業務活動相關成果，爭取民眾對政策的認同與支持。</t>
    <phoneticPr fontId="39" type="noConversion"/>
  </si>
  <si>
    <t>豐享事業</t>
    <phoneticPr fontId="39" type="noConversion"/>
  </si>
  <si>
    <t xml:space="preserve">前瞻基礎建設計畫特別預算 </t>
    <phoneticPr fontId="39" type="noConversion"/>
  </si>
  <si>
    <t>113.12.02-113.12.20</t>
    <phoneticPr fontId="39" type="noConversion"/>
  </si>
  <si>
    <t>Facebook設立溪守好客粉絲專頁</t>
    <phoneticPr fontId="39" type="noConversion"/>
  </si>
  <si>
    <t>藉由媒體刊登文宣廣告以貼近讀者，可讓行銷宣導產生滲透力，發揮即時宣導效果，並化成良好的觀念，爭取民眾對政策的認同與支持。</t>
    <phoneticPr fontId="39" type="noConversion"/>
  </si>
  <si>
    <t>113.12.26</t>
    <phoneticPr fontId="39" type="noConversion"/>
  </si>
  <si>
    <t>重要水利政策相關成效宣導</t>
    <phoneticPr fontId="39" type="noConversion"/>
  </si>
  <si>
    <t>各項業務推動及河川治理等成效宣導</t>
    <phoneticPr fontId="33" type="noConversion"/>
  </si>
  <si>
    <t>刊登於全國版，藉由媒體刊登文宣廣告以貼近讀者，可讓行銷宣導產生滲透力，發揮即時宣導效果，並化成良好的觀念，爭取民眾對政策的認同與支持。</t>
    <phoneticPr fontId="39" type="noConversion"/>
  </si>
  <si>
    <t>113.12.26-113.12.27</t>
    <phoneticPr fontId="39" type="noConversion"/>
  </si>
  <si>
    <t>河川海岸環境營造及水利政策相關成效宣導</t>
  </si>
  <si>
    <t>正聲廣播股份有限公司宜蘭廣播電台</t>
    <phoneticPr fontId="39" type="noConversion"/>
  </si>
  <si>
    <t>藉由廣播媒體於汛期期間防災宣導，藉由適時宣導效果，強化民眾公共政策及防災意識。</t>
    <phoneticPr fontId="39" type="noConversion"/>
  </si>
  <si>
    <t>113年水利業務推動業務</t>
    <phoneticPr fontId="33" type="noConversion"/>
  </si>
  <si>
    <t>重要水利政策及防汛相關宣導</t>
    <phoneticPr fontId="33" type="noConversion"/>
  </si>
  <si>
    <t>內政部警政署警察廣播電臺宜蘭分臺</t>
    <phoneticPr fontId="39" type="noConversion"/>
  </si>
  <si>
    <t>宜蘭勁水-第一河川分署Facebook粉絲團</t>
    <phoneticPr fontId="39" type="noConversion"/>
  </si>
  <si>
    <t>拍攝2部30秒宣傳影片並藉由一河分署Facebook粉絲團適時向民眾宣導前瞻水環境建設及業務活動相關成果，爭取民眾對政策的認同與支持。</t>
    <phoneticPr fontId="39" type="noConversion"/>
  </si>
  <si>
    <t>意思創意工作室</t>
    <phoneticPr fontId="33" type="noConversion"/>
  </si>
  <si>
    <t>113.10.01-113.12.31</t>
    <phoneticPr fontId="39" type="noConversion"/>
  </si>
  <si>
    <t>正聲廣播股份有限公司宜蘭廣播電台</t>
    <phoneticPr fontId="33" type="noConversion"/>
  </si>
  <si>
    <t>刊登公益演唱會雜誌文宣廣告，約觸及5000人次。</t>
    <phoneticPr fontId="39" type="noConversion"/>
  </si>
  <si>
    <t>113.10.22</t>
    <phoneticPr fontId="33" type="noConversion"/>
  </si>
  <si>
    <t>中央管流域整體改善與調適計畫之推動及成效宣導</t>
    <phoneticPr fontId="33" type="noConversion"/>
  </si>
  <si>
    <t>共69檔次，藉由廣播媒體於汛期期間插播防汛及防災宣導廣告，強化民眾防災意識。</t>
    <phoneticPr fontId="33" type="noConversion"/>
  </si>
  <si>
    <t>中台灣廣播電台股份有限公司廣播電台</t>
    <phoneticPr fontId="39" type="noConversion"/>
  </si>
  <si>
    <t>透過廣播宣導帶，配合議題圖卡懶人包設計，增加宣導深度與互動率。廣播內容結合生活案例，簡明易懂，提升政策認知度。</t>
    <phoneticPr fontId="39" type="noConversion"/>
  </si>
  <si>
    <t>跨界策略顧問股份有限公司</t>
    <phoneticPr fontId="39" type="noConversion"/>
  </si>
  <si>
    <t>水利規劃分署技發科</t>
    <phoneticPr fontId="39" type="noConversion"/>
  </si>
  <si>
    <t>113.11.24-113.12.06</t>
    <phoneticPr fontId="39" type="noConversion"/>
  </si>
  <si>
    <t>媒宣內容製作、媒體託播服務</t>
    <phoneticPr fontId="39" type="noConversion"/>
  </si>
  <si>
    <t>加強宣導水利規劃業務宣導</t>
    <phoneticPr fontId="39" type="noConversion"/>
  </si>
  <si>
    <t>全國治安交通臺、全國網FM104.9</t>
  </si>
  <si>
    <t>藉由電台廣播，提供深入淺出的情境，使民眾調解水資源珍珠串計畫及曾文南化聯通管水資源調度成效。</t>
  </si>
  <si>
    <t>多圓廣告行銷有限公司</t>
    <phoneticPr fontId="39" type="noConversion"/>
  </si>
  <si>
    <t>水與發展</t>
  </si>
  <si>
    <t>南區水資源分署計畫科</t>
  </si>
  <si>
    <t>113.09.01-113.11.31</t>
  </si>
  <si>
    <t>業務宣導廣告採購</t>
  </si>
  <si>
    <t>水資源推動政策廣宣工作</t>
  </si>
  <si>
    <t>中廣流行網、中廣鄉親網</t>
    <phoneticPr fontId="39" type="noConversion"/>
  </si>
  <si>
    <t>藉由電台廣播，提供深入淺出的情境，使民眾調解水資源珍珠串計畫及曾文南化聯通管水資源調度成效。</t>
    <phoneticPr fontId="39" type="noConversion"/>
  </si>
  <si>
    <t>中國廣播股份有限公司</t>
    <phoneticPr fontId="39" type="noConversion"/>
  </si>
  <si>
    <t>南區水資源分署計畫科</t>
    <phoneticPr fontId="39" type="noConversion"/>
  </si>
  <si>
    <t>113.12.15-114.01.15</t>
    <phoneticPr fontId="39" type="noConversion"/>
  </si>
  <si>
    <t>業務宣導廣告採購</t>
    <phoneticPr fontId="39" type="noConversion"/>
  </si>
  <si>
    <t>大眾廣播電台</t>
    <phoneticPr fontId="39" type="noConversion"/>
  </si>
  <si>
    <t>大眾廣播股份有限公司</t>
    <phoneticPr fontId="39" type="noConversion"/>
  </si>
  <si>
    <t>城市廣播網台南知音電台</t>
  </si>
  <si>
    <t>城市廣播股份有限公司</t>
    <phoneticPr fontId="39" type="noConversion"/>
  </si>
  <si>
    <t>港都廣播電台</t>
    <phoneticPr fontId="39" type="noConversion"/>
  </si>
  <si>
    <t>港都廣播電臺股份有限公司</t>
    <phoneticPr fontId="39" type="noConversion"/>
  </si>
  <si>
    <t>Hit Fm 聯播網</t>
    <phoneticPr fontId="39" type="noConversion"/>
  </si>
  <si>
    <t>高屏廣播股份有限公司</t>
    <phoneticPr fontId="39" type="noConversion"/>
  </si>
  <si>
    <t>Line平台、Google平台</t>
    <phoneticPr fontId="39" type="noConversion"/>
  </si>
  <si>
    <t>宣導曾文水庫抽泥業務教育影片，讓民眾更易了解南部地區水庫淤積課題、如何擴大擴大清淤策略、水庫操作及節省水資源等議題，進而促使民眾珍惜水資源。</t>
    <phoneticPr fontId="39" type="noConversion"/>
  </si>
  <si>
    <t>優荶媒體公關顧問工作室</t>
    <phoneticPr fontId="39" type="noConversion"/>
  </si>
  <si>
    <t>水資源開發及維護</t>
  </si>
  <si>
    <t>113.12.10-113.12.16</t>
    <phoneticPr fontId="39" type="noConversion"/>
  </si>
  <si>
    <t>宣導水資源業務宣導教育影片廣告</t>
    <phoneticPr fontId="39" type="noConversion"/>
  </si>
  <si>
    <t>宣導南部地區水資源運用及擴大清淤</t>
  </si>
  <si>
    <t>自由時報電子報</t>
    <phoneticPr fontId="39" type="noConversion"/>
  </si>
  <si>
    <t>113.12.16-113.12.20</t>
    <phoneticPr fontId="39" type="noConversion"/>
  </si>
  <si>
    <t xml:space="preserve">社團法人中國土木水利工程學113年雙(12月)月刊
</t>
    <phoneticPr fontId="39" type="noConversion"/>
  </si>
  <si>
    <t>宣導多元水資源-海水淡化。</t>
    <phoneticPr fontId="39" type="noConversion"/>
  </si>
  <si>
    <t>社團法人中國土木水利工程學</t>
  </si>
  <si>
    <t>宣導多元水資源策略</t>
  </si>
  <si>
    <t>社團法人中國土木水利工程學113年年會手冊</t>
    <phoneticPr fontId="39" type="noConversion"/>
  </si>
  <si>
    <t>多元水資源-海水淡化。</t>
    <phoneticPr fontId="39" type="noConversion"/>
  </si>
  <si>
    <t>社團法人中國土木水利工程學</t>
    <phoneticPr fontId="39" type="noConversion"/>
  </si>
  <si>
    <t>113.11.15</t>
    <phoneticPr fontId="39" type="noConversion"/>
  </si>
  <si>
    <t>中華水資源管理學會113年年會手冊</t>
    <phoneticPr fontId="39" type="noConversion"/>
  </si>
  <si>
    <t>社團法人中華水資源管理學會</t>
    <phoneticPr fontId="39" type="noConversion"/>
  </si>
  <si>
    <t>中華水資源管理學會113年會刊</t>
    <phoneticPr fontId="39" type="noConversion"/>
  </si>
  <si>
    <t>曾文南化聯通管水資源調度。</t>
    <phoneticPr fontId="39" type="noConversion"/>
  </si>
  <si>
    <t>113.12.10</t>
    <phoneticPr fontId="39" type="noConversion"/>
  </si>
  <si>
    <t>水資源管理調度業務(節水為主題)</t>
  </si>
  <si>
    <t>臺灣中華日報社農民曆</t>
    <phoneticPr fontId="39" type="noConversion"/>
  </si>
  <si>
    <t>持續呼籲民眾節約用水。</t>
    <phoneticPr fontId="39" type="noConversion"/>
  </si>
  <si>
    <t>地區報紙發行量約6萬份。</t>
    <phoneticPr fontId="33" type="noConversion"/>
  </si>
  <si>
    <t>南區水資源分署經管科</t>
    <phoneticPr fontId="39" type="noConversion"/>
  </si>
  <si>
    <t>113.12.12</t>
    <phoneticPr fontId="39" type="noConversion"/>
  </si>
  <si>
    <t>地區報紙發行量約2萬份。</t>
    <phoneticPr fontId="33" type="noConversion"/>
  </si>
  <si>
    <t>地區報紙發行量約3萬5000份。</t>
    <phoneticPr fontId="33" type="noConversion"/>
  </si>
  <si>
    <t>113.12.06</t>
    <phoneticPr fontId="39" type="noConversion"/>
  </si>
  <si>
    <t>113.12.04</t>
    <phoneticPr fontId="39" type="noConversion"/>
  </si>
  <si>
    <t>南水分署官方臉書專頁、YouTube頻道、全球資訊網等</t>
    <phoneticPr fontId="39" type="noConversion"/>
  </si>
  <si>
    <t>藉由科普影片，讓民眾更易了解南部地區水庫淤積課題、如何擴大擴大清淤策略、水庫操作及節省水資源等議題，進而促使民眾珍惜水資源。</t>
  </si>
  <si>
    <t>國立嘉義大學</t>
  </si>
  <si>
    <t>113.11.01-114.02.28</t>
    <phoneticPr fontId="39" type="noConversion"/>
  </si>
  <si>
    <t>水資源業務宣導及科普教育影片製作</t>
    <phoneticPr fontId="39" type="noConversion"/>
  </si>
  <si>
    <t>113.11.28</t>
    <phoneticPr fontId="39" type="noConversion"/>
  </si>
  <si>
    <t>113.11.26</t>
    <phoneticPr fontId="39" type="noConversion"/>
  </si>
  <si>
    <t>113.11.22</t>
    <phoneticPr fontId="39" type="noConversion"/>
  </si>
  <si>
    <t>113.11.20</t>
    <phoneticPr fontId="39" type="noConversion"/>
  </si>
  <si>
    <t>113.11.16</t>
    <phoneticPr fontId="39" type="noConversion"/>
  </si>
  <si>
    <t>隆田開發有限公司</t>
    <phoneticPr fontId="39" type="noConversion"/>
  </si>
  <si>
    <t>113.11.14</t>
    <phoneticPr fontId="39" type="noConversion"/>
  </si>
  <si>
    <t>113.11.12</t>
    <phoneticPr fontId="39" type="noConversion"/>
  </si>
  <si>
    <t>已於1月辦理核銷。</t>
    <phoneticPr fontId="33" type="noConversion"/>
  </si>
  <si>
    <t>媒體刊登穩定供水廣告</t>
    <phoneticPr fontId="33" type="noConversion"/>
  </si>
  <si>
    <t>FaceBook廣告</t>
    <phoneticPr fontId="39" type="noConversion"/>
  </si>
  <si>
    <t>推廣鳥嘴潭完成後帶來之效益。</t>
    <phoneticPr fontId="39" type="noConversion"/>
  </si>
  <si>
    <t>中區水資源分署工務科</t>
  </si>
  <si>
    <t>鳥嘴潭人工湖計畫-水資源多元溝通及地方互動</t>
    <phoneticPr fontId="39" type="noConversion"/>
  </si>
  <si>
    <t>鳥嘴潭人工湖計畫-多媒體與計畫溝通媒材製作</t>
    <phoneticPr fontId="39" type="noConversion"/>
  </si>
  <si>
    <t>工商時報</t>
    <phoneticPr fontId="39" type="noConversion"/>
  </si>
  <si>
    <t>因極端氣候變遷，水資源使用備受挑戰，開源、節流、調度、備援是水利署四大穩定供水策略工作，透過興辦水利基礎建設策略，促使民眾瞭解水利署致力於穩定供水之努力。</t>
    <phoneticPr fontId="39" type="noConversion"/>
  </si>
  <si>
    <t>113.12.18、113.12.20</t>
    <phoneticPr fontId="39" type="noConversion"/>
  </si>
  <si>
    <t>水利文宣廣告</t>
    <phoneticPr fontId="39" type="noConversion"/>
  </si>
  <si>
    <t>新興水源推動
（多元供水）</t>
    <phoneticPr fontId="39" type="noConversion"/>
  </si>
  <si>
    <t>克里斯餐桌YouTube頻道</t>
    <phoneticPr fontId="39" type="noConversion"/>
  </si>
  <si>
    <t>提升民眾民眾節水技巧，促使民眾養成節水習慣。</t>
    <phoneticPr fontId="39" type="noConversion"/>
  </si>
  <si>
    <t>113.12.02</t>
    <phoneticPr fontId="39" type="noConversion"/>
  </si>
  <si>
    <t>113.12.14、113.12.17、113.12.20、113.12.22</t>
    <phoneticPr fontId="39" type="noConversion"/>
  </si>
  <si>
    <t>新興水源推動
（多元供水）</t>
  </si>
  <si>
    <t>大紀元時報</t>
    <phoneticPr fontId="39" type="noConversion"/>
  </si>
  <si>
    <t>大紀元時報股份有限公司</t>
    <phoneticPr fontId="39" type="noConversion"/>
  </si>
  <si>
    <t>113.12.17、113.12.20</t>
    <phoneticPr fontId="39" type="noConversion"/>
  </si>
  <si>
    <t>天下雜誌</t>
    <phoneticPr fontId="39" type="noConversion"/>
  </si>
  <si>
    <t xml:space="preserve">113.12.25 </t>
    <phoneticPr fontId="39" type="noConversion"/>
  </si>
  <si>
    <t>寶島聯播網</t>
    <phoneticPr fontId="39" type="noConversion"/>
  </si>
  <si>
    <t>時序已進入枯水期，期透過宣導水資源有限、節水作法，促使民眾由日常生活中養成節約用水習慣、珍惜水資源。</t>
    <phoneticPr fontId="39" type="noConversion"/>
  </si>
  <si>
    <t>好伴好辦有限公司</t>
    <phoneticPr fontId="39" type="noConversion"/>
  </si>
  <si>
    <t>113.11.26-113.12.25</t>
    <phoneticPr fontId="39" type="noConversion"/>
  </si>
  <si>
    <t>節約用水廣告</t>
    <phoneticPr fontId="39" type="noConversion"/>
  </si>
  <si>
    <t>經典雜誌</t>
    <phoneticPr fontId="39" type="noConversion"/>
  </si>
  <si>
    <t>財團法人慈濟傳播人文志業基金會</t>
    <phoneticPr fontId="39" type="noConversion"/>
  </si>
  <si>
    <t>今周文化事業股份有限公司</t>
    <phoneticPr fontId="39" type="noConversion"/>
  </si>
  <si>
    <t xml:space="preserve">113.12.05 </t>
    <phoneticPr fontId="39" type="noConversion"/>
  </si>
  <si>
    <t>113.11.30、
113.12.07、
113.12.10</t>
    <phoneticPr fontId="39" type="noConversion"/>
  </si>
  <si>
    <t>防治地層下陷廣告</t>
    <phoneticPr fontId="39" type="noConversion"/>
  </si>
  <si>
    <t>地層下陷防治</t>
  </si>
  <si>
    <t>IG影音廣告、LINE影音廣告、FACEBOOK 影音廣告、YouTube 影音廣告、三立新聞網、三立新聞台、TVBSN新聞台、TVBS新聞台、民視新聞台、民視無線台、年代新聞台、華視無線台、三立台灣台、三立都會台、三立INEWS財經台</t>
    <phoneticPr fontId="39" type="noConversion"/>
  </si>
  <si>
    <t xml:space="preserve">宣傳臺灣水資源得來不易，加強溝通節約用水的方法，鼓勵民眾用實際行動減少用水。宣導海水淡化政策，以利水利署施政重要計畫推行，提升水利署形象。 </t>
    <phoneticPr fontId="39" type="noConversion"/>
  </si>
  <si>
    <t>三立電視股份有限公司</t>
    <phoneticPr fontId="39" type="noConversion"/>
  </si>
  <si>
    <t>113.12.11-113.12.20、113.12.22</t>
    <phoneticPr fontId="39" type="noConversion"/>
  </si>
  <si>
    <t>網路媒體、
電視媒體</t>
    <phoneticPr fontId="39" type="noConversion"/>
  </si>
  <si>
    <t>113年度強化整體施政宣導服務計畫</t>
    <phoneticPr fontId="39" type="noConversion"/>
  </si>
  <si>
    <t>穩定供水</t>
    <phoneticPr fontId="39" type="noConversion"/>
  </si>
  <si>
    <t>藉由深入地方之在地化媒體刊登水利廣告，讓水利署行銷宣導產生莫大的滲透力，發揮即時、適時、機動之宣導效果，並化成良好的觀念，強化民眾溝通效益。</t>
  </si>
  <si>
    <t>水資源企劃及保育</t>
  </si>
  <si>
    <t>113.12.01、
113.12.05</t>
    <phoneticPr fontId="33" type="noConversion"/>
  </si>
  <si>
    <t>工商時報電子報、經濟日報電子報、台灣好報電子報、中國時報電子報</t>
    <phoneticPr fontId="39" type="noConversion"/>
  </si>
  <si>
    <t>宣導水利署獲行政院永續發展獎，提升民眾對於水利署對於水利建設作為之了解。</t>
    <phoneticPr fontId="39" type="noConversion"/>
  </si>
  <si>
    <t>113.11.14、113.11.15、113.11.20</t>
    <phoneticPr fontId="39" type="noConversion"/>
  </si>
  <si>
    <t>永續發展獎</t>
    <phoneticPr fontId="39" type="noConversion"/>
  </si>
  <si>
    <t>喪屍老爸IG、毛克利的毛IG、豬豬友IG、Guang小光IG、低脂卡羅IG、台灣解碼中YouTube</t>
    <phoneticPr fontId="39" type="noConversion"/>
  </si>
  <si>
    <t>加強民眾對於水利建設、工程減碳及在地滯洪之認識。</t>
    <phoneticPr fontId="39" type="noConversion"/>
  </si>
  <si>
    <t>113.10.15-113.11.09</t>
    <phoneticPr fontId="39" type="noConversion"/>
  </si>
  <si>
    <t>水利建設成果及在地滯洪政策</t>
    <phoneticPr fontId="39" type="noConversion"/>
  </si>
  <si>
    <t>民視戲劇台、民視新聞台</t>
    <phoneticPr fontId="39" type="noConversion"/>
  </si>
  <si>
    <t>利用美鳯有約、愛的榮耀及AI主播口播，加強民眾節水意識。</t>
    <phoneticPr fontId="39" type="noConversion"/>
  </si>
  <si>
    <t>113.11.06、113.11.26、113.11.29</t>
    <phoneticPr fontId="39" type="noConversion"/>
  </si>
  <si>
    <t>節水宣導</t>
    <phoneticPr fontId="39" type="noConversion"/>
  </si>
  <si>
    <t>Google影音聯播網、LINE LAP Banner、Facebook</t>
    <phoneticPr fontId="39" type="noConversion"/>
  </si>
  <si>
    <t>提升民眾節水意識。</t>
    <phoneticPr fontId="39" type="noConversion"/>
  </si>
  <si>
    <t>113.11.20-113.12.28</t>
    <phoneticPr fontId="39" type="noConversion"/>
  </si>
  <si>
    <t>YouTube TrueView廣告</t>
  </si>
  <si>
    <t>113.10.29-113.11.29</t>
    <phoneticPr fontId="39" type="noConversion"/>
  </si>
  <si>
    <t>十秒鐘教室Facebook</t>
    <phoneticPr fontId="39" type="noConversion"/>
  </si>
  <si>
    <t>提升民眾對於海淡水的了解，進行支持相關政策。</t>
    <phoneticPr fontId="39" type="noConversion"/>
  </si>
  <si>
    <t>113.11.21</t>
    <phoneticPr fontId="39" type="noConversion"/>
  </si>
  <si>
    <t>警察廣播電臺</t>
    <phoneticPr fontId="39" type="noConversion"/>
  </si>
  <si>
    <t>113.11.01-113.11.27</t>
    <phoneticPr fontId="39" type="noConversion"/>
  </si>
  <si>
    <t>LINE LAP Banner</t>
    <phoneticPr fontId="39" type="noConversion"/>
  </si>
  <si>
    <t>提升民眾對於節約用水的了解。</t>
    <phoneticPr fontId="39" type="noConversion"/>
  </si>
  <si>
    <t>113.11.20-113.11.29</t>
    <phoneticPr fontId="39" type="noConversion"/>
  </si>
  <si>
    <t>Google Map廣告</t>
  </si>
  <si>
    <t>提升民眾對於水利建設的認識。</t>
    <phoneticPr fontId="39" type="noConversion"/>
  </si>
  <si>
    <t>113.11.23-113.11.29</t>
  </si>
  <si>
    <t>水利建設成果</t>
    <phoneticPr fontId="39" type="noConversion"/>
  </si>
  <si>
    <t>華視新聞台、非凡新聞台、非凡商業台、民視無線台、東森綜合台、東森戲劇台、三立台灣台、三立都會台、Discovery、動物星球</t>
    <phoneticPr fontId="39" type="noConversion"/>
  </si>
  <si>
    <t>113.11.06-113.11.12</t>
    <phoneticPr fontId="39" type="noConversion"/>
  </si>
  <si>
    <t>三立新聞台、中視新聞台</t>
    <phoneticPr fontId="39" type="noConversion"/>
  </si>
  <si>
    <t>利用新聞跑馬提醒民眾進行防颱措施。</t>
    <phoneticPr fontId="39" type="noConversion"/>
  </si>
  <si>
    <t>113.11.02</t>
    <phoneticPr fontId="39" type="noConversion"/>
  </si>
  <si>
    <t>颱風安全宣導</t>
    <phoneticPr fontId="39" type="noConversion"/>
  </si>
  <si>
    <t>期透過宣導使民眾了解水利署執行水環境改善計畫 ，擎劃安全宜居水環境，融入多元創生理念，整合辦理水域環境營造，建構優質、永續親水空間。</t>
    <phoneticPr fontId="39" type="noConversion"/>
  </si>
  <si>
    <t>113.11.04-113.12.09</t>
    <phoneticPr fontId="39" type="noConversion"/>
  </si>
  <si>
    <t>113.11.07、113.11.11、113.11.15、113.11.19</t>
    <phoneticPr fontId="33" type="noConversion"/>
  </si>
  <si>
    <t>民視新聞台、TVBS新聞台、非凡新聞台、非凡商業台、華視新聞台、TVBS、八大戲劇台、八大娛樂台、Discovery、動物星球</t>
    <phoneticPr fontId="39" type="noConversion"/>
  </si>
  <si>
    <t>提升民眾對於汛期安全的認知。</t>
    <phoneticPr fontId="39" type="noConversion"/>
  </si>
  <si>
    <t>113.10.31-113.11.03</t>
    <phoneticPr fontId="39" type="noConversion"/>
  </si>
  <si>
    <t>汛期安全</t>
    <phoneticPr fontId="39" type="noConversion"/>
  </si>
  <si>
    <t>華視新聞台、非凡新聞台、非凡商業台、民視、三立台灣台、三立都會台、八大戲劇台、八大娛樂台</t>
    <phoneticPr fontId="39" type="noConversion"/>
  </si>
  <si>
    <t>113.10.26-113.10.30</t>
    <phoneticPr fontId="39" type="noConversion"/>
  </si>
  <si>
    <t xml:space="preserve"> LiTV、Smart TV</t>
    <phoneticPr fontId="39" type="noConversion"/>
  </si>
  <si>
    <t>113.10.24-113.10.26</t>
    <phoneticPr fontId="39" type="noConversion"/>
  </si>
  <si>
    <t>YouTube</t>
    <phoneticPr fontId="39" type="noConversion"/>
  </si>
  <si>
    <t>113.10.29-113.11.02</t>
    <phoneticPr fontId="39" type="noConversion"/>
  </si>
  <si>
    <t>空中英語教室</t>
    <phoneticPr fontId="39" type="noConversion"/>
  </si>
  <si>
    <t>提升民眾對於水利署響應淨零政策的認知和深度了解。</t>
    <phoneticPr fontId="39" type="noConversion"/>
  </si>
  <si>
    <t>國內首例造林碳匯專案成果</t>
    <phoneticPr fontId="39" type="noConversion"/>
  </si>
  <si>
    <t>已於8月辦理經費核銷。</t>
    <phoneticPr fontId="39" type="noConversion"/>
  </si>
  <si>
    <t>內政部警政署警察廣播電臺臺中分臺</t>
    <phoneticPr fontId="39" type="noConversion"/>
  </si>
  <si>
    <t xml:space="preserve">提醒民眾注意居家排水孔及周邊排水溝清理，並隨時注意相關防汛警戒，以掌握水情資訊及水庫洩洪警戒資訊。 </t>
    <phoneticPr fontId="39" type="noConversion"/>
  </si>
  <si>
    <t>113.10.01-113.10.31</t>
    <phoneticPr fontId="39" type="noConversion"/>
  </si>
  <si>
    <t>113.10.01-113.10.26</t>
    <phoneticPr fontId="39" type="noConversion"/>
  </si>
  <si>
    <t>遠見天化文化雜誌</t>
    <phoneticPr fontId="39" type="noConversion"/>
  </si>
  <si>
    <t>遠見天下文化出版股份有限公司</t>
    <phoneticPr fontId="39" type="noConversion"/>
  </si>
  <si>
    <t>台灣廣播股份有限公司台中廣播電台</t>
    <phoneticPr fontId="39" type="noConversion"/>
  </si>
  <si>
    <t>期透過宣導使民眾了解水利署執行水環境改善計畫 ，擘劃安全宜居水環境，融入多元創生理念，整合辦理水域環境營造，建構優質、永續親水空間。</t>
    <phoneticPr fontId="39" type="noConversion"/>
  </si>
  <si>
    <t>台灣廣播股份有限公司</t>
    <phoneticPr fontId="39" type="noConversion"/>
  </si>
  <si>
    <t>113.10.01-113.11.15</t>
    <phoneticPr fontId="39" type="noConversion"/>
  </si>
  <si>
    <t>Google多媒體廣告聯播網、LBS APP圖像聯播網</t>
    <phoneticPr fontId="39" type="noConversion"/>
  </si>
  <si>
    <t>113.09.30-113.10.03</t>
    <phoneticPr fontId="39" type="noConversion"/>
  </si>
  <si>
    <t>防災抗旱粉絲團FaceBook、YouTube</t>
    <phoneticPr fontId="39" type="noConversion"/>
  </si>
  <si>
    <t>促使民眾了解水利署供水穩定政策，爭取支持。</t>
    <phoneticPr fontId="39" type="noConversion"/>
  </si>
  <si>
    <t>113.06.12</t>
    <phoneticPr fontId="39" type="noConversion"/>
  </si>
  <si>
    <t>年度回顧影片</t>
    <phoneticPr fontId="39" type="noConversion"/>
  </si>
  <si>
    <r>
      <t>IG(imhaven84) 、
雪倫情報局部落格、
Stanma</t>
    </r>
    <r>
      <rPr>
        <sz val="12"/>
        <rFont val="Segoe UI Symbol"/>
        <family val="2"/>
      </rPr>
      <t>✡</t>
    </r>
    <r>
      <rPr>
        <sz val="12"/>
        <rFont val="標楷體"/>
        <family val="4"/>
        <charset val="136"/>
      </rPr>
      <t>屎蛋媽童樂繪部落格、
IG(taberu.food)、
IG(funnyysandy)</t>
    </r>
    <phoneticPr fontId="39" type="noConversion"/>
  </si>
  <si>
    <t>FaceBook、YouTube</t>
    <phoneticPr fontId="39" type="noConversion"/>
  </si>
  <si>
    <t>FaceBook、YouTube、經濟日報、工商時報、LINE TODAY、中華新聞雲、聚財網、民視新聞網FTV</t>
    <phoneticPr fontId="39" type="noConversion"/>
  </si>
  <si>
    <t>藉由共組主題館積極與國際市場接軌，增加本國產業曝光度及與國內外水利產業業者多方接觸，並藉邀請國外買主來臺採購與帶領廠商出國媒合等措施，主動爭取國際商機。以拍攝2分鐘宣傳影片，配合8-9月發布Facebook及新聞宣傳，提高論壇網站觸及。</t>
    <phoneticPr fontId="39" type="noConversion"/>
  </si>
  <si>
    <t xml:space="preserve">113.07.29-113.08.20 113.08.01-113.10.15           </t>
    <phoneticPr fontId="39" type="noConversion"/>
  </si>
  <si>
    <t>2024年台灣國際水週-水利產業主題館、國內展覽宣傳行銷活動規劃</t>
    <phoneticPr fontId="39" type="noConversion"/>
  </si>
  <si>
    <t>Podcast頻道</t>
    <phoneticPr fontId="39" type="noConversion"/>
  </si>
  <si>
    <t>113.04.25-113.05.05</t>
    <phoneticPr fontId="39" type="noConversion"/>
  </si>
  <si>
    <t>114年寺廟巡禮(農民曆)</t>
    <phoneticPr fontId="39" type="noConversion"/>
  </si>
  <si>
    <t xml:space="preserve">於「臺灣寺廟巡禮(農民曆)」刊登水利文宣廣告，宣導流域治理永續作為及水環境建構韌性承洪理念。 </t>
    <phoneticPr fontId="39" type="noConversion"/>
  </si>
  <si>
    <t>民眾傳播事業股份有限公司</t>
    <phoneticPr fontId="39" type="noConversion"/>
  </si>
  <si>
    <t>113.12.01-113.12.31</t>
    <phoneticPr fontId="39" type="noConversion"/>
  </si>
  <si>
    <t>於「114年寺廟巡禮(農民曆)」刊登水利文宣廣告</t>
  </si>
  <si>
    <t>少年牛頓雜誌</t>
  </si>
  <si>
    <t xml:space="preserve">於「少年牛頓」雜誌刊登水利廣告，該雜誌發行量6萬份，有效宣導宣導地下水保育理念。  </t>
    <phoneticPr fontId="39" type="noConversion"/>
  </si>
  <si>
    <t>雅廷有限公司</t>
    <phoneticPr fontId="39" type="noConversion"/>
  </si>
  <si>
    <t>113.11.01</t>
    <phoneticPr fontId="39" type="noConversion"/>
  </si>
  <si>
    <t>於「少年牛頓」雜誌刊登水利文宣廣告</t>
  </si>
  <si>
    <t xml:space="preserve">於「大家健康雜誌」雜誌官網刊登水利廣告，該雜誌發行量5萬份，有效宣導流域治理永續作為及水環境建構韌性承洪理念。  </t>
    <phoneticPr fontId="39" type="noConversion"/>
  </si>
  <si>
    <t>財團法人董氏基金會</t>
    <phoneticPr fontId="39" type="noConversion"/>
  </si>
  <si>
    <t>於「大家健康」雜誌刊登水利文宣廣告</t>
  </si>
  <si>
    <t xml:space="preserve">水資源管理會刊 </t>
    <phoneticPr fontId="64" type="noConversion"/>
  </si>
  <si>
    <t>藉由中華水資源管理學會發行期刊，刊登水利文宣，向學會會員及與會者宣導流域治理永續作為及水環境建構韌性承洪理念。</t>
  </si>
  <si>
    <t>社團法人中華水資源管理學會</t>
  </si>
  <si>
    <t>於「水資源管理會刊」刊登水利文宣廣告</t>
  </si>
  <si>
    <t>FaceBook</t>
    <phoneticPr fontId="39" type="noConversion"/>
  </si>
  <si>
    <t>藉由水患自主防災社區運作及防汛護水志工服務情形，向民眾宣導水利防災。</t>
    <phoneticPr fontId="39" type="noConversion"/>
  </si>
  <si>
    <t>113.05.04-114.03.31</t>
    <phoneticPr fontId="39" type="noConversion"/>
  </si>
  <si>
    <t>113年全民防災韌性能力提升輔導及精進計畫</t>
    <phoneticPr fontId="39" type="noConversion"/>
  </si>
  <si>
    <t>潮網科技、Technews、Ettoday等網路媒體刊登新聞或廣告</t>
    <phoneticPr fontId="33" type="noConversion"/>
  </si>
  <si>
    <t>篩選流量或曝光量至少30萬人次之相關媒體平台投放廣告，預計吸引15,000人次前來觀展。</t>
    <phoneticPr fontId="33" type="noConversion"/>
  </si>
  <si>
    <t>113.09.16-113.10.18</t>
    <phoneticPr fontId="33" type="noConversion"/>
  </si>
  <si>
    <t>2024台灣創新技術博覽會</t>
    <phoneticPr fontId="33" type="noConversion"/>
  </si>
  <si>
    <t>於下列專業展覽之大會官網及臉書刊登活動訊息:
1.台北國際汽機車零配件展(Taipei AMPA)
2.台灣國際創意禮品文具展(DG Taiwan)
3.新一代設計展(Yodex)
4.台灣創新技術博覽會(TIE)</t>
    <phoneticPr fontId="33" type="noConversion"/>
  </si>
  <si>
    <t>113年優良專利推廣及展會輔導媒合委託專業服務案</t>
    <phoneticPr fontId="33" type="noConversion"/>
  </si>
  <si>
    <t>飛碟電台、飛碟電台社群FB</t>
    <phoneticPr fontId="33" type="noConversion"/>
  </si>
  <si>
    <t>推動保護智慧財產權</t>
    <phoneticPr fontId="33" type="noConversion"/>
  </si>
  <si>
    <t>Google多媒體聯播網、Youtube廣告</t>
    <phoneticPr fontId="33" type="noConversion"/>
  </si>
  <si>
    <t xml:space="preserve">113.05.09-113.05.23
</t>
    <phoneticPr fontId="33" type="noConversion"/>
  </si>
  <si>
    <r>
      <t>網路媒體</t>
    </r>
    <r>
      <rPr>
        <sz val="12"/>
        <rFont val="新細明體"/>
        <family val="1"/>
        <charset val="136"/>
      </rPr>
      <t/>
    </r>
    <phoneticPr fontId="33" type="noConversion"/>
  </si>
  <si>
    <t>台灣好新聞報</t>
    <phoneticPr fontId="33" type="noConversion"/>
  </si>
  <si>
    <t>翔達企劃</t>
    <phoneticPr fontId="33" type="noConversion"/>
  </si>
  <si>
    <t>臺南分局秘書室(研考)</t>
    <phoneticPr fontId="33" type="noConversion"/>
  </si>
  <si>
    <t>台灣好新聞報廣告刊登</t>
    <phoneticPr fontId="39" type="noConversion"/>
  </si>
  <si>
    <t>「安全行車從選購輪圈開始 如何選購合格的盤型輪圈」新聞廣告</t>
    <phoneticPr fontId="39" type="noConversion"/>
  </si>
  <si>
    <t>「fun心享受滑板樂　注意安全不可少」新聞廣告</t>
    <phoneticPr fontId="39" type="noConversion"/>
  </si>
  <si>
    <t>Facebook及Instagram社群媒體</t>
    <phoneticPr fontId="39" type="noConversion"/>
  </si>
  <si>
    <t>受眾目標(買方)透過圖片、影片、連結或輪播等貼文廣告效益，達到商品檢驗、跨境文字曝光之政令宣導目的。</t>
    <phoneticPr fontId="39" type="noConversion"/>
  </si>
  <si>
    <t>翠克數位行銷有限公司</t>
    <phoneticPr fontId="39" type="noConversion"/>
  </si>
  <si>
    <t>綜合企劃組</t>
    <phoneticPr fontId="39" type="noConversion"/>
  </si>
  <si>
    <t>113.11.08-113.12.29</t>
    <phoneticPr fontId="39" type="noConversion"/>
  </si>
  <si>
    <t>推廣商品檢驗及勿購買跨境不安全商品社群媒體廣告</t>
    <phoneticPr fontId="39" type="noConversion"/>
  </si>
  <si>
    <t>為促進商品檢驗業務之推動，於社群媒體投放廣告，推廣商品檢驗及勿購買跨境不安全商品</t>
    <phoneticPr fontId="39" type="noConversion"/>
  </si>
  <si>
    <t>寶島新聲廣播電台</t>
    <phoneticPr fontId="39" type="noConversion"/>
  </si>
  <si>
    <t>共270檔次，以國、台語向全國民眾宣導，加強對玩具商品選購之認識及注意事項。</t>
    <phoneticPr fontId="39" type="noConversion"/>
  </si>
  <si>
    <t>寶島新聲廣播電台股份有限公司</t>
    <phoneticPr fontId="39" type="noConversion"/>
  </si>
  <si>
    <t>檢驗行政組</t>
    <phoneticPr fontId="39" type="noConversion"/>
  </si>
  <si>
    <t>113.10.01-113.10.21</t>
    <phoneticPr fontId="39" type="noConversion"/>
  </si>
  <si>
    <t>委託電台宣導玩具商品選購注意事宜</t>
    <phoneticPr fontId="39" type="noConversion"/>
  </si>
  <si>
    <t>宣傳玩具商品選購注意事宜</t>
    <phoneticPr fontId="39" type="noConversion"/>
  </si>
  <si>
    <t>製作「電動車充電樁電能計量檢定及安全驗證」宣導短片，並於小安心臉書(Facebook)播放，使民眾瞭解充電樁已列為應經檢定之法定度量衡器，須經檢定合格，才能進行計量交易，以維護民眾之消費安全與權益。</t>
    <phoneticPr fontId="33" type="noConversion"/>
  </si>
  <si>
    <t>建立度量衡及標準檢測驗證</t>
    <phoneticPr fontId="33" type="noConversion"/>
  </si>
  <si>
    <t>度量衡行政組</t>
    <phoneticPr fontId="33" type="noConversion"/>
  </si>
  <si>
    <t>113.12.20-114.01.19</t>
    <phoneticPr fontId="33" type="noConversion"/>
  </si>
  <si>
    <t>國家度量衡標準實驗室運作與發展計畫</t>
    <phoneticPr fontId="33" type="noConversion"/>
  </si>
  <si>
    <t>電動車充電樁電能計量檢定及安全驗證</t>
    <phoneticPr fontId="33" type="noConversion"/>
  </si>
  <si>
    <t>經濟日報網站</t>
  </si>
  <si>
    <t xml:space="preserve">展現輔具設計者與使用者之間的關懷與對話，提升產品設計概念化，並促進業界進行產品創新與研發，進一步帶動輔具產品的進步與推廣。
</t>
  </si>
  <si>
    <t>建立度量衡及標準檢測驗證</t>
  </si>
  <si>
    <t>檢驗技術組</t>
  </si>
  <si>
    <t>113年身心障礙與高齡者智慧照護輔具檢測驗證推動計畫</t>
  </si>
  <si>
    <t>宣傳標準局鼓勵輔具產品友善創新競賽評選結果</t>
    <phoneticPr fontId="39" type="noConversion"/>
  </si>
  <si>
    <t>經濟日報
經濟日報網站</t>
    <phoneticPr fontId="39" type="noConversion"/>
  </si>
  <si>
    <t>完整傳達再生能源暨憑證推動成效，內容涵蓋「再生能源憑證」、「離岸風電」、「儲能」、「太陽光電」及「氫能」五大主題，協助更多民眾了解標準局之年度綠能執行亮點及成果。</t>
    <phoneticPr fontId="39" type="noConversion"/>
  </si>
  <si>
    <t>113.10.04
113.10.05</t>
    <phoneticPr fontId="39" type="noConversion"/>
  </si>
  <si>
    <t>113年精進再生能源憑證制度運作計畫</t>
    <phoneticPr fontId="39" type="noConversion"/>
  </si>
  <si>
    <t>宣傳標準局「2024台灣國際智慧能源週」年度成果發表會</t>
    <phoneticPr fontId="39" type="noConversion"/>
  </si>
  <si>
    <t>經濟日報、工商時報、策略風知識新聞、台灣好新聞、yam蕃薯藤、尋夢好新聞、Pchome</t>
  </si>
  <si>
    <t>宣傳本論壇辦理成果及經濟部相關能源轉型及推動低碳之產業政策。</t>
    <phoneticPr fontId="33" type="noConversion"/>
  </si>
  <si>
    <t>國際貿易</t>
  </si>
  <si>
    <t>113.10.04-113.12.31</t>
  </si>
  <si>
    <t>2024亞洲低碳發展策略夥伴(ALP)交流論壇</t>
  </si>
  <si>
    <t>旅行讀物/紙本雜誌
關西WALKER/紙本雜誌</t>
  </si>
  <si>
    <t>為推廣2025年大阪世界博覽會TECHWORLD館並提升臺灣形象，於日本當地媒體刊登廣告。</t>
    <phoneticPr fontId="33" type="noConversion"/>
  </si>
  <si>
    <t>113.11.11-113.11.20</t>
  </si>
  <si>
    <t>2025年大阪世界博覽會TECHWORLD館日本地區廣告宣傳案</t>
  </si>
  <si>
    <t>2025年大阪世界博覽會TECHWORLD館</t>
  </si>
  <si>
    <t>「敏迪選讀」Podcast及Youtube</t>
  </si>
  <si>
    <t>以輕鬆易懂之方式提供社會大眾經貿情勢資訊及分析，提升大眾瞭解臺美經貿關係的情勢。</t>
    <phoneticPr fontId="33" type="noConversion"/>
  </si>
  <si>
    <t>財團法人中華經濟研究院</t>
  </si>
  <si>
    <t>113.10.31-113.12.31</t>
  </si>
  <si>
    <t>113年度國際經貿政策研究中心計畫</t>
  </si>
  <si>
    <t>Podcast與Youtube-美選將如何影響台美貿易</t>
  </si>
  <si>
    <t>1.今周刊/雜誌紙本、網站
2.Facebook</t>
  </si>
  <si>
    <t>今周刊出刊14萬份，同文於今周刊網站露出，預計40萬次曝光、1萬瀏覽次數，FB導流貼文預計1萬次觸及。</t>
    <phoneticPr fontId="33" type="noConversion"/>
  </si>
  <si>
    <t>113.12.12-113.12.31</t>
  </si>
  <si>
    <t>經濟部國際貿易署113年度「中小企業數據貿易平台建置案」</t>
  </si>
  <si>
    <t>中小企業數據貿易平台</t>
  </si>
  <si>
    <t>Google關鍵字廣告
Google GDN聯播網廣告</t>
  </si>
  <si>
    <t>宣傳113年運用數位新貿易模式計畫成果發表會，Google搜尋及Google聯播網點擊數共計9,950次。
活動當日計有中小企業業者及公協會代表等156人次共襄盛舉。</t>
    <phoneticPr fontId="33" type="noConversion"/>
  </si>
  <si>
    <t>113.10.07-113.10.31</t>
  </si>
  <si>
    <t>宣傳「AI數位新貿易未來論壇暨運用數位新貿易模式計畫成果發表會」</t>
  </si>
  <si>
    <t>Facebook動態消息及限時動態</t>
  </si>
  <si>
    <t>宣傳113年運用數位新貿易模式計畫成果發表會，曝光數約607萬次、點擊數24,218次。
活動當日計有中小企業業者及公協會代表等156人次共襄盛舉。</t>
    <phoneticPr fontId="33" type="noConversion"/>
  </si>
  <si>
    <t>113.10.12-113.10.31</t>
  </si>
  <si>
    <t>輔導體育用品公會展團數位行銷,預計曝光165,000次、點擊數1,690次。</t>
    <phoneticPr fontId="33" type="noConversion"/>
  </si>
  <si>
    <t>113.11.14-113.12.05</t>
  </si>
  <si>
    <t>體育用品公會展團數位行銷</t>
  </si>
  <si>
    <t>輔導食機公會展團數位行銷,共計曝光數16,577萬次、點擊數1,692次。</t>
    <phoneticPr fontId="33" type="noConversion"/>
  </si>
  <si>
    <t>113.10.08-113.10.29</t>
  </si>
  <si>
    <t>食機公會展團數位行銷</t>
  </si>
  <si>
    <t>輔導木工機公會展團數位行銷,共計曝光數32,667次、點擊數1,825次。</t>
    <phoneticPr fontId="33" type="noConversion"/>
  </si>
  <si>
    <t>113.09.04-103.09.27</t>
  </si>
  <si>
    <t>木工機公會展團數位行銷</t>
  </si>
  <si>
    <t>輔導醫材公會展團數位行銷,共計曝光數11,223次、點擊數1,839次。</t>
    <phoneticPr fontId="33" type="noConversion"/>
  </si>
  <si>
    <t>113.08.28-113.09.22</t>
  </si>
  <si>
    <t>醫材公會展團數位行銷</t>
  </si>
  <si>
    <t>輔導車輛公會展團數位行銷,共計曝光數21,929次、點擊數1,685次。</t>
    <phoneticPr fontId="33" type="noConversion"/>
  </si>
  <si>
    <t>113.08.27-113.09.21</t>
  </si>
  <si>
    <t>車輛公會展團數位行銷</t>
  </si>
  <si>
    <t>輔導螺絲公會展團數位行銷,共計曝光數23,671次、點擊數1,776次。</t>
    <phoneticPr fontId="33" type="noConversion"/>
  </si>
  <si>
    <t>113.08.26-113.09.18</t>
  </si>
  <si>
    <t>螺絲公會展團數位行銷</t>
  </si>
  <si>
    <t>1.Facebook-GREEN 集綠 / 綠色產品
2.YouTube-Green Trade綠色貿易資訊網</t>
  </si>
  <si>
    <t>為使企業減碳之產品行銷國際，針對輔導成功案例所製作之影片，透過社群平台廣告操作等數位行銷方式進行推廣，以提升觸及率，並藉企業減碳出口成功故事影片推廣，期帶動國內企業提升產品出口減碳意願以強化減碳能量，進而取得國際品牌及供應鏈減碳商機。</t>
    <phoneticPr fontId="33" type="noConversion"/>
  </si>
  <si>
    <t>113年度「輔導減碳企業提升出口能量計畫」</t>
  </si>
  <si>
    <t>製作減碳出口成功故事</t>
  </si>
  <si>
    <t>商業週刊/紙本雜誌</t>
  </si>
  <si>
    <t>於商業週刊雜誌宣導計畫成果，並推廣會展科技之應用。</t>
    <phoneticPr fontId="33" type="noConversion"/>
  </si>
  <si>
    <t>113.12.23-113.12.29</t>
  </si>
  <si>
    <t>經濟部國際貿易署113年度「EXPE-TECH數位展覽領航計畫」</t>
  </si>
  <si>
    <t>不只展場！EXPO-TECH展覽科技助攻企業拓展商機，加速數位轉型</t>
  </si>
  <si>
    <t>Facebook、Instagram、Youtube</t>
    <phoneticPr fontId="33" type="noConversion"/>
  </si>
  <si>
    <t>於Facebook、Instagram及Youtube運用短文及短影片方式發布相關資訊，鼓勵有志朝國際經貿相關領域發展之大學生參與本計畫，觸及人數約13萬人次、點擊數約1,500人次，期能吸引更多大學生或碩士生了解本計畫活動及競賽內容。</t>
    <phoneticPr fontId="33" type="noConversion"/>
  </si>
  <si>
    <t>113.12.20-113.12.31</t>
  </si>
  <si>
    <t>辦理2024全國大學校院國際經貿專題競賽活動精華影片</t>
  </si>
  <si>
    <t>於Facebook及Instagram運用短文及短影片方式發布相關資訊，鼓勵有志報名國際商務人員特考，觸及人數約37萬人次、點擊數約5,000人次，期能吸引更多大學生或社會人士等族群了解2025年國際經濟商務人員考試及相關職涯發展。</t>
    <phoneticPr fontId="33" type="noConversion"/>
  </si>
  <si>
    <t xml:space="preserve"> 發展組</t>
  </si>
  <si>
    <t>113.11.08-113.12.31</t>
  </si>
  <si>
    <t>113年國際經濟商務人員赴校園宣講精華短影片</t>
  </si>
  <si>
    <t>運用短文及圖卡方式發布相關資訊，鼓勵同學報名參加專題競賽活動，觸及人數達40萬人次、點擊數達1.5萬人次，期能吸引更多大學生或碩士生等族群報名競賽投稿。</t>
    <phoneticPr fontId="33" type="noConversion"/>
  </si>
  <si>
    <t>113.09.18-113.10.17</t>
  </si>
  <si>
    <t>2024全國大學校院國際經貿專題競賽</t>
  </si>
  <si>
    <t>國際貿易署Facebook、LINE</t>
    <phoneticPr fontId="33" type="noConversion"/>
  </si>
  <si>
    <t>1.專案辦公室官網累計瀏覽人次計648,484人。
2.為宣傳計畫補助資訊、通知說明會等相關公告，截至113年12月底共發布LINE貼文20則，LINE@好友數417人。</t>
    <phoneticPr fontId="33" type="noConversion"/>
  </si>
  <si>
    <t>113年度委託辦理「補助公協會辦理貿易推廣計畫」</t>
  </si>
  <si>
    <t>補助公協會辦理貿易推廣計畫
1.補助公協會辦理貿易推廣 實體+線上說明會共3場</t>
  </si>
  <si>
    <t>読売新聞、電子設備産業新聞、電波新聞、日刊工業、日本物流新聞/報紙
電子設備産業新聞、日刊工業、大田區振興協會/網路
月刊生産財、機械與工具/雜誌</t>
  </si>
  <si>
    <t>為推廣智慧機械海外推廣計畫-宣傳精密零組件赴日拓銷團，以當地網路及平面媒體進行宣導。</t>
    <phoneticPr fontId="33" type="noConversion"/>
  </si>
  <si>
    <t xml:space="preserve">財團法人中華民國對外貿易發展協會 </t>
  </si>
  <si>
    <t>113.09.16-
113.11.23</t>
  </si>
  <si>
    <t>智慧機械海外推廣計畫-宣傳精密零組件赴日拓銷團</t>
  </si>
  <si>
    <t>月刊生産財/雜誌
日刊工業新聞/電子報
名古屋商工會議所/電子報</t>
  </si>
  <si>
    <t>113.10.22-
113.11.01</t>
  </si>
  <si>
    <t xml:space="preserve">読売新聞/報紙
電子設備産業新聞/網路
電子設備産業新聞/報紙
電波新聞/報紙
</t>
  </si>
  <si>
    <t>113.09.16-
113.11.17</t>
  </si>
  <si>
    <t>日刊工業/報紙
日刊工業/網站Banner
日刊工業/電子報
大會紙本Show map</t>
  </si>
  <si>
    <t>為宣導智慧機械海外推廣計畫-宣傳日本工具機展(JIMTOF)，以當地網路及平面媒體進行宣導，增加買主之好感度及認知。</t>
    <phoneticPr fontId="33" type="noConversion"/>
  </si>
  <si>
    <t>113.10.01-
113.11.10</t>
  </si>
  <si>
    <t>智慧機械海外推廣計畫-宣傳日本工具機展(JIMTOF)</t>
  </si>
  <si>
    <t>Google圖片、Google關鍵字、GDN聯播網廣告、LinkedIn、YouTube、Facebook、X (Twitter)</t>
  </si>
  <si>
    <t>為提升「智慧機械海外推廣計畫」曝光度，透過Google關鍵字廣告、GDN聯播網及社群平臺宣傳官方網站與活動，年度目標瀏覽人次達170,000次。</t>
    <phoneticPr fontId="33" type="noConversion"/>
  </si>
  <si>
    <t>美國Plastics News/電子報
墨西哥Ambirnte 
Plastico/電子報</t>
    <phoneticPr fontId="33" type="noConversion"/>
  </si>
  <si>
    <t>為提高智慧機械海外推廣計畫在美國佛羅里達橡塑膠展中推廣臺灣橡塑膠機品牌形象，並吸引國際買主及媒體參與，透過大會官媒電子報曝光活動訊息，以提升發表會曝光度及聲量。</t>
    <phoneticPr fontId="33" type="noConversion"/>
  </si>
  <si>
    <t>113.04.15-
113.10.15</t>
  </si>
  <si>
    <t>智慧機械海外推廣計畫-美國佛羅里達橡塑膠展NPE</t>
  </si>
  <si>
    <t>Google GDN聯播網
EDM/電子郵件行銷
YouTube/網路</t>
  </si>
  <si>
    <t>線上形象館結合海外展實體活動製作線上主題網頁、加強平台數位行銷、建立廠商內容式行銷機制及搭配國際產業媒體，以提升搜尋能見度、觸及更多國際買家。</t>
    <phoneticPr fontId="33" type="noConversion"/>
  </si>
  <si>
    <t>113.03.01-113.12.31</t>
  </si>
  <si>
    <t>智慧機械海外推廣計畫-
線上展示之海外展推廣活動網頁與虛實整合行銷規劃建置</t>
  </si>
  <si>
    <t>Google GDN聯播網
Facebook/網路</t>
  </si>
  <si>
    <t>為推廣馬來西亞國家智慧展及臺灣智慧製造產品發表會，透過GDN聯播網進行廣告宣傳，並輔以社群媒體(Facebook)圖文視覺化設計貼文，總計曝光次數143萬人次，總點擊1.4萬人次，與實體產品發表、商機媒合及有獎徵答活動等搭配，吸引眾多買主參加，增加媒合機率並加強臺灣廠商曝光度。</t>
    <phoneticPr fontId="33" type="noConversion"/>
  </si>
  <si>
    <t>113.10.29-113.11.21</t>
  </si>
  <si>
    <t>智慧機械海外推廣計畫-
宣傳馬來西亞國家智慧展發表活動</t>
  </si>
  <si>
    <t>為提高智慧機械海外推廣計畫中全球機械採購大會的國內曝光度，吸引更多業者參與，增加潛在商機。</t>
    <phoneticPr fontId="33" type="noConversion"/>
  </si>
  <si>
    <t>113.08.21-
113.10.02</t>
  </si>
  <si>
    <t>Google GDN聯播網廣告
財經媒體FBNC Youtbe頻道</t>
  </si>
  <si>
    <t>為提高智慧機械海外推廣計畫在越南胡志明工具機展(MTA)中推廣臺灣工具機品牌形象，並吸引國際買主與媒體參與，透過GDN聯播網及當地財經媒體越文平臺曝光活動訊息，以提升於越南市場的曝光度及聲量。</t>
    <phoneticPr fontId="33" type="noConversion"/>
  </si>
  <si>
    <t>113.06.25-113.07.31</t>
  </si>
  <si>
    <t>智慧機械海外推廣計畫-宣傳越南工具機展(MTA)</t>
  </si>
  <si>
    <t>本項於第三季公告，因重複列示致公告執行金額有誤，且宣導期程誤植，實際數28,980元，本次修正減列2,520元並修正其宣導期程。</t>
    <phoneticPr fontId="33" type="noConversion"/>
  </si>
  <si>
    <t>計畫辦理實體說明會並同步線上直播方式，讓更多無法參加實體說明會的參與者觀看。本次報名實體說明會人數約50人、此次線上同時最高觀看人數為264人，大幅提升宣導效果。</t>
    <phoneticPr fontId="33" type="noConversion"/>
  </si>
  <si>
    <t>Reuters Automotive Event官網
Reuters 電子報</t>
  </si>
  <si>
    <t>配合美國路透社汽車展會台灣精品館的活動，綜合運用路透社的媒體資源，透過活動官網平台、電子報等網路媒體形式，向美國汽車供應鏈業界推廣臺灣汽車產業形象及Tier-1品牌，觸達8萬人次。</t>
    <phoneticPr fontId="33" type="noConversion"/>
  </si>
  <si>
    <t>113.10.07-113.11.30</t>
  </si>
  <si>
    <t>美國路透社汽車展會台灣精品館暨發表會</t>
  </si>
  <si>
    <t>網路新聞媒體
Facebook
Instagram
社群名人</t>
  </si>
  <si>
    <t>配合印度臺灣形象展台灣精品館的活動，投放廣告、新聞稿及相關宣傳素材，安排社群名人於社群平臺發布展前宣傳及展中產品導覽直播。刊報導共計78篇，觸達超過475萬人次。</t>
    <phoneticPr fontId="33" type="noConversion"/>
  </si>
  <si>
    <t>113.07.08-113.07.10</t>
  </si>
  <si>
    <t>印度臺灣形象展台灣精品館</t>
  </si>
  <si>
    <t>中國時報、聯合報、經濟日報、工商時報、自由時報、商業週刊、壹蘋新聞網、ETtoday 新聞雲、生洋網路/網站</t>
  </si>
  <si>
    <t>利用國內知名網路及媒體、報章雜誌刊登第33屆台灣精品選拔報名宣傳訊息，增加報名資訊能見度，總觸達數逾1,000萬人次。</t>
    <phoneticPr fontId="33" type="noConversion"/>
  </si>
  <si>
    <t>113.10.31-113.11.28</t>
  </si>
  <si>
    <t>第33屆台灣精品選拔報名宣傳</t>
  </si>
  <si>
    <t>MTD - Medizinisch-Technischer Dialog、 PflegeZeitschrift、 Ergopraxis、 Physiotherapist、 news-nachrichten.ch、 business-presse.de、bürgersagt.de/以上網站</t>
  </si>
  <si>
    <t>1.配合展前、展中宣傳台灣精品參展產品、企業及台灣精品館活動，吸引買主至展場參觀。
2.發布活動新聞稿，並邀請醫療照護相關專業媒體等至展館參觀及採訪，藉由媒體報導推廣臺灣健康照護復健優勢，共促成獲刊報導達50篇，觸達200萬人次。</t>
    <phoneticPr fontId="33" type="noConversion"/>
  </si>
  <si>
    <t>113.09.03-113.09.30</t>
  </si>
  <si>
    <t>德國身障復健暨安養照護展(REHACARE)-台灣精品館</t>
  </si>
  <si>
    <t>工商時報、聯合報、經濟日報、財訊雜誌、中時新聞網、自由新聞網、東森新聞雲、台灣時報網、生洋網路/網站</t>
  </si>
  <si>
    <t>利用國內知名網路及媒體、報章雜誌刊登第33屆台灣精品選拔獲獎名單暨金銀質獎入圍名單，為獲獎企業彰顯榮耀，總觸達數逾550萬人次。</t>
    <phoneticPr fontId="33" type="noConversion"/>
  </si>
  <si>
    <t>第33屆台灣精品選拔獲獎名單公布</t>
  </si>
  <si>
    <t xml:space="preserve">臺灣市場電商通路PChome11月配合雙11活動，以有囤貨或優惠的購買需求為主打，如歐萊德洗髮精、明基電通螢幕掛燈、威剛硬碟等商品，協助提升更多獲獎廠商曝光力度。 </t>
    <phoneticPr fontId="33" type="noConversion"/>
  </si>
  <si>
    <t>PChome台灣精品專區雙11短期促銷活動</t>
  </si>
  <si>
    <t>1.日本25ANS、韓國東亞日報、菲律賓MANILA STANDARD
2.CNN官網</t>
  </si>
  <si>
    <t xml:space="preserve">辦理「臺灣名品之島」、「打造餐飲繁星」及「TAIWAN SELECT」國際廣宣。
1.日本25ANS、韓國東亞日報、菲律賓MANILA STANDARD:整案觸達348萬人次。
2.CNN
(1)剪輯1支60秒推廣影片，於CNN亞太區電視頻道播放。
(2)撰寫1篇客製化推廣文章Taste of Taiwan已於12/2刊登。
(3)撰寫3篇Destination Taiwan文章，分別於11/19及11/28上刊。 
(4)整案觸達超過379萬人次。 </t>
    <phoneticPr fontId="33" type="noConversion"/>
  </si>
  <si>
    <t>「臺灣名品之島」、「打造餐飲繁星」及「TAIWAN SELECT」國際廣宣案(CNN、韓國東亞日報、日本25ANS、菲律賓MANILA STANDARD)</t>
  </si>
  <si>
    <t>網路新聞媒體（ACN Newswire、Sinchew Business、Healthcare Asia、BioSpectrum）</t>
  </si>
  <si>
    <t>搭配2024新加坡國際醫療展於線上醫療媒體Healthcare Asia刊登臺灣智慧醫療專題報導1篇，並於新加坡主流媒體及產業媒體曝光臺灣醫療業者關鍵技術報導5篇，強化宣傳臺灣醫療科技優勢，觸達超過10萬人次。</t>
    <phoneticPr fontId="33" type="noConversion"/>
  </si>
  <si>
    <t>113.09.11-113.11.04</t>
  </si>
  <si>
    <t>新加坡國際醫療展台灣精品館及智慧醫療產業媒體宣傳</t>
  </si>
  <si>
    <t>經濟學人官網與社群平臺</t>
  </si>
  <si>
    <t>與經濟學人合作撰寫4篇電子文章於本專案網站發布，推廣臺灣智慧永續形象、電子資通訊、智慧醫療與半導體供應鏈等優勢產業，並於專案網站製作1頁活動網頁宣傳「牽手護地球」全球徵案活動。</t>
    <phoneticPr fontId="33" type="noConversion"/>
  </si>
  <si>
    <t>113.06.19-113.11.24</t>
  </si>
  <si>
    <t>經濟學人推廣臺灣產業形象及牽手護地球全球徵案活動</t>
  </si>
  <si>
    <t>越南專業媒體Tuoi tre thu do、Cong luan、VTV news等</t>
  </si>
  <si>
    <t>宣傳越南水展台灣精品館暨發表會，獲刊報導57篇報導，觸達50萬人次。</t>
    <phoneticPr fontId="33" type="noConversion"/>
  </si>
  <si>
    <t>113.10.31-113.11.10</t>
  </si>
  <si>
    <t>越南水展台灣精品館暨發表會</t>
  </si>
  <si>
    <t>越南國家電視台(VTV), 24h, ZNews等越南當地主流媒體、YouTube、Facebook等社群平臺</t>
  </si>
  <si>
    <t>1.與越南國家電視台(VTV)合作完成一案，促成10篇報導，觸達至少300萬人次。
2.促成至少獲刊報導14篇，觸達41萬人次。</t>
    <phoneticPr fontId="33" type="noConversion"/>
  </si>
  <si>
    <t>113.07.01-113.12.31</t>
  </si>
  <si>
    <t>越南市場台灣精品推廣</t>
  </si>
  <si>
    <t>宣傳杜拜體育用品及健身器材展台灣精品館及發表會，投放活動貼文及相關影音素材廣告，共觸達58萬人次。</t>
    <phoneticPr fontId="33" type="noConversion"/>
  </si>
  <si>
    <t>113.09.30-113.10.27</t>
  </si>
  <si>
    <t>杜拜體育用品及健身器材展台灣精品館及發表會</t>
  </si>
  <si>
    <t>為宣傳路跑活動，發布新聞媒體、社群網站投放廣告等，獲刊報導40篇，觸達超過680萬人次。</t>
    <phoneticPr fontId="33" type="noConversion"/>
  </si>
  <si>
    <t>113.09.01-113.10.06</t>
  </si>
  <si>
    <t>印尼台灣精品公益路跑</t>
  </si>
  <si>
    <t>LinkedIn
Google
網路新聞媒體（Industrial Automation、Machining World、Engineering Review、Machine Tools World）</t>
  </si>
  <si>
    <t>配合印度自動化工業展台灣精品館及發表會活動，投放展品介紹廣告及相關素材，觸達約30萬人次。</t>
    <phoneticPr fontId="33" type="noConversion"/>
  </si>
  <si>
    <t>113.08.01-113.08.24</t>
  </si>
  <si>
    <t>印度自動化工業展台灣精品館</t>
  </si>
  <si>
    <t>印度台灣精品體驗行銷，配合活動前中後宣傳，共觸達1335萬人次。</t>
    <phoneticPr fontId="33" type="noConversion"/>
  </si>
  <si>
    <t>113.11.01-113.11.17</t>
  </si>
  <si>
    <t>印度台灣精品體驗行銷</t>
  </si>
  <si>
    <t>電視台TimesNow、ETNow
網路媒體Business Standard、India Today等主流媒體
YouTube
Facebook</t>
  </si>
  <si>
    <t>邀請印度時報集團TimesNow、ETNow電視台來臺，訪談歐萊德、研華等綠色企業代表，並報導「牽手護地球」活動。113年7月20日至113年7月21日於當地播出。另發布臺灣永續解決方案及循環經濟主題新聞稿，獲得第一大商業報 Business Standard、知名資通訊專業媒體VAR India 等報導，總觸達640萬人次。</t>
    <phoneticPr fontId="33" type="noConversion"/>
  </si>
  <si>
    <t>113.07.22-113.12.31</t>
  </si>
  <si>
    <t>印度媒體廣宣</t>
  </si>
  <si>
    <t>CNET 官網</t>
  </si>
  <si>
    <t>與國際知名媒體CNET針對產業形象專題報導及宣傳，共發布2篇文章及廣告導連，觸達269萬人次。</t>
    <phoneticPr fontId="33" type="noConversion"/>
  </si>
  <si>
    <t>113.12.16-113.12.31</t>
  </si>
  <si>
    <t xml:space="preserve">與國際知名媒體CNET針對產業形象專題報導及宣傳 </t>
  </si>
  <si>
    <t>配合誠品生活日本橋台灣精品形象概念店活動，於活動期間投放社群廣告與新聞稿等素材，共觸達62萬人次。</t>
    <phoneticPr fontId="33" type="noConversion"/>
  </si>
  <si>
    <t>113.08.23-113.10.22</t>
  </si>
  <si>
    <t>誠品日本橋台灣精品形象概念店數位宣傳</t>
  </si>
  <si>
    <t>Facebook
X
Instagram</t>
  </si>
  <si>
    <t>配合台灣精品x Good Design體驗活動，於活動期間投放社群廣告，共觸達14萬8,283人次。</t>
    <phoneticPr fontId="33" type="noConversion"/>
  </si>
  <si>
    <t>113.09.11-113.09.29</t>
  </si>
  <si>
    <t>台灣精品x Good Design體驗活動數位廣告</t>
  </si>
  <si>
    <t>日本樂天電商平臺</t>
  </si>
  <si>
    <t>配合11-12月台灣精品祭與選物店開張，投放貼文、新聞稿及相關素材廣告，共觸達約50萬人次。</t>
    <phoneticPr fontId="33" type="noConversion"/>
  </si>
  <si>
    <t>113.11.15-113.12.11</t>
  </si>
  <si>
    <t>日本電商通路</t>
  </si>
  <si>
    <t>日本樂天電商平臺
GDN關鍵字</t>
  </si>
  <si>
    <t>配合9月楓葉季與樂天Super Sale檔期，投放檔期素材與關鍵字，共觸達10萬人次。</t>
    <phoneticPr fontId="33" type="noConversion"/>
  </si>
  <si>
    <t>113.09.04-113.09.11</t>
  </si>
  <si>
    <t>日本樂天電商通路宣傳台灣精品</t>
  </si>
  <si>
    <t>網路新聞媒體 (Khaleej Times、Arabian Reseller、Gulf News、Tahawultech.com、Gadget Voiz)
Facebook</t>
  </si>
  <si>
    <t>配合活動，投放活動貼文、新聞稿及相關影音素材廣告，共觸達58萬人次。</t>
    <phoneticPr fontId="33" type="noConversion"/>
  </si>
  <si>
    <t>113.10.01-113.10.18</t>
  </si>
  <si>
    <t>杜拜海灣資訊科技展設置台灣精品館與發表會</t>
  </si>
  <si>
    <t>MM Thailand網
Facebook</t>
    <phoneticPr fontId="33" type="noConversion"/>
  </si>
  <si>
    <t>台灣精品X泰國媒體MM Thailand以「smart metalworking」為主題，為榮田、成祐、協易、岡豐、英貴爾共5家企業撰寫專題報導，報導刊登於該媒體官網及臉書，觸達約5萬人次。</t>
    <phoneticPr fontId="33" type="noConversion"/>
  </si>
  <si>
    <t>台灣精品與MM Thailand專題合作</t>
  </si>
  <si>
    <t>網路新聞媒體(Matichon、Khaosod、Prachachat、Smethailand、Dailynews等)
Facebook
Instagram
社群名人</t>
  </si>
  <si>
    <t>配合泰國臺灣形象展台灣精品館的活動，投放廣告、新聞稿及相關宣傳素材，安排社群名人於社群平臺發布展前宣傳及展中產品導覽直播。獲刊報導82篇，觸達約121萬人次。</t>
    <phoneticPr fontId="33" type="noConversion"/>
  </si>
  <si>
    <t>113.11.01-113.11.27</t>
  </si>
  <si>
    <t>泰國臺灣形象展台灣精品館</t>
  </si>
  <si>
    <t>配合METALEX台灣精品館及發表會活動，投放展品介紹廣告及相關素材，觸達約10萬人次。</t>
    <phoneticPr fontId="33" type="noConversion"/>
  </si>
  <si>
    <t>泰國金屬加工展台灣精品館暨發表會</t>
  </si>
  <si>
    <t>MTD、Krankenhaus等專業醫療媒體/網站</t>
  </si>
  <si>
    <t>透過MEDICA台灣精品館及發表會活動，刊登臺灣企業產品及優勢產業形象廣告，獲刊報導48篇，觸達190萬人次。</t>
    <phoneticPr fontId="33" type="noConversion"/>
  </si>
  <si>
    <t>113.11.01-113.11.31</t>
  </si>
  <si>
    <t>德國醫療展台灣精品媒體宣傳</t>
  </si>
  <si>
    <t>為推廣台灣精品及提升臺灣產業形象，於台灣精品菲律賓市場製作原創行銷素材，並於各社群平台宣傳推廣，全年觸達631萬人次、互動數316萬次。</t>
    <phoneticPr fontId="33" type="noConversion"/>
  </si>
  <si>
    <t>Facebook
LINE
GDN關鍵字廣告
社群名人</t>
  </si>
  <si>
    <t>為推廣台灣精品及提升臺灣產業形象，於台灣精品泰國市場製作原創行銷素材，並於各社群平台宣傳推廣，本年度累計觸達約5,040,033人次。</t>
    <phoneticPr fontId="33" type="noConversion"/>
  </si>
  <si>
    <t>於台灣精品馬來西亞市場數位社群平臺FB及IG，發布台灣精品獲獎產品介紹貼文及短影音，已累計觸達超過約1,493,799人次。</t>
    <phoneticPr fontId="33" type="noConversion"/>
  </si>
  <si>
    <t>於越南數位社群平臺FB及IG發布台灣精品獲獎產品介紹貼文及短影音，已累計觸達超過約1,688萬6,700人次。</t>
    <phoneticPr fontId="33" type="noConversion"/>
  </si>
  <si>
    <t>YouTube
Facebook
Instagram</t>
  </si>
  <si>
    <t>為推廣台灣精品及提升臺灣產業形象，於台灣精品印尼市場製作原創行銷素材，並於各社群平台宣傳推廣，全年度共觸達630萬人次。</t>
    <phoneticPr fontId="33" type="noConversion"/>
  </si>
  <si>
    <t>於印度市場各類數位平台推廣台灣精品之精神、得獎品牌及產品推廣貼文，截至12月底已累計觸達超過4900萬人次。</t>
    <phoneticPr fontId="33" type="noConversion"/>
  </si>
  <si>
    <t>113.10.01- 113.12.31</t>
  </si>
  <si>
    <t>配合日本福熊社群活動，投放活動貼文、新聞稿及相關影音素材廣告，觸達422萬人次。</t>
    <phoneticPr fontId="33" type="noConversion"/>
  </si>
  <si>
    <t>為推廣台灣精品及提升臺灣產業形象，於台灣精品歐盟市場製作原創行銷素材，並於社群平台宣傳推廣，整年度預計粉絲至少增加4,000人次，互動數5萬人次，觸達300萬人次。</t>
    <phoneticPr fontId="33" type="noConversion"/>
  </si>
  <si>
    <t>113.10.31-113.11.30</t>
  </si>
  <si>
    <t>為推廣台灣精品及提升臺灣產業形象，於台灣精品美國市場製作原創行銷素材，並於社群平台宣傳推廣，全年度共觸達661萬人次。</t>
    <phoneticPr fontId="33" type="noConversion"/>
  </si>
  <si>
    <t>Google關鍵字廣告
Google GDN</t>
  </si>
  <si>
    <t>為宣傳「牽手護地球」廣邀全球提案，投放國際數位廣告，觸達235,959人次。</t>
    <phoneticPr fontId="33" type="noConversion"/>
  </si>
  <si>
    <t>113.07.15-113.08.31</t>
  </si>
  <si>
    <t>牽手護地球國際宣傳</t>
  </si>
  <si>
    <t>Facebook
IG
Linkedin
Google</t>
  </si>
  <si>
    <t>牽手護地球活動宣傳-非洲市場於網路媒體進行宣導，在非洲地區宣傳Go Green with Taiwan的啟動記者會及徵案、前16強及決選前6強、總決賽最佳3案，報導活動及臺灣永續產業優勢，獲刊報導合計57篇、觸達1,100萬人。</t>
    <phoneticPr fontId="33" type="noConversion"/>
  </si>
  <si>
    <t>113.07.24-113.12.31</t>
  </si>
  <si>
    <t>牽手護地球活動宣傳-非洲市場</t>
  </si>
  <si>
    <t>牽手護地球國際宣傳-柬埔寨市場於網路媒體進行宣導，於金邊台貿中心粉絲頁宣傳Go Green with Taiwan徵案共觸達28,000次。</t>
    <phoneticPr fontId="33" type="noConversion"/>
  </si>
  <si>
    <t>牽手護地球國際宣傳-柬埔寨市場</t>
  </si>
  <si>
    <t>Facebook
Twitter
Linkedin</t>
  </si>
  <si>
    <t>牽手護地球國際宣傳-墨西哥市場於網路媒體進行宣導，包含於社群平臺宣傳、新聞稿發布及合作社群名人推廣活動等，獲刊報導合計12篇、觸達60萬人。</t>
    <phoneticPr fontId="33" type="noConversion"/>
  </si>
  <si>
    <t>牽手護地球國際宣傳-墨西哥市場</t>
  </si>
  <si>
    <t>牽手護地球國際宣傳-巴西市場於網路媒體進行宣導，包含於社群平臺宣傳、新聞稿發布及合作社群名人推廣活動等，獲刊報導83篇、觸達400萬人。</t>
    <phoneticPr fontId="33" type="noConversion"/>
  </si>
  <si>
    <t>牽手護地球國際宣傳-巴西市場</t>
  </si>
  <si>
    <t>網路新聞媒體(Manila Bulletin, Manila Standard, Tribune.net, Manila Times, Business Mirror, Daily Tribune, Buzzsetter, Front page PH)、Facebook
Instagram</t>
  </si>
  <si>
    <t>牽手護地球活動宣傳-菲律賓市場於網路媒體進行宣導，包含於社群平臺宣傳、新聞稿發布及合作社群名人推廣活動等，報導活動及臺灣永續產業優勢，獲刊報導40篇、觸達3,488萬人。</t>
    <phoneticPr fontId="33" type="noConversion"/>
  </si>
  <si>
    <t>113.06.11-113.12.31</t>
  </si>
  <si>
    <t>牽手護地球活動宣傳-菲律賓市場</t>
  </si>
  <si>
    <t>網路新聞媒體 (Bernama, 星洲日報, 南洋商報，Malaysiakini，The Sun Daily，Daily Express, Borneo post)、Facebook
Instagram</t>
  </si>
  <si>
    <t>牽手護地球活動宣傳-馬來西亞市場於網路媒體進行宣導，包含於社群平臺宣傳、新聞稿發布及合作社群名人推廣活動等，獲刊報導合計43篇、觸達100萬人及達互動次數70萬次。</t>
    <phoneticPr fontId="33" type="noConversion"/>
  </si>
  <si>
    <t>113.07.11-113.12.31</t>
  </si>
  <si>
    <t>牽手護地球活動宣傳-馬來西亞市場</t>
  </si>
  <si>
    <t>網路新聞媒體(ESG Mena, Zawya, Regal Al Amal、 Sahm Capital、25h、Sada El Arab、Akhbar El Syaha、 Mesbar、E- Emirates、 Mena FN、Global Nation)、ESMG Mena - LinkedIn、Instagram</t>
  </si>
  <si>
    <t>牽手護地球活動宣傳-泰國市場於網路媒體進行宣導，包含於社群平臺宣傳、新聞稿發布及合作社群名人推廣活動等，獲刊報導42篇、觸達860萬人。</t>
    <phoneticPr fontId="33" type="noConversion"/>
  </si>
  <si>
    <t>113.06.24-113.12.31</t>
  </si>
  <si>
    <t>牽手護地球活動宣傳-中東市場</t>
  </si>
  <si>
    <t>Facebook
IG
網路新聞媒體(Bangkok Post, Thai Post, Siam Rath, Dailynews等)</t>
  </si>
  <si>
    <t>牽手護地球活動宣傳-泰國市場於網路媒體進行宣導，包含於社群平臺宣傳、新聞稿發布及合作社群名人推廣活動等，獲刊報導88篇，觸達約200萬人次。</t>
    <phoneticPr fontId="33" type="noConversion"/>
  </si>
  <si>
    <t>牽手護地球活動宣傳-泰國市場</t>
  </si>
  <si>
    <t>Nhip Cau Dau Tu, Bao Dau Tu等越南媒體</t>
  </si>
  <si>
    <t>牽手護地球活動宣傳-越南市場於網路媒體進行宣導，獲刊報導39篇，觸達243萬人次。</t>
    <phoneticPr fontId="33" type="noConversion"/>
  </si>
  <si>
    <t>牽手護地球活動宣傳-越南市場</t>
  </si>
  <si>
    <t>Facebook
Instagram
網路媒體BERITASATU.COM等</t>
  </si>
  <si>
    <t>牽手護地球活動宣傳-印尼市場於網路媒體進行宣導，包含於社群平臺宣傳、新聞稿發布及合作社群名人推廣活動等，獲刊報導23篇，觸達超過30萬人次。</t>
    <phoneticPr fontId="33" type="noConversion"/>
  </si>
  <si>
    <t>牽手護地球活動宣傳-印尼市場</t>
  </si>
  <si>
    <t>Facebook
LinkedIn
網路媒體Republic World
Outlook Inida、Hindustan Times等印度當地主流媒體</t>
  </si>
  <si>
    <t>牽手護地球活動宣傳-印度市場於網路媒體進行宣導，促成85案提案，獲刊報導45篇，觸達110萬人次。</t>
    <phoneticPr fontId="33" type="noConversion"/>
  </si>
  <si>
    <t>牽手護地球活動宣傳-印度市場</t>
  </si>
  <si>
    <t>網路新聞媒體 (wiadomosci、polityka、conowego、zielonagospodarka.pl、biznes.newseria)</t>
  </si>
  <si>
    <t>牽手護地球活動宣傳-波蘭市場於網路新聞媒體進行宣導，促成46案提案，獲刊報導38篇，觸達150萬人次。</t>
    <phoneticPr fontId="33" type="noConversion"/>
  </si>
  <si>
    <t>牽手護地球活動宣傳-波蘭市場</t>
  </si>
  <si>
    <t>牽手護地球活動宣傳-英國市場於LinkedIn進行宣導，促成30案提案，獲刊報導35篇，觸達100萬人次。</t>
    <phoneticPr fontId="33" type="noConversion"/>
  </si>
  <si>
    <t>牽手護地球活動宣傳-英國市場</t>
  </si>
  <si>
    <t>Business Wire、Yahoo! Finance、Detroit News/網站
Automotive News/報紙</t>
  </si>
  <si>
    <t>配合美國路透社汽車展會台灣精品館，與汽車專業媒體合作進行宣導並發布新聞稿，觸達300萬人次。</t>
    <phoneticPr fontId="33" type="noConversion"/>
  </si>
  <si>
    <t>Manila Bulletin、Manila Times、LionHeart TV、Starring.com、Frontpage、Woman Avenue、Tech and Innovations、The Newsmakers/以上網站
Facebook
Instagram</t>
  </si>
  <si>
    <t>1.配合活動前、中、後宣傳本活動，帶動人潮至現場參與，並增進與社群粉絲之互動。
2.發布活動新聞稿，並邀請主流媒體至活動現場參觀及採訪，藉由媒體報導推廣臺灣優勢產業形象，促成50篇獲刊報導，觸達1,200萬人次。</t>
    <phoneticPr fontId="33" type="noConversion"/>
  </si>
  <si>
    <t>113.05.08-113.09.13</t>
  </si>
  <si>
    <t>菲律賓萬人聽見台灣精品</t>
  </si>
  <si>
    <t>Industrieanzeiger/紙本雜誌、官網、電子報、LinkedIn</t>
  </si>
  <si>
    <t>台灣精品X德國雜誌Industrieanzeiger專題報導於9月刊登於紙本雜誌、官網、Email電子報、LinkedIn平台，線上線下預計觸達約17萬歐盟地區之專業人士。</t>
    <phoneticPr fontId="33" type="noConversion"/>
  </si>
  <si>
    <t>台灣精品X德國雜誌Industrieanzeiger專題報導</t>
  </si>
  <si>
    <t>El Economista、Mexico Industry、Yahoo! Finanzas 
、La Economía 、TYN Magazine 、Transporte Total/平面媒體、官網</t>
  </si>
  <si>
    <t>於展前及展後發布新聞稿吸引買主到現場參觀，擴大台灣精品知名度，並安排參展企業接受墨西哥媒體採訪，企業代表深入介紹公司及產品，為台灣精品企業及產品宣傳，活動期間共計獲刊報導52篇，觸達104萬人。</t>
    <phoneticPr fontId="33" type="noConversion"/>
  </si>
  <si>
    <t>113.07.01-113.07.30</t>
  </si>
  <si>
    <t>墨西哥汽配展台灣精品館</t>
  </si>
  <si>
    <t>活動平台Eventplatform/雜誌</t>
  </si>
  <si>
    <t>宣傳貿易署會展廊帶及策略性行銷臺灣成果，發行冊數4,500冊。</t>
    <phoneticPr fontId="33" type="noConversion"/>
  </si>
  <si>
    <t>113.12.26-
113.12.31</t>
  </si>
  <si>
    <t>臺灣會展廊帶盛大啟動
貿易署率臺灣閃耀亞洲會展</t>
  </si>
  <si>
    <t>Facebook及Instagram</t>
  </si>
  <si>
    <t>向年齡介於20-40歲的會展產業相關社會人士及學生宣傳，將於Meta底下社群媒體動態消息,右側欄位及私訊版位放置廣告。
活動訊息曝光次數為 173,615次，點擊次數預計為 2,083次。</t>
    <phoneticPr fontId="33" type="noConversion"/>
  </si>
  <si>
    <t>113.05.23-113.06.02</t>
  </si>
  <si>
    <t>2024亞洲會展產業論壇</t>
  </si>
  <si>
    <t>美國商業媒體Fortune網站/橫幅廣告</t>
  </si>
  <si>
    <t>於美國商業媒體Fortune網站投放廣告，觸及30萬次曝光量，吸引國際商務人士點閱。</t>
    <phoneticPr fontId="33" type="noConversion"/>
  </si>
  <si>
    <t>113.11.19-113.11.30</t>
  </si>
  <si>
    <t>Taiwan Business Events Corridor &amp; Savoring, Exploring, Rejuvenating, Gifting主視覺Banner展現年度形象。</t>
  </si>
  <si>
    <t>美國商業媒體Fortune網站</t>
  </si>
  <si>
    <t>於美國商業媒體Fortune網站宣傳，提升臺灣會展國際曝光度，觸及937,236人次。</t>
    <phoneticPr fontId="33" type="noConversion"/>
  </si>
  <si>
    <t>113.10.05-113.11.07</t>
  </si>
  <si>
    <t>以114年重點展覽為核心，帶出可搭配展覽進行之臺灣好吃好玩延伸行程。</t>
  </si>
  <si>
    <t xml:space="preserve">比利時會展專業媒體Boardroom網站
</t>
  </si>
  <si>
    <t>於比利時會展專業媒體Boardroom網站刊登宣導文案，提升桃園會展資源國際曝光度，觸及7,500人次。</t>
    <phoneticPr fontId="33" type="noConversion"/>
  </si>
  <si>
    <t>113.11.14-113.12.31</t>
  </si>
  <si>
    <t>宣傳桃園會展資源及桃園會展中心</t>
  </si>
  <si>
    <t>於歐洲專業媒體AMI網站宣傳桃園會展中心盛大開幕，並帶領讀者了解桃園週邊產業，提升臺灣會展國際曝光度，觸及約25,000人次。</t>
    <phoneticPr fontId="33" type="noConversion"/>
  </si>
  <si>
    <t>宣傳桃園會展中心盛大開幕及介紹週邊產業</t>
  </si>
  <si>
    <t>新加坡專業會展媒體M&amp;C ASIA雜誌/FB貼文</t>
  </si>
  <si>
    <t>配合境內關外政策宣傳臺灣好吃好玩好健康，獎勵旅遊與順道觀光等資源，於新加坡專業會展媒體M&amp;C ASIA以FB貼文推廣，觸及約460,000人次。</t>
    <phoneticPr fontId="33" type="noConversion"/>
  </si>
  <si>
    <t>配合境內關外政策宣傳台灣好吃好玩好健康，獎勵旅遊與順道觀光等資源</t>
  </si>
  <si>
    <t>新加坡專業會展媒體M&amp;C ASIA/電子郵件行銷</t>
  </si>
  <si>
    <t>配合境內關外政策宣傳臺灣好吃好玩好健康，獎勵旅遊與順道觀光等資源，於新加坡專業會展媒體M&amp;C ASIA進行電子郵件行銷，觸及約460,000人次。</t>
    <phoneticPr fontId="33" type="noConversion"/>
  </si>
  <si>
    <t>新加坡專業會展媒體M&amp;C ASIA雜誌/網站</t>
  </si>
  <si>
    <t>配合境內關外政策宣傳臺灣好吃好玩好健康，獎勵旅遊與順道觀光等資源，於新加坡專業會展媒體M&amp;C ASIA雜誌網站進行宣導，觸及約460,000人次。</t>
    <phoneticPr fontId="33" type="noConversion"/>
  </si>
  <si>
    <t>新加坡專業會展媒體M&amp;C ASIA雜誌/紙本</t>
  </si>
  <si>
    <t>宣傳桃園會展中心盛大開幕，於新加坡專業會展媒體M&amp;C ASIA雜誌進行宣導，發行冊數5,000冊。</t>
    <phoneticPr fontId="33" type="noConversion"/>
  </si>
  <si>
    <t>宣傳桃園會展中心盛大開幕</t>
  </si>
  <si>
    <t>宣傳貿易署會展廊帶及策略性行銷臺灣成果，於活動平台Eventplatform進行宣導，發行冊數4,500冊。</t>
    <phoneticPr fontId="33" type="noConversion"/>
  </si>
  <si>
    <t>打造臺灣會展廊帶，建構永續會展環境
經濟部國際貿易署吸引國際展會商機促進
訪客經濟成長</t>
  </si>
  <si>
    <t>新加坡專業會展媒體M&amp;C ASIA網站廣宣文案、電子郵件行銷、Facebook貼文</t>
  </si>
  <si>
    <t>介紹臺灣會展城市，吸引會展活動來台，該媒體網路訂閱用戶數及網站流量計12萬人次。</t>
    <phoneticPr fontId="33" type="noConversion"/>
  </si>
  <si>
    <t>113.09.16-113.09.30</t>
  </si>
  <si>
    <t>臺灣會展城市介紹</t>
  </si>
  <si>
    <t>113.11.18-
113.11.30</t>
  </si>
  <si>
    <t>MEET TAIWAN品牌推廣影片，國際曝光觸及約20,000人次。</t>
    <phoneticPr fontId="33" type="noConversion"/>
  </si>
  <si>
    <t>MEET TAIWAN品牌推廣影片</t>
  </si>
  <si>
    <t>Google GDN聯播網廣告
Facebook</t>
  </si>
  <si>
    <t>宣傳「MEET TAIWAN」臺灣會展網，提升臺灣會展國際曝光度，點擊數約380,000次。</t>
    <phoneticPr fontId="33" type="noConversion"/>
  </si>
  <si>
    <t>導流網路群眾至「MEET TAIWAN」 Facebook粉絲專頁，Facebook粉專追蹤人數180,405人。</t>
    <phoneticPr fontId="33" type="noConversion"/>
  </si>
  <si>
    <t>宣傳「MEET TAIWAN」Instagram 粉絲專頁及貼文，達成Instagram貼文總觸及數774,487人次。</t>
    <phoneticPr fontId="33" type="noConversion"/>
  </si>
  <si>
    <t>宣傳「MEET TAIWAN」 Facebook粉絲專頁及貼文，達成Facebook貼文總觸及數245,023人次。</t>
    <phoneticPr fontId="33" type="noConversion"/>
  </si>
  <si>
    <t>為宣傳114年上半年個別廠商赴海外參展補助計畫，於Google關鍵字廣告廣告推播相關訊息。</t>
    <phoneticPr fontId="33" type="noConversion"/>
  </si>
  <si>
    <t>113.10.18-113.11.18</t>
  </si>
  <si>
    <t>114年上半年個別廠商赴海外參展補助計畫</t>
  </si>
  <si>
    <t>為宣傳114年上半年個別廠商赴海外參展補助計畫，於貿易雜誌推播相關訊息。</t>
    <phoneticPr fontId="33" type="noConversion"/>
  </si>
  <si>
    <t>辦理實體同步線上補助公告說明會，線上直播計286人出席。</t>
    <phoneticPr fontId="33" type="noConversion"/>
  </si>
  <si>
    <t>113.11.04</t>
  </si>
  <si>
    <t>114年上半年補助公告說明會網路直播</t>
  </si>
  <si>
    <t>為推廣業者申請本計畫國際行銷輔導措施，於國內產業界主流平面媒體經濟日報與工商時報刊登信息，吸引業者報名參加推廣說明會及提出「國際行銷輔導」申請，工商時報每日發行量逾35萬份。</t>
    <phoneticPr fontId="33" type="noConversion"/>
  </si>
  <si>
    <t>113.12.17</t>
  </si>
  <si>
    <t>紡織品整合行銷與商機開發計畫國際行銷輔導推廣說明會</t>
  </si>
  <si>
    <t>為推廣業者申請本計畫國際行銷輔導措施，於國內產業界主流平面媒體經濟日報與工商時報刊登信息，吸引業者報名參加推廣說明會及提出「國際行銷輔導」申請，經濟日報每日發行量逾36萬份。</t>
    <phoneticPr fontId="33" type="noConversion"/>
  </si>
  <si>
    <t>為推廣臺灣紡織業創新產品與技術，運用YouTube進行點擊率數位推廣，達5,000點擊率。</t>
    <phoneticPr fontId="33" type="noConversion"/>
  </si>
  <si>
    <t>YouTube、LinkedIn</t>
  </si>
  <si>
    <t>為推廣臺灣紡織業創新產品與技術，運用YouTube及LinkedIn進行點擊率數位推廣，達15,000點擊率。</t>
    <phoneticPr fontId="33" type="noConversion"/>
  </si>
  <si>
    <t>113.12.16-113.12.18</t>
  </si>
  <si>
    <t>推廣臺灣紡織業永續創新產品及技術</t>
  </si>
  <si>
    <t>英國JUST-STYLE.COM電子報</t>
  </si>
  <si>
    <t>JUST-STYLE.COM係英國時尚服飾產業資訊網站，提供趨勢分析、新聞及市場報告等，讀者觸及全球專業紡織品牌買主，以提升計畫曝光度。</t>
    <phoneticPr fontId="33" type="noConversion"/>
  </si>
  <si>
    <t>113.11.25、113.12.02</t>
  </si>
  <si>
    <t>透過Google關鍵字廣告推廣臺灣優質紡織業者與永續機能之創新紡織品，訪客數達4,535次。</t>
    <phoneticPr fontId="33" type="noConversion"/>
  </si>
  <si>
    <t>113.11.25-113.11.30</t>
  </si>
  <si>
    <t>推廣臺灣優質紡織業者與永續機能之創新紡織品</t>
  </si>
  <si>
    <t>透過繊維NEWS刊登系列廣宣，推廣臺灣永續創新兼具時尚之紡織品，吸引目標市場客群出席並傳遞產業優質形象。</t>
    <phoneticPr fontId="33" type="noConversion"/>
  </si>
  <si>
    <t>為推廣臺灣紡織業創新產品與技術，運用YouTube及LinkedIn進行點擊率數位推廣，達60,000點擊率。</t>
    <phoneticPr fontId="33" type="noConversion"/>
  </si>
  <si>
    <t>113.10.15-113.11.24</t>
  </si>
  <si>
    <t>推廣臺灣紡織業創新產品與技術</t>
  </si>
  <si>
    <t>Textile World為美國知名紡織專業媒體，報導內容提供紡織產業管理者最新技術與市場應用之資訊，讀者觸及全球專業紡織品牌買主。透過推廣本計畫內容及網站與社群平臺，提升計畫曝光度與露出機會。</t>
    <phoneticPr fontId="33" type="noConversion"/>
  </si>
  <si>
    <t>113.10.01-113.11.30</t>
  </si>
  <si>
    <t>1.為推廣2024年Wow! Taiwan，於10/28-11/8進行Google關鍵字廣告投放。
2.廣告投放期間曝光約3,493萬次。</t>
    <phoneticPr fontId="33" type="noConversion"/>
  </si>
  <si>
    <t>113.10.28-
113.11.08</t>
  </si>
  <si>
    <t>2024年Wow! Taiwan關鍵字投放</t>
  </si>
  <si>
    <t>1.為推廣泰國智慧能源雙邊交流暨媒合會，於10/28-11/10期間於泰國進行Display Banner Ad數位廣告投放，吸引當地潛力買家。
2.廣告投放期間曝光約2,284萬次。</t>
    <phoneticPr fontId="33" type="noConversion"/>
  </si>
  <si>
    <t>113.10.28-
113.11.10</t>
  </si>
  <si>
    <t>2024年Wow! Taiwan Project-泰國智慧能源</t>
  </si>
  <si>
    <t>1.為推廣馬來西亞智慧物流雙邊交流暨媒合會，於10/28-11/10期間於馬來西亞進行Display Banner Ad數位廣告投放，吸引當地潛力買家。
2.廣告投放期間曝光約1,958萬次。</t>
    <phoneticPr fontId="33" type="noConversion"/>
  </si>
  <si>
    <t>2024年Wow! Taiwan Project-馬來西亞智慧物流</t>
  </si>
  <si>
    <t>1.為推廣馬來西亞智慧農業雙邊交流暨媒合會，於10/28-11/10期間於馬來西亞進行Display Banner Ad數位廣告投放，吸引當地潛力買家。
2.廣告投放期間曝光約1,923萬次。</t>
    <phoneticPr fontId="33" type="noConversion"/>
  </si>
  <si>
    <t>2024年Wow! Taiwan Project-馬來西亞智慧農業</t>
  </si>
  <si>
    <t xml:space="preserve">1.為推廣泰國智慧生活雙邊交流暨媒合會，於10/28-11/10期間於泰國進行Display Banner Ad數位廣告投放，吸引當地潛力買家。
2.廣告投放期間曝光約3,439萬次。
</t>
    <phoneticPr fontId="33" type="noConversion"/>
  </si>
  <si>
    <t>2024年Wow! Taiwan Project-泰國智慧生活</t>
  </si>
  <si>
    <t>1.透過網路媒體發布新南向市場相關商情資訊，推廣本計畫市場趨勢與商機，徵集更多業者參與計畫或運用計畫相關資源。
2.經濟日報網站，每日約有20萬瀏覽人次，至少曝光2,000次。</t>
    <phoneticPr fontId="33" type="noConversion"/>
  </si>
  <si>
    <t>2024台韓經貿聯誼會登場　台韓協作共創新商機</t>
  </si>
  <si>
    <t>「從屏東拓銷國際」產業趨勢分享會 讓屏東產品走向國際</t>
  </si>
  <si>
    <t>113.11.05</t>
  </si>
  <si>
    <t>智慧轉型與永續發展</t>
  </si>
  <si>
    <t>跨越文化 促先進技術攻海外</t>
  </si>
  <si>
    <t>智慧農業拓展海外市場</t>
  </si>
  <si>
    <t>1.FB+IG動態消息、限時動態
2 Google/Youtube影片導流
3.LINE LAP廣告(聊天室上方Smart Channel靜態圖片+短影片廣告)</t>
  </si>
  <si>
    <t>Meta(FB/IG)曝光985,692次、點擊數10,246次；Youtube曝光598,241次、觀看次數344,120次、連結點擊數462次；LINE靜態圖片曝光3,493,306次、點擊17,483次；LINE短影片曝光1,227,667次、點擊1,953次。</t>
    <phoneticPr fontId="33" type="noConversion"/>
  </si>
  <si>
    <t>國企班招生前導預告宣傳</t>
  </si>
  <si>
    <t>Google Ads GDN廣告</t>
  </si>
  <si>
    <t>廣告走期總曝光量795,816次、總點擊數10,249次</t>
    <phoneticPr fontId="33" type="noConversion"/>
  </si>
  <si>
    <t>113.11.01-113.12.08</t>
  </si>
  <si>
    <t>eMaster工程英語課程宣傳</t>
  </si>
  <si>
    <t>Google Ads關鍵字廣告及GDN廣告</t>
  </si>
  <si>
    <t>廣告走期間總曝光5,401,310次，總點擊12,972次。</t>
    <phoneticPr fontId="33" type="noConversion"/>
  </si>
  <si>
    <t>113.10.19-113.11.20</t>
  </si>
  <si>
    <t>商務英語企業培訓課程宣傳</t>
  </si>
  <si>
    <t>1.FB：動態消息
2.LINE TODAY、貼文串</t>
  </si>
  <si>
    <t xml:space="preserve">廣告走期間，FB曝光2,478次、廣告點擊次數: 118次；LINE曝光1,455,029次、點擊8,486次。
</t>
    <phoneticPr fontId="33" type="noConversion"/>
  </si>
  <si>
    <t>113.10.25-113.12.16</t>
  </si>
  <si>
    <t>新南向人才班泰國市場策略高雄場課程宣傳</t>
  </si>
  <si>
    <t>1.FB：動態消息、即時文章
2.Google：搜尋廣告(關鍵字廣告)</t>
  </si>
  <si>
    <t xml:space="preserve">FB廣告走期曝光716,777次、廣告點擊9,703次；Google廣告曝光 444,140次、點擊6,567次。 </t>
    <phoneticPr fontId="33" type="noConversion"/>
  </si>
  <si>
    <t>113.11.12-113.12.10</t>
  </si>
  <si>
    <t>商業數據資料分析快速入門課程宣傳</t>
  </si>
  <si>
    <t>FB動態消息、即時文章</t>
  </si>
  <si>
    <t>廣告走期曝光1,516,173次、點擊 6,548次。</t>
    <phoneticPr fontId="33" type="noConversion"/>
  </si>
  <si>
    <t>113.10.22-113.12.10</t>
  </si>
  <si>
    <t>AI新紀元全方位課程宣傳</t>
  </si>
  <si>
    <t>廣告走期曝光1,367,839次、點擊 5750次。</t>
    <phoneticPr fontId="33" type="noConversion"/>
  </si>
  <si>
    <t>B2B金牌外銷業務課程宣傳</t>
  </si>
  <si>
    <t>廣告走期曝光876,944次數、點擊6,935次、連結點擊4,643次。</t>
    <phoneticPr fontId="33" type="noConversion"/>
  </si>
  <si>
    <t>113.10.24-113.11.30</t>
  </si>
  <si>
    <t>eMaster全面提升職場英文溝通力線上課程宣傳</t>
  </si>
  <si>
    <t>廣告走期曝光1,271,400次、觸及344,381人次、連結總點擊數11,727次。</t>
    <phoneticPr fontId="33" type="noConversion"/>
  </si>
  <si>
    <t>113.10.16-113.11.30</t>
  </si>
  <si>
    <t>商務英語企業內訓班課程宣傳</t>
  </si>
  <si>
    <t>廣告走期總曝光4,084,505次、總點擊：11,298次。</t>
    <phoneticPr fontId="33" type="noConversion"/>
  </si>
  <si>
    <t>培訓中心台中校區在職班課程宣傳</t>
  </si>
  <si>
    <t xml:space="preserve">FB廣告走期曝光587,712次、廣告點擊7,830次、連結點擊3,319次；Google廣告曝光766,661次、點擊5,847次。 </t>
    <phoneticPr fontId="33" type="noConversion"/>
  </si>
  <si>
    <t>113.10.14-113.11.17</t>
  </si>
  <si>
    <t>特殊外語系列線上在職課程宣傳</t>
  </si>
  <si>
    <t>廣告走期曝光1,182,490次、廣告點擊11,442次、連結點擊5,562次。</t>
    <phoneticPr fontId="33" type="noConversion"/>
  </si>
  <si>
    <t>113.10.14-113.11.19</t>
  </si>
  <si>
    <t>貿易行銷人才系列在職課程宣傳</t>
  </si>
  <si>
    <t>廣告走期總曝光784,320次、總觸及295,636人次、總點擊數(連結)3,017次。</t>
    <phoneticPr fontId="33" type="noConversion"/>
  </si>
  <si>
    <t>113.10.22-
113.11.14</t>
  </si>
  <si>
    <t>AI SEO攻略：善用AI工具提升SEO效益在職線上課程宣傳</t>
  </si>
  <si>
    <t>Facebook動態消息及限時動態
Google GDN聯播網廣告</t>
  </si>
  <si>
    <t>宣導期程間，FB廣告計曝光23,205次、1,607點擊次數；Google廣告計曝光1,813,927次、17,917點擊次數。</t>
    <phoneticPr fontId="33" type="noConversion"/>
  </si>
  <si>
    <t>113.09.26-113.10.15</t>
  </si>
  <si>
    <t>新南向人才班-泰國市場商機課程</t>
  </si>
  <si>
    <t>宣導期程間，FB廣告計曝光671,763次、17,935點擊次數。</t>
    <phoneticPr fontId="33" type="noConversion"/>
  </si>
  <si>
    <t>113.09.16-113.11.01</t>
  </si>
  <si>
    <t>國際貿易人才AI應用實務培訓班</t>
  </si>
  <si>
    <t>1.Facebook及Instagram動態消息
2.Line：個人化訊息推播、新聞行動首頁</t>
  </si>
  <si>
    <t>宣導期程間，Facebook及Instagram廣告計曝光686,894次、6,861點擊次數；Line廣告計曝光2,151,129次、11,953點擊次數。</t>
    <phoneticPr fontId="33" type="noConversion"/>
  </si>
  <si>
    <t>113.08.13-113.09.30</t>
  </si>
  <si>
    <t>巔峰商業英語</t>
  </si>
  <si>
    <t>宣導期程間，FB廣告計曝光531,055次、7,860點擊次數。</t>
    <phoneticPr fontId="33" type="noConversion"/>
  </si>
  <si>
    <t>113.08.26-113.09.26</t>
  </si>
  <si>
    <t>在職班商務英文課程</t>
  </si>
  <si>
    <t>宣導期程間，FB廣告計曝光275,138次、觸及108,636次、8,797點擊次數。</t>
    <phoneticPr fontId="33" type="noConversion"/>
  </si>
  <si>
    <t>AI新紀元全方位課程</t>
  </si>
  <si>
    <t>Youtube-TAITRA GLOBAL</t>
  </si>
  <si>
    <t>於英文YouTube頻道播放，截至12月底，綠建材產業英文版、德文版、日文版影片總計達成45,229觀看人次，觀看時數1,181.8小時。</t>
    <phoneticPr fontId="33" type="noConversion"/>
  </si>
  <si>
    <t>臺灣產業低碳永續形象影片
EP08 綠建材產業</t>
  </si>
  <si>
    <t>於英文YouTube頻道播放，截至12月底，橡塑膠產業英文版、德文版、日文版、西文版影片總計達成133,878觀看人次，觀看時數3,538.9小時。</t>
    <phoneticPr fontId="33" type="noConversion"/>
  </si>
  <si>
    <t>臺灣產業低碳永續形象影片
EP07 橡塑膠產業</t>
  </si>
  <si>
    <t>於英文YouTube頻道播放，截至12月底，儲能產業形象英文版、德文版、日文版影片總計達成62,572觀看人次，觀看時數1,497.3小時。</t>
    <phoneticPr fontId="33" type="noConversion"/>
  </si>
  <si>
    <t>臺灣產業低碳永續形象影片
EP06 儲能產業</t>
  </si>
  <si>
    <t xml:space="preserve">於英文YouTube頻道播放，達成觀看人數57,330次，觀看時數861.9小時。
</t>
    <phoneticPr fontId="33" type="noConversion"/>
  </si>
  <si>
    <t>113.09.12-113.12.31</t>
  </si>
  <si>
    <t>臺灣中間財形象影片-化學產業</t>
  </si>
  <si>
    <t>於英文YouTube頻道播放，達成觀看人數58,241次，觀看時數1,175小時。</t>
    <phoneticPr fontId="33" type="noConversion"/>
  </si>
  <si>
    <t>113.09.23-113.12.31</t>
  </si>
  <si>
    <t>台灣機械中間財形象影片-機械產業</t>
  </si>
  <si>
    <t>Youtube-經濟部國際貿易署</t>
  </si>
  <si>
    <t>於經濟部國際貿易署YouTube頻道播放
第10集截至12月底達成觀看人次23,808，觀看時數601.7小時。
第11集截至12月底達成觀看人次24,652，觀看時數623小時。
第12集12/31上架，預期單月觀看人次20,000，觀看時數450小時。</t>
    <phoneticPr fontId="33" type="noConversion"/>
  </si>
  <si>
    <t>113.12.10-113.12.31</t>
  </si>
  <si>
    <t>2024新南向新興市場中文節目
-EP10 新加坡
-EP11 北越
-EP12 巴西</t>
  </si>
  <si>
    <t>於經濟部國際貿易署YouTube頻道播放
第7集截至12月底達成觀看人次21,526，觀看時數509.3小時。
第8集12/31上架，預期單月觀看人次20,000，觀看時數450小時。
第9集截至12月底達成觀看人次22,811，觀看時數443.9小時。</t>
    <phoneticPr fontId="33" type="noConversion"/>
  </si>
  <si>
    <t>2024新南向新興市場中文節目
-EP07 匈牙利
-EP08 埃及
-EP09 印度清奈</t>
  </si>
  <si>
    <t>於經濟部國際貿易署YouTube頻道播放，
第4集截至11月底達成觀看人次43,971，觀看時數291小時；
第5集截至11月底達成觀看人次48,678，觀看時數327小時；
第6集截至11月底達成觀看人次44,988，觀看時數318小時。</t>
    <phoneticPr fontId="33" type="noConversion"/>
  </si>
  <si>
    <t>2024新南向新興市場中文節目
-EP04 立陶宛
-EP05 柬埔寨
-EP06 瓜地馬拉</t>
  </si>
  <si>
    <t>Google Ads/聯播網(GDN)廣告</t>
  </si>
  <si>
    <t>宣傳期間，投放Google關鍵字廣告，VR醫療館達成924,059次曝光、VR資通訊館達成1,242,332次曝光。</t>
    <phoneticPr fontId="33" type="noConversion"/>
  </si>
  <si>
    <t>113.10.07-113.11.07、113.11.01-113.11.30</t>
  </si>
  <si>
    <t>2024年VR核心產業館廣告(醫療業及資通訊產業)</t>
  </si>
  <si>
    <t>1.Google Ads/聯播網(GDN)廣告
2.樂天站內橫幅廣告</t>
  </si>
  <si>
    <t>為2024年日本樂天台灣館跨境電商輔導計畫案，投放Google關鍵字廣告及樂天站內橫幅廣告，宣傳期間總計累計1,261,458次曝光。</t>
    <phoneticPr fontId="33" type="noConversion"/>
  </si>
  <si>
    <t>113.12.04-113.12.11</t>
  </si>
  <si>
    <t>2024年日本樂天台灣館跨境電商輔導計畫案</t>
  </si>
  <si>
    <t>1.Google Ads/聯播網(GDN)廣告
2.eBay站內橫幅廣告</t>
  </si>
  <si>
    <t>為2024新南向數位行銷推廣-新加坡Qoo10及eBay澳洲站，投放Google關鍵字廣告及eBay站內橫幅廣告，宣傳期間總計累計2,173,355次曝光。</t>
    <phoneticPr fontId="33" type="noConversion"/>
  </si>
  <si>
    <t>2024新南向數位行銷推廣-新加坡Qoo10及eBay澳洲站</t>
  </si>
  <si>
    <t>Google Ads/關鍵字廣告</t>
  </si>
  <si>
    <t>為泰國臺灣形象展智慧生活館宣傳，投放Google關鍵字廣告，宣傳期間總計累計546,033次曝光。</t>
    <phoneticPr fontId="33" type="noConversion"/>
  </si>
  <si>
    <t>113.10.25-113.11.23</t>
  </si>
  <si>
    <t>泰國臺灣形象展智慧生活館廣告宣傳</t>
  </si>
  <si>
    <t>為台灣經貿網O2O整合行銷印尼國際手工具暨五金展週活動宣傳，投放Google關鍵字廣告，宣傳期間總計累計49,017次曝光。</t>
    <phoneticPr fontId="33" type="noConversion"/>
  </si>
  <si>
    <t>113.11.17-113.12.07</t>
  </si>
  <si>
    <t>台灣經貿網O2O整合行銷印尼國際手工具暨五金展週活動頁面</t>
  </si>
  <si>
    <t>為台灣經貿網O2O整合行銷慕尼黑電子展活動宣傳，投放Google關鍵字廣告，宣傳期間總計累計15,659次曝光。</t>
    <phoneticPr fontId="33" type="noConversion"/>
  </si>
  <si>
    <t>113.10.18-113.11.17</t>
  </si>
  <si>
    <t>台灣經貿網O2O整合行銷慕尼黑電子展活動頁面</t>
  </si>
  <si>
    <t>為台灣經貿網O2O整合行銷美國汽車售後服務零配件展活動宣傳，投放Google關鍵字廣告，宣傳期間總計累計19,965次曝光。</t>
    <phoneticPr fontId="33" type="noConversion"/>
  </si>
  <si>
    <t>113.10.18-113.11.07</t>
  </si>
  <si>
    <t>台灣經貿網O2O整合行銷美國汽車售後服務零配件展活動頁面</t>
  </si>
  <si>
    <t>為台灣經貿網O2O整合行銷杜塞道夫醫療器材展活動宣傳，投放Google關鍵字廣告，宣傳期間總計累計8,679次曝光。</t>
    <phoneticPr fontId="33" type="noConversion"/>
  </si>
  <si>
    <t>113.10.16-113.11.14</t>
  </si>
  <si>
    <t>台灣經貿網O2O整合行銷杜塞道夫醫療器材展活動頁面</t>
  </si>
  <si>
    <t>Facebook/動態消息(Feeds)</t>
  </si>
  <si>
    <t>為打破地域限制：B2B電商與LinkedIn助你找到全球客戶活動宣傳，投放Facebook動態消息廣告，觸及達308,853人次。</t>
    <phoneticPr fontId="33" type="noConversion"/>
  </si>
  <si>
    <t>113.11.25-113.12.04</t>
  </si>
  <si>
    <t>打破地域限制：B2B電商與LinkedIn助你找到全球客戶活動宣傳</t>
  </si>
  <si>
    <t>為台灣經貿網x Pinterest的AI智慧方案活動宣傳，投放Facebook廣告，總計達成39,256次曝光。</t>
    <phoneticPr fontId="33" type="noConversion"/>
  </si>
  <si>
    <t>113.10.28-113.11.05</t>
  </si>
  <si>
    <t>B2B行銷新篇章：台灣經貿網x Pinterest的AI智慧方案活動宣傳</t>
  </si>
  <si>
    <t>Facebook動態消息</t>
  </si>
  <si>
    <t>達成408,730次曝光，有效提高活動能見度及參與人數。</t>
    <phoneticPr fontId="33" type="noConversion"/>
  </si>
  <si>
    <t>113.09.30-113.10.14</t>
  </si>
  <si>
    <t>AI智慧行銷：從數據到商機的創新之旅-AI for Business Growth</t>
  </si>
  <si>
    <t>曝光次數262,201，點擊數2,282，提高活動能見度及報名人數。</t>
    <phoneticPr fontId="33" type="noConversion"/>
  </si>
  <si>
    <t>113.07.24-113.08.23</t>
  </si>
  <si>
    <t>開啟歐洲B2B市場大門：跨境電商與Synesgy企業永續管理</t>
  </si>
  <si>
    <t>參展專頁於行銷期間，總計累計5,941次曝光。</t>
    <phoneticPr fontId="33" type="noConversion"/>
  </si>
  <si>
    <t>113.08.24-113.09.13</t>
  </si>
  <si>
    <t>2024新加坡亞洲醫療器材展活動頁面</t>
  </si>
  <si>
    <t>參展專頁於行銷期間，總計累計4,035次曝光。</t>
    <phoneticPr fontId="33" type="noConversion"/>
  </si>
  <si>
    <t>2024越南國際電子設備暨微電子展活動頁面</t>
  </si>
  <si>
    <t>宣傳台灣經貿網資通訊、五金手工具等產業專區，吸引潛在國外買主，於Facebook投放動態消息廣告，廣告刊登期間累計曝光4,500,000次。</t>
    <phoneticPr fontId="33" type="noConversion"/>
  </si>
  <si>
    <t>113.01.01-113.08.10</t>
  </si>
  <si>
    <t>台灣經貿網資通訊AI、五金手工具等產業專區</t>
  </si>
  <si>
    <t>為提升台灣經貿網會員產品流量，投放Facebook廣告，於廣告期間為導入515萬曝光、136萬買主使用者瀏覽人次。</t>
    <phoneticPr fontId="33" type="noConversion"/>
  </si>
  <si>
    <t>113.08.20-113.11.30</t>
  </si>
  <si>
    <t>113年台灣經貿網會員產品流量提升計畫案</t>
  </si>
  <si>
    <t>Google Ads/多媒體廣告(GDN)</t>
  </si>
  <si>
    <t>為宣傳台灣經貿網會員服務，投放Google Ads廣告，總計達成745,004次曝光。</t>
    <phoneticPr fontId="33" type="noConversion"/>
  </si>
  <si>
    <t>113.11.25-113.12.05</t>
  </si>
  <si>
    <t>台灣經貿網會員服務宣傳-數位行銷相談室</t>
  </si>
  <si>
    <t>1.Google Ads
2.Pmax最高成效廣告</t>
  </si>
  <si>
    <t>為台灣經貿網尊爵會員招募宣傳，投放Google Ads及Pmax最高成效廣告，總計達成1,485,993次曝光。</t>
    <phoneticPr fontId="33" type="noConversion"/>
  </si>
  <si>
    <t>台灣經貿網尊爵會員招募廣告</t>
  </si>
  <si>
    <t>1.YouTube影片廣告
2.Pmax最高成效廣告
3.GOOGLE GDN曝光型廣告
4.Facebook點擊廣告
5.LINE流量型廣告
6.Yahoo Native原生廣告</t>
  </si>
  <si>
    <t>透過6種網路媒體投放廣告，完成5,120,937曝光，有助於提升台灣經貿網知名度。</t>
    <phoneticPr fontId="33" type="noConversion"/>
  </si>
  <si>
    <t>113.06.20-113.09.30</t>
  </si>
  <si>
    <t>台灣經貿網尊爵會員招募</t>
  </si>
  <si>
    <t xml:space="preserve">  </t>
    <phoneticPr fontId="33" type="noConversion"/>
  </si>
  <si>
    <t>為招募台灣經貿網會員，於自立晚報電子報網站首頁刊登廣告banner，宣導期程間累計曝光31,180次。</t>
    <phoneticPr fontId="33" type="noConversion"/>
  </si>
  <si>
    <t>113.08.09-113.08.18</t>
  </si>
  <si>
    <t>1.Accupass官網Banner
2.Facebook動態消息(Feeds)
3.LINE貼文串
4.Google Ads多媒體廣告(Google Display Network GDN)
5.今週刊網站首頁Banner</t>
    <phoneticPr fontId="33" type="noConversion"/>
  </si>
  <si>
    <t>於宣傳數位商務大趨勢-國際匯壇，於以下媒介刊登廣告
1.Accupass：共340,515次曝光。
2.Facebook：共2,752,476次曝光。
3.LINE：共235,716次曝光。
4.Google Ads：共3,121,805次曝光。
5.今週刊：總計曝光70萬次廠商讀者。</t>
    <phoneticPr fontId="33" type="noConversion"/>
  </si>
  <si>
    <t>113.08.05-113.09.04</t>
  </si>
  <si>
    <t>2024 DATE SUMMIT數位商務大趨勢 國際匯壇</t>
  </si>
  <si>
    <t>為宣傳活動吸引與會者報名，於Facebook投放動態消息廣告，宣導期間累計曝光354,573次。</t>
    <phoneticPr fontId="33" type="noConversion"/>
  </si>
  <si>
    <t>113.08.15-113.08.23</t>
  </si>
  <si>
    <t>2024 DATE SUMMIT數位商務大趨勢國際匯壇暨洽談會</t>
  </si>
  <si>
    <t>1.Meta(Facebook及IG)
2.Google Ads-多媒體聯播網(GDN)
3.LINE</t>
  </si>
  <si>
    <t>為擴大宣傳貿易出版品開發潛在訂戶，於Meta(Facebook及IG)、Google及Line刊登廣告，廣告刊登期間Facebook及IG連結點擊17,469次、Google聯播網廣告點擊9,073次、LINE廣告總點擊6,352次。</t>
    <phoneticPr fontId="33" type="noConversion"/>
  </si>
  <si>
    <t>113.11.15-113.12.15</t>
  </si>
  <si>
    <t>紡織趨勢/內頁及官網</t>
  </si>
  <si>
    <t>為擴大宣傳經貿透視雙周刊開發潛在訂戶，於紡織趨勢雜誌及官網刊登廣告，計曝光54,000次紡織業廠商會員。</t>
    <phoneticPr fontId="33" type="noConversion"/>
  </si>
  <si>
    <t>為擴大宣傳經貿透視雙周刊開發潛在訂戶，於銀行家月刊刊登廣告，觸及研訓院財經專業會員人士以及相關讀者，計每月曝光45,000次廠商讀者。</t>
    <phoneticPr fontId="33" type="noConversion"/>
  </si>
  <si>
    <t>為擴大宣傳貿易出版品開發潛在訂戶，於活動平台雜誌刊登廣告，計每月曝光60,000次廠商讀者。</t>
    <phoneticPr fontId="33" type="noConversion"/>
  </si>
  <si>
    <t>113.10.01-113.10.30、113.12.01-113.12.31</t>
  </si>
  <si>
    <t xml:space="preserve">專案經理雜誌 </t>
  </si>
  <si>
    <t>為擴大宣傳貿易出版品開發潛在訂戶，於專案經理雜誌刊登廣告，計每月曝光70,000次企業廠商讀者。</t>
    <phoneticPr fontId="33" type="noConversion"/>
  </si>
  <si>
    <t>113.10.01-113.10.31、113.12.01-113.12.31</t>
  </si>
  <si>
    <t>機械新刊</t>
  </si>
  <si>
    <t>為擴大宣傳貿易出版品開發潛在訂戶，觸及機械相關產業業者，於機械新刊刊登廣告，計每月曝光90,000次廠商讀者。</t>
    <phoneticPr fontId="33" type="noConversion"/>
  </si>
  <si>
    <t>CIO IT經理人</t>
  </si>
  <si>
    <t>為擴大宣傳經貿透視雙周刊開發潛在訂戶，觸及IT產業高階經理人，於CIO IT經理人刊登廣告，計每月曝光36,000次廠商讀者。</t>
    <phoneticPr fontId="33" type="noConversion"/>
  </si>
  <si>
    <t>為擴大宣傳經貿透視雙周刊開發潛在訂戶，於貿易雜誌刊登廣告，吸引進出口公會會員及進出口貿易相關業者，計每月曝光36,000次廠商讀者。</t>
    <phoneticPr fontId="33" type="noConversion"/>
  </si>
  <si>
    <t>空中美語</t>
  </si>
  <si>
    <t>為擴大宣傳經貿透視雙周刊開發潛在訂戶，於空中美語雜誌內頁刊登廣告，觸及雜誌會員及相關興趣之讀者群，計每月曝光300,000次一般讀者。</t>
    <phoneticPr fontId="33" type="noConversion"/>
  </si>
  <si>
    <t>113.08.01-113.12.31</t>
  </si>
  <si>
    <t>會計研究月刊</t>
  </si>
  <si>
    <t>為擴大宣傳貿易出版品開發潛在訂戶，於會計研究月刊刊登廣告，計每季曝光42,000次廠商讀者。</t>
    <phoneticPr fontId="33" type="noConversion"/>
  </si>
  <si>
    <t>113.09.01-113.09.30、113.12.01-113.12.31</t>
  </si>
  <si>
    <t>宣傳貿易出版品</t>
  </si>
  <si>
    <t>商周財富網、良醫健康網及商周官網/網站Banner</t>
  </si>
  <si>
    <t>為擴大宣傳經貿透視雙周刊開發潛在訂戶，於商周顧問集團網站刊登，計曝光15,000,000位潛在訂戶。</t>
    <phoneticPr fontId="33" type="noConversion"/>
  </si>
  <si>
    <t>113.09.21-113.10.08</t>
  </si>
  <si>
    <t>為擴大宣傳貿易出版品，開發潛在客戶，與《工商時報》合作聯賣，以爭取較多的文宣及曝光機會外，提高整體宣傳成效，於工商財經網網站及工商財報報紙宣傳。</t>
    <phoneticPr fontId="33" type="noConversion"/>
  </si>
  <si>
    <t>113.09.09-113.09.30、113.11.20-113.12.15</t>
  </si>
  <si>
    <t>中華徵信所出版品-2024台灣大型集集團企業研究專業書/內頁</t>
  </si>
  <si>
    <t>為擴大宣傳貿易出版品開發潛在訂戶，於中華徵信所出版品-2024台灣大型集集團企業研究專業書刊登廣告，曝光370,000次廠商讀者。</t>
    <phoneticPr fontId="33" type="noConversion"/>
  </si>
  <si>
    <t>中華徵信所ccis/網站banner、電子報</t>
  </si>
  <si>
    <t>為擴大宣傳經貿透視雙周刊開發潛在訂戶，與《中華徵信所》合作聯賣，以爭取較多的文宣及曝光機會外，提高整體宣傳成效，於中華徵信所ccis網站宣傳，發送電子報8萬筆。</t>
    <phoneticPr fontId="33" type="noConversion"/>
  </si>
  <si>
    <t>113.09.20-113.09.27、113.11.27-113.12.04</t>
  </si>
  <si>
    <t>中華徵信所ccis/網站banner</t>
  </si>
  <si>
    <t>為擴大宣傳經貿透視雙周刊開發潛在訂戶，於中華徵信所ccis網站宣傳，曝光370,000次廠商讀者。</t>
    <phoneticPr fontId="33" type="noConversion"/>
  </si>
  <si>
    <t>台經月刊/雜誌</t>
  </si>
  <si>
    <t>為擴大宣傳經貿透視雙周刊開發潛在訂戶，觸及高階經理人，於台經月刊刊登廣告，計每月曝光22,000次廠商讀者。</t>
    <phoneticPr fontId="33" type="noConversion"/>
  </si>
  <si>
    <t>1.全馬好吃好玩、翻轉大馬吃喝玩樂、我愛大馬美食/Facebook粉絲團貼文
2.馬來西亞高人氣流行文化網站Says.com/橫幅廣告
3.The Star、星洲日報-紙本報紙內頁/圖文廣告</t>
  </si>
  <si>
    <t>113年11月22日至113年11月26日於馬來西亞通路AEON超市辦理Taiwan Select通路快閃活動，113年11月13日至113年11月26日於馬來西亞主流FB粉絲團、流行文化網站及當地重要平面媒體宣傳活動。
1. 於Facebook粉絲團及馬來西亞高人氣流行文化網站Says.com刊登貼文，觸及量100,455人次。
2. 馬來西亞當地報紙The Star及星洲日報共計48.6萬發行量。</t>
    <phoneticPr fontId="33" type="noConversion"/>
  </si>
  <si>
    <t>113.11.13-113.11.26</t>
  </si>
  <si>
    <t>馬來西亞AEON通路快閃活動推廣臺灣食品共同品牌「Taiwan Select」</t>
  </si>
  <si>
    <t>1.Googld Ads：關鍵字搜尋及多媒體廣告聯播網(GDN)
2.iTaiwan Foods官方FB
3.網紅Instagram貼文
4.World Journal世界日報實體報紙報導及官網banner</t>
  </si>
  <si>
    <t>本次廣告策略結合多渠道推廣，涵蓋通路、社群媒體、Google廣告及傳統媒體，成功提升Taiwan Select品牌曝光度與吸引更多活動受眾參與，並有效引流消費者參與互動及實體消費，為未來推廣奠定經驗基礎，進一步強化在美國市場的品牌形象。</t>
    <phoneticPr fontId="33" type="noConversion"/>
  </si>
  <si>
    <t>113.10.22-113.12.15</t>
  </si>
  <si>
    <t>2024年美國
iTaiwanFoods通路活動推廣臺灣食品共同品牌「Taiwan Select」</t>
    <phoneticPr fontId="33" type="noConversion"/>
  </si>
  <si>
    <t>Instagram世界十二強棒球賽粉絲專頁-動態短影音及貼文</t>
  </si>
  <si>
    <t>為推廣臺灣優質食品業者產品，以共同品牌「Taiwan Select」於世界12強棒球賽事中行銷宣傳，於大賽官方Instagram發布動態影片及貼文，分別觸及303,362人次及59,995人次。</t>
    <phoneticPr fontId="33" type="noConversion"/>
  </si>
  <si>
    <t>113.11.13-113.11.27</t>
  </si>
  <si>
    <t>世界棒球12強賽行銷推廣臺灣食品共同品牌「Taiwan Select」</t>
  </si>
  <si>
    <t>1.Foodturkey雜誌官網首頁橫幅
2.Gidaturk雜誌官網首頁橫幅</t>
  </si>
  <si>
    <t>於該國重要商業雜誌及食品雜誌之官方網站宣傳土耳其伊斯坦堡清真展宣臺灣攤位：
1. Foodturkey雜誌隸屬於土耳其最大商業雜誌集團Istanbul Magazine Group，該集團旗下有 30 多本刊物。該雜誌以英文及土耳其文出版，包含紙本及數位版。總曝光量達43,000人次觀看及4,800次點擊。
2. Gidaturk雜誌主要受眾以食品行業生產商、原材料供應商、公眾、非政府組織、學者、官僚及行業代表代言人為主。曝光量總共達4,000人次觀看及2,700次點擊。</t>
    <phoneticPr fontId="33" type="noConversion"/>
  </si>
  <si>
    <t>113.11.16-113.11.30</t>
  </si>
  <si>
    <t>2024年伊土耳其斯坦堡清真展-臺灣清真產品攤位宣傳</t>
  </si>
  <si>
    <t>Elektrotechnik AUTOMATYK工業雜誌
(1)紙本雜誌內頁
(2)電子報橫幅
(3)網站(含手機版)橫幅</t>
  </si>
  <si>
    <r>
      <t>該活動赴波蘭參加烏克蘭重建展，該展主軸包含營建與能源產業。為吸引潛在買主觀展與洽談，於波蘭MM Magazyn Przemys</t>
    </r>
    <r>
      <rPr>
        <sz val="12"/>
        <rFont val="Times New Roman"/>
        <family val="1"/>
      </rPr>
      <t>ł</t>
    </r>
    <r>
      <rPr>
        <sz val="12"/>
        <rFont val="標楷體"/>
        <family val="4"/>
        <charset val="136"/>
      </rPr>
      <t>owy媒體集團之Elektrotechnik AUTOMATYK工業雜誌宣傳，該雜誌紙本印刷量1.7萬份、電子版訂閱量4千份，訂戶涵蓋工業自動化、量測、控制及電力等產業族群。</t>
    </r>
    <phoneticPr fontId="33" type="noConversion"/>
  </si>
  <si>
    <t>113.10.25-113.11.14</t>
  </si>
  <si>
    <t>2024年烏克蘭重建合作訪問團</t>
  </si>
  <si>
    <r>
      <t>Nowoczesny Przemys</t>
    </r>
    <r>
      <rPr>
        <sz val="12"/>
        <rFont val="Times New Roman"/>
        <family val="1"/>
      </rPr>
      <t>ł</t>
    </r>
    <r>
      <rPr>
        <sz val="12"/>
        <rFont val="標楷體"/>
        <family val="4"/>
        <charset val="136"/>
      </rPr>
      <t>雜誌
(1)網站首頁橫幅
(2)官方LinkedIn貼文
(3)紙本/電子雜誌內頁</t>
    </r>
  </si>
  <si>
    <r>
      <t>該活動赴波蘭參加烏克蘭重建展，該展主軸包含營建及能源產業。為吸引潛在買主觀展及洽談，於波蘭當地工業及技術領域專業媒體雜誌Nowoczesny Przemys</t>
    </r>
    <r>
      <rPr>
        <sz val="12"/>
        <rFont val="Times New Roman"/>
        <family val="1"/>
      </rPr>
      <t>ł</t>
    </r>
    <r>
      <rPr>
        <sz val="12"/>
        <rFont val="標楷體"/>
        <family val="4"/>
        <charset val="136"/>
      </rPr>
      <t xml:space="preserve"> 宣傳，該雜誌每期紙本印刷5千份，線上版訂戶3.5萬，訂戶涵蓋製造業、自動化、建築及能源等產業領域。</t>
    </r>
    <phoneticPr fontId="33" type="noConversion"/>
  </si>
  <si>
    <t>德國鐵路工程師雜誌(DER EISDENBAHNINGENIEUR)/紙本、電子雜誌</t>
  </si>
  <si>
    <t>該團參加德國InnoTrans展，於德國鐵路工程師雜誌DER EISENBAHNINGENIEUR宣傳臺灣館，該雜誌為德國專業鐵道產業雜誌，發行量為6,664份，其中46%訂戶為德國鐵路公司主管，其他訂戶包含其他鐵路公司、技術諮詢公司及工程事務所等。</t>
    <phoneticPr fontId="33" type="noConversion"/>
  </si>
  <si>
    <t>宣傳歐洲智慧交通商機開發團及InnoTrans展臺灣館攤位</t>
  </si>
  <si>
    <t>螺絲新聞網站banner及報紙內頁</t>
  </si>
  <si>
    <t>螺絲新聞為日本螺絲專業報紙，已有50多年歷史，每月發刊3次，東京站於該新聞宣傳活動，邀集247位買主，與我商洽談190場次，商機達1,200萬美元。</t>
    <phoneticPr fontId="33" type="noConversion"/>
  </si>
  <si>
    <t>113.10.22-113.11.22、113.11.07</t>
  </si>
  <si>
    <t>2024年高階五金扣件手工具赴日拓銷團-東京站</t>
  </si>
  <si>
    <t>1.福岡商工會議所News雜誌內頁、網站
2.西日本新聞報紙內頁、網站</t>
  </si>
  <si>
    <t>福岡站於以下媒體及商會宣傳活動，該站計邀集95位買主，與我商洽談56場次，商機達391萬美元。
1.福岡商工會議所：福岡市工商業者為主體組成之經濟團體，約20,000家會員企業。
2.西日本新聞：北部九州地方最大地方報紙，發行量374,000份。</t>
    <phoneticPr fontId="33" type="noConversion"/>
  </si>
  <si>
    <t>113.10.10、113.11.12</t>
  </si>
  <si>
    <t>2024年高階五金扣件手工具赴日拓銷團-福岡站</t>
  </si>
  <si>
    <t>1.金屬產業新聞網站banner及報紙內頁
2. 大阪商工會議所會員電子報
3. Diamond Home 
Center雜誌內頁</t>
    <phoneticPr fontId="33" type="noConversion"/>
  </si>
  <si>
    <t>大阪站於以下媒體及商會宣傳活動，該站計邀集281位買主，洽談236場次，商機達1,220萬美元。
1.金屬產業新聞：為日本知名專業金屬產業(如金屬加工件、扣件、五金等)相關報紙。
2.大阪商工會議所：成立於1878年，日本關西地區重要綜合商會之一。會員數約為30,252家，涵蓋各類型企業和團體，包括知名企業如三多利（SUNTORY）、RESONA銀行、日立造船、伊藤忠商事、阪急阪神集團、近鐵集團等。
3.Diamond Home Center雜誌：日本知名Home Center相關雜誌。</t>
    <phoneticPr fontId="33" type="noConversion"/>
  </si>
  <si>
    <t>113.10.01-113.11.22、113.10.02、113.10.15、113.10.16、113.11.04</t>
  </si>
  <si>
    <t>2024年高階五金扣件手工具赴日拓銷團-大阪站</t>
  </si>
  <si>
    <t>1.曼谷台貿中心及泰國台灣形象展官方FB粉絲專頁
2.Google Ads-多媒體聯播網(GDN)</t>
  </si>
  <si>
    <t>1.於曼谷台貿中心及泰國台灣形象展Facebook各刊登4則動態消息廣告，總曝光數126,390次，互動點擊數10,520次。
2.透過Google Ads廣告聯播網投放圖文廣告，總瀏覽量達到176,494次，點擊數達13,693次次。</t>
    <phoneticPr fontId="33" type="noConversion"/>
  </si>
  <si>
    <t>113.10.24-113.11.21</t>
  </si>
  <si>
    <t>2024年臺日共同拓展泰國市場商機研討會暨洽談會活動宣傳</t>
  </si>
  <si>
    <t>1.曼谷台貿中心FB
2.兩家泰國商業類型媒體 Thansettakij及Bangkokbiznews網站</t>
  </si>
  <si>
    <t>1.113年11月8日至113年11月22日於曼谷台貿中心FB粉絲專業投放圖像式廣告宣傳，並引導至專館網站預登參觀，總曝光數超過449萬次 ，互動點擊數達11萬次。
2. 於Thansettakij及
Bangkokbiznews網站宣傳，113年11月13日刊登網路新聞廣編稿，觀看次數總計459次。113年11月15日至113年11月23日期間，刊登網站橫幅Banner廣告，曝光次數達3萬次。</t>
    <phoneticPr fontId="33" type="noConversion"/>
  </si>
  <si>
    <t>113.11.08-113.11.23</t>
  </si>
  <si>
    <t>2024年泰國臺灣形象展_淨零碳排館</t>
  </si>
  <si>
    <t>1.科技類電子新聞媒體Techsauce之官網及Facebook
2.泰國網路新聞MGR Online
3.網紅Olarik 
Musigavong(Doctor Influencer)Facebook
4.EventPass活動平台Facebook</t>
    <phoneticPr fontId="33" type="noConversion"/>
  </si>
  <si>
    <t>1. 於泰國網路媒體
Techsauce、EVENTPASS活動平台、網紅Olarik 
Musigavon/Doctor Influencer)之FB粉絲專頁宣傳泰國臺灣形象展-健康產業形象館活動訊息，曝光量達85,661次，展期3天來館人潮出乎預期。
2. 於泰國知名網路媒體-MGR online、科技網路媒體TECHSAUCE官網發布健康館專題報導及現場活動採訪，介紹本館主題特色及具優勢之健康業者的產品，累積閱讀已達1,913次，現場買主洽談熱絡。
3.本次宣傳提高了泰國健康產業專業買主來館參觀的意願，並到訪後與現場業者洽談熱絡，深化泰國健康產業買主對臺灣醫療健康產品與服務的信任與認識，促進雙方在健康產業領域的商機合作與建立長期夥伴關係。</t>
    <phoneticPr fontId="33" type="noConversion"/>
  </si>
  <si>
    <t>113.11.13-113.12.09</t>
  </si>
  <si>
    <t>2024泰國臺灣形象展-臺灣健康產業形象館</t>
  </si>
  <si>
    <t>1.The Bangkok Post、Bangkok Business News/報紙
2.Google Ads - 多媒體聯播網(GDN)
3.YouTube短影片廣告</t>
  </si>
  <si>
    <t>1.於泰國商業報The Bangkok Post及Bangkok Business News刊登紙本廣告，宣傳展覽資訊，總發行量約21萬份。
2.透過Google Ads廣告投放，導流至形象展參觀及買主預登平臺，總瀏覽量達到552萬次，點擊數達22.5萬次。
3.透過YouTube廣告播放6秒不可略過式及15秒可略過式影片廣告，廣告曝光量達到272萬、觀看量近22.5萬次。</t>
    <phoneticPr fontId="33" type="noConversion"/>
  </si>
  <si>
    <t>113.11.13、
113.11.07-113.11.20、
113.11.14-113.11.23</t>
  </si>
  <si>
    <t>網路新聞網Kaosod、Thairath官網橫幅廣告</t>
    <phoneticPr fontId="33" type="noConversion"/>
  </si>
  <si>
    <t>為宣傳泰國形象展，於Kaosod及Thairath兩大網路新聞網刊登橫幅廣告，每月頁面瀏覽量分別達241萬次及111萬次。</t>
    <phoneticPr fontId="33" type="noConversion"/>
  </si>
  <si>
    <t>113.11.13-113.11.21</t>
  </si>
  <si>
    <t>緬甸財經PYIMYANMARNEWS/報紙</t>
  </si>
  <si>
    <t>緬甸財經報紙
PYIMYANMARNEWS每日發行約40萬份，是緬甸最大財經報紙，訂閱用戶多為政府機構、公協會以及貿易公司及商務人士，為推廣貿易活動最主要的媒體。買主觸及率可達九成，對宣傳本次活動效果甚佳。10月8日洽談會前來擬與6家我商洽談之緬商逾百家，有效買主86家，達150洽談場次，爭取商機545萬美元，促使活動成效良好。</t>
    <phoneticPr fontId="33" type="noConversion"/>
  </si>
  <si>
    <t>113.09.12、
113.09.19、
113.09.26、
113.10.03</t>
  </si>
  <si>
    <t>2024印尼菲緬市場開發團-緬甸站</t>
  </si>
  <si>
    <t>1. Alianza Automotriz
官網橫幅廣告及電子報
2. Boletin Industrial
電子報</t>
    <phoneticPr fontId="33" type="noConversion"/>
  </si>
  <si>
    <t>1.於墨西哥Alianza
 Automotriz網站刊登橫幅廣告，計300次點擊；電子報共寄送9,449封、開啟2,111次及點擊305次。
2.於墨西哥Boletin
 Industrial電子報刊登拓銷團資訊，寄送33,996封、開啟8,993次及點擊1,248次。
3.該站洽談141場次計60位買主，商機303萬美元。</t>
    <phoneticPr fontId="33" type="noConversion"/>
  </si>
  <si>
    <t>113.07.30-113.09.04、113.08.22、113.08.27、113.09.02</t>
  </si>
  <si>
    <t>2024年拉丁美洲拓銷團-墨西哥站</t>
  </si>
  <si>
    <t>哥倫比亞Portafolio財經日報官網/橫幅廣告</t>
  </si>
  <si>
    <t>於哥倫比亞Portafolio財經日報官網刊登橫幅廣告及哥倫比亞全國企業家協會(ANDI)刊登圖文廣告。該站洽談178場次計72位買主，商機615萬美元。</t>
    <phoneticPr fontId="33" type="noConversion"/>
  </si>
  <si>
    <t>113.07.31-113.08.29</t>
  </si>
  <si>
    <t>2024年拉丁美洲拓銷團-哥倫比亞站</t>
  </si>
  <si>
    <t>瓜地馬拉自由報 prensa libre/報紙</t>
  </si>
  <si>
    <t>於瓜地馬拉自由報 prensa libre刊登拓銷團活動計2次，每日銷售量約83,760份。該站洽談152場次計85位買主，商機442萬美元。</t>
    <phoneticPr fontId="33" type="noConversion"/>
  </si>
  <si>
    <t>113.08.12、113.08.19</t>
  </si>
  <si>
    <t>2024年拉丁美洲拓銷團-瓜地馬拉站</t>
  </si>
  <si>
    <t>1.Primicias-Facebook及Instagram官方粉絲專頁
2.EL COMERICIO-電子新聞、Facebook官方專頁
3.Expreso報紙
4.Metro報紙</t>
  </si>
  <si>
    <t>於厄瓜多主要媒體之
Facebook、Instagram、電子新聞及紙本報紙刊登拉美團活動資訊，觸及PRIMICIAS的Facebook 279萬追蹤者以及Instagram 6.7萬追蹤者、觸及EL COMERCIO的Facebook 366萬追蹤者，Instagram 129萬追蹤者，該站共有213家買主參與洽談，計與我商洽談286場次。</t>
    <phoneticPr fontId="33" type="noConversion"/>
  </si>
  <si>
    <t>113.08.05、
113.08.12、
113.08.15、
113.08.19</t>
  </si>
  <si>
    <t>2024年拉丁美洲拓銷團-厄瓜多站</t>
  </si>
  <si>
    <t>日本讀賣新聞網</t>
    <phoneticPr fontId="33" type="noConversion"/>
  </si>
  <si>
    <t>1.活動前1週於日本全國性媒體-讀賣新聞官網宣傳拓銷團活動資訊，觸及對臺灣醫療產業有興趣對象。
2.透過讀賣新聞於拓銷活動現場專訪參團業者，發布專題新聞曝光宣傳1個月，專題頁面累積瀏覽量達35,365次。</t>
    <phoneticPr fontId="33" type="noConversion"/>
  </si>
  <si>
    <t>113.10.01-113.10.07、113.10.29-113.11.28</t>
  </si>
  <si>
    <t>臺灣智慧照護赴日本拓銷團_東京站</t>
  </si>
  <si>
    <t xml:space="preserve">CareTEX日本全國性智慧照護系列展會電子報 </t>
  </si>
  <si>
    <t>該拓銷團前往東京及大阪，其中大阪站洽談會配合CareTEX參展期間辦理，為擴大拓銷活動曝光並開發智慧照護產業相關之買主前來洽談，透過展覽主辦方CareTEX發送電子報，觸及照護設施及相關業者計3萬名，有效促進買主前來參與業者產品發表會及洽談。</t>
    <phoneticPr fontId="33" type="noConversion"/>
  </si>
  <si>
    <t>113.10.01-113.10.08</t>
  </si>
  <si>
    <t>臺灣智慧照護赴日本拓銷團_大阪站</t>
  </si>
  <si>
    <t>Voice of Indonesia、Media Indonesia, Marketers, Viva News, HerStory, MIX, JPNN, SWA, Antara News, Inews/網路媒體
Independent Observer、Rakyat Merdeka/報紙</t>
  </si>
  <si>
    <t>為擴大宣傳臺灣館開發潛在買主，觸及專業經銷商，本案透過印尼當地10家網路媒體及2家報紙刊登新聞稿，計觸及超過20萬瀏覽人次。</t>
    <phoneticPr fontId="33" type="noConversion"/>
  </si>
  <si>
    <t>113.10.01-113.10.15</t>
  </si>
  <si>
    <t>印尼醫院暨醫療器材設備展覽會</t>
  </si>
  <si>
    <t>馬來西亞星洲日報/報紙</t>
  </si>
  <si>
    <t>星洲日報發行量24萬份，每天有超過118萬馬來西亞人閱讀《星洲日報》，為東南亞發行量最高的華文報紙。</t>
    <phoneticPr fontId="33" type="noConversion"/>
  </si>
  <si>
    <t>113.08.05</t>
  </si>
  <si>
    <t>臺灣生技中醫藥赴東南亞拓銷團-馬來西亞站</t>
  </si>
  <si>
    <t xml:space="preserve">1. 美麗佳人Marie Claire法國網站
2. LSA雜誌官網
</t>
  </si>
  <si>
    <t>於「美麗佳人 Marie Claire Cuisine et Vins」法國網站及當地零售業專業媒體雜誌 LSA官網刊登廣告，藉由媒體曝光巴黎國際食品展臺灣館參展資訊及Taiwan Select品牌，觸及目標受眾。Marie Claire廣告刊登期間瀏覽170,592次、LSA廣告刊登期間瀏覽102,292次。</t>
    <phoneticPr fontId="33" type="noConversion"/>
  </si>
  <si>
    <t>113.10.14-113.10.20、
113.10.14-113.10.23</t>
  </si>
  <si>
    <t>2024巴黎國際食品展-臺灣館及Taiwan Select宣傳</t>
  </si>
  <si>
    <t>當地關鍵意見領袖(KOL)之Facebook粉專貼文</t>
  </si>
  <si>
    <t>邀請兩位關鍵意見領袖(KOL)蒞臨展館，與參展商互動並拍攝展品開箱影片，深入介紹食品特性與試吃感受。經剪輯後的影片在粉絲專頁持續發布宣傳，成功吸引粉絲前往臺灣館尋找關鍵意見領袖(KOL)介紹產品。展覽期間，粉絲專頁累計觸及人次達45,823次，點擊數達1,591次，有效提升品牌曝光與展館人氣。</t>
    <phoneticPr fontId="33" type="noConversion"/>
  </si>
  <si>
    <t>113.08.09-113.08.10</t>
  </si>
  <si>
    <t>2024年越南國際食品展-臺灣館宣傳</t>
  </si>
  <si>
    <t>1.Financial Express、The Times of India/報紙
2.Facebook及Instagram動態消息、貼文廣告
3.Google Ads聯播網廣告(GDN) - 多媒體廣告(Google Display Network, GDN)、搜尋廣告(關鍵字廣告)、YouTube廣告</t>
  </si>
  <si>
    <t>1.於印度當地平面媒體The Times of India 以及Financial Express刊登廣告，露出展覽資訊與預登QR code，總發行量約848,000冊，並於2家報紙之電子版內容刊登本展廣告資訊。
2.為提升該展知名度，於印度形象展官方Facebook粉絲專頁及官方Instagram投放動態消息及貼文廣告，廣告宣導期程間，Facebook粉絲專頁計增加2,452位粉絲追蹤、官方Instagram計增加7,362位粉絲追蹤；另2個社群平台總計觸及2,156,990人次。
3.透過Google Display Network(GDN)廣告聯播網投放、SEM (Display/ Search)Google搜尋引擎廣告、 YouTube GDN廣告行銷，導流至形象展參觀及買主預登平台，吸引印度民眾及買主，期間累計達到2,552,197次曝光，19,742次點擊。</t>
    <phoneticPr fontId="33" type="noConversion"/>
  </si>
  <si>
    <t>113.06.20、
113.06.01-113.07.10、
113.06.15-113.07.10、
113.06.17-113.07.09</t>
  </si>
  <si>
    <t>2024年印度臺灣形象展</t>
  </si>
  <si>
    <t>電子商務資訊網站MIKATA</t>
  </si>
  <si>
    <t>MIKATA為日本專門針對電子商務的B2B資訊網站，會員數達10萬人，本次除banner廣告外另發送合適會員54,049位，開信率達22.7%，有效促進買主參觀活動人潮。</t>
    <phoneticPr fontId="33" type="noConversion"/>
  </si>
  <si>
    <t>2024年日本消費產品大型拓銷團_東京展</t>
  </si>
  <si>
    <t>1.Gift Premium月刊/網站、雜誌
2.MJ日經流通新聞/網站、報紙
3.Office Magazine/網站、雜誌</t>
  </si>
  <si>
    <t>1.月刊Gift Premium-禮贈品領域之知名媒體Business Guide社所出版之雜誌，宣傳觸及21,000名讀者。
2.日經MJ為全國性知名商業報，由日本經濟新聞社出版，聚焦消費、流通以及市場行銷資訊。每週發行3次，發行量達252,000以上。
3.Office Magazine，以文具禮品市場之趨勢分析為主，宣傳觸及17,000名讀者。</t>
    <phoneticPr fontId="33" type="noConversion"/>
  </si>
  <si>
    <t>113.08.06、113.08.05、113.08.01</t>
  </si>
  <si>
    <t>2024年日本消費產品大型拓銷團_大阪站</t>
  </si>
  <si>
    <t>1.福岡商工會議所NEWS7月號/雜誌電子報
2.日用品化粧品新聞/報紙</t>
  </si>
  <si>
    <t>1.福岡商工會議所擁有會員廠商超過16,000家，是日本九州地區最具影響力的商業團體，該所NEWS月出刊數20,000冊，將活動洽談會訊息傳達至福岡商工會議所之會員企業。
2.日用品化妝品新聞為日本日用品專業報紙，此廣告刊登將活動訊息曝光給相關產業專業人士。</t>
    <phoneticPr fontId="33" type="noConversion"/>
  </si>
  <si>
    <t>113.07.01-113.07.31、
113.08.05</t>
  </si>
  <si>
    <t>2024年日本消費產品大型拓銷團_福岡站</t>
  </si>
  <si>
    <t>1.肯亞國家日報Daily Nation
2.坦尚尼亞市民報The Citizen</t>
  </si>
  <si>
    <t>肯亞國家日報(Daily Nation)觸及人數及曝光次數超過1,500,000人次，坦尚尼亞市民報(The Citizen)觸及人數及曝光次數超過300,000人次。</t>
    <phoneticPr fontId="33" type="noConversion"/>
  </si>
  <si>
    <t>113.07.31-113.08.09</t>
  </si>
  <si>
    <t>2024年非洲南撒哈拉貿易訪問團</t>
  </si>
  <si>
    <t>1.Management&amp;Krankenhaus/官方網站、報紙
2.KrankenhausIT/網頁版期刊</t>
  </si>
  <si>
    <t>為加強歐洲臺灣形象展-智慧醫療館成效，選定在Management&amp;Krankenhaus及Krankenhaus IT兩家醫療專業媒體刊登。於展前在媒體網頁發布專題報導，並在展後發布線上專題採訪期刊及紙本報導，觸及約11,000名生醫領域之會員讀者；展期共完成116洽談場次，商機7,600,000美元。</t>
    <phoneticPr fontId="33" type="noConversion"/>
  </si>
  <si>
    <t>113.06.06-113.08.08</t>
  </si>
  <si>
    <t>2024年歐洲臺灣形象展-智慧醫療館</t>
  </si>
  <si>
    <t>越南TechTimes官網banner</t>
  </si>
  <si>
    <t>Tech Times為越南商業及科技刊物，宣導期程間於該刊物官網刊登活動banner廣告，總計曝光數350,954次。</t>
    <phoneticPr fontId="33" type="noConversion"/>
  </si>
  <si>
    <t>113.07.01-113.08.01</t>
  </si>
  <si>
    <t>2024年菲律賓越南冷鏈物流商機拓銷團-越南站</t>
  </si>
  <si>
    <t>Google多媒體聯播網GDN
The Trade Desk</t>
  </si>
  <si>
    <t>為宣傳我國扣件及手工具產業，針對義大利、波蘭、西班牙、美國、德國、法國、英國、荷蘭、加拿大及瑞典等出口市場，投放Google多媒體聯播網GDN及The Trade Desk數位廣告，總曝光次數達到10,470,564次。</t>
    <phoneticPr fontId="33" type="noConversion"/>
  </si>
  <si>
    <t>113.12.03-113.12.08</t>
  </si>
  <si>
    <t>臺灣展覽新趨勢Omni-Studio-扣件及手工具</t>
  </si>
  <si>
    <t>Google多媒體聯播網GDN</t>
  </si>
  <si>
    <t>Google多媒體聯播網GDN交流活動Banner共曝光406,041次、點擊10,135次。</t>
    <phoneticPr fontId="33" type="noConversion"/>
  </si>
  <si>
    <t>113.11.11-113.12.03</t>
  </si>
  <si>
    <t>臺灣展覽新趨勢Omni-Studio-智慧運動產業</t>
  </si>
  <si>
    <t>KB Media之網路平台showdaily</t>
  </si>
  <si>
    <t>透過KB Media之網路平台showdaily推廣曝光，影片達到11,882次點擊瀏覽數。</t>
    <phoneticPr fontId="33" type="noConversion"/>
  </si>
  <si>
    <t>113.11.30-113.12.15</t>
  </si>
  <si>
    <t>臺灣展覽新趨勢Omni-Studio-自行車產業</t>
  </si>
  <si>
    <t>Google GDN聯播網廣告、LinkedIn廣告</t>
  </si>
  <si>
    <t>透過Google關鍵字與聯播網廣告及LinkedIn廣告於德國、英國、美國、印度、泰國、越南、菲律賓、馬來西亞、印尼及新加坡進行宣傳，宣導期程間總計36,070次導流數。</t>
    <phoneticPr fontId="33" type="noConversion"/>
  </si>
  <si>
    <t>113.11.04-113.12.03</t>
  </si>
  <si>
    <t>臺灣國際專業展加強洽邀數位行銷案</t>
  </si>
  <si>
    <t>Asia Pacific Boating、Yacht Sytle</t>
  </si>
  <si>
    <t>Asia Pacific Boating及Yacht Sytle為亞太地區最具影響力的遊艇及航海生活方式雜誌，於亞太、中東、歐美高淨值及奢華生活愛好者中推廣，Asia Pacific Boating曝光3.6萬份、觸及閱眾14萬人；Yacht Sytle曝光3.2萬份、觸及閱眾12.8萬人。</t>
    <phoneticPr fontId="33" type="noConversion"/>
  </si>
  <si>
    <t>113.09.01-
113.12.31</t>
  </si>
  <si>
    <t>台灣國際遊艇展</t>
  </si>
  <si>
    <t>Seafront逍遙遊艇雜誌/網站、雜誌</t>
  </si>
  <si>
    <t>Seafront逍遙遊艇雜誌由國內外入門等級到超級遊艇的個別介紹，輔以各類綜合性企劃專題，加上由國外資深遊艇記者操刀的國際展覽、賽事報導，讓讀者能在最快時間同時瞭解船隻本身及產業運作。雜誌發行量25,000本，社群媒體追蹤人數達46,000人。</t>
    <phoneticPr fontId="33" type="noConversion"/>
  </si>
  <si>
    <t>113.09.15、
113.09.12-113.12.09</t>
  </si>
  <si>
    <t>自由時報/報紙、官網</t>
  </si>
  <si>
    <t>自由時報，提供第一手全球各地最即時的突發事件報導，精準掌握新聞脈動，配合時事不定時推出各類新聞專區，服務廣大網友。報紙發行量960,000份、手機廣告達成500,000次以上曝光。</t>
    <phoneticPr fontId="33" type="noConversion"/>
  </si>
  <si>
    <t>113.11.14、
113.11.18、
113.11.11-113.12.01</t>
  </si>
  <si>
    <t>GOOGLE GDN聯播網廣告</t>
  </si>
  <si>
    <t>以GOOGLE GDN聯播網廣告宣傳「2024年台灣國際遊艇展」，總曝光42,334次。</t>
    <phoneticPr fontId="33" type="noConversion"/>
  </si>
  <si>
    <t>113.09.15-113.11.15</t>
  </si>
  <si>
    <t>臺灣國際遊艇展</t>
  </si>
  <si>
    <t>經濟日報/報紙、官網</t>
  </si>
  <si>
    <t>經濟日報隸屬聯合報系，經濟日報為臺灣財經新聞媒體領導品牌，也是國內發行最大、最具影響力財經媒體，提供工商業界新聞、展覽、論壇、刊物、講座及網路等多元服務。總發行量500,000份，電子刊物總曝光量1,600,000次。</t>
    <phoneticPr fontId="33" type="noConversion"/>
  </si>
  <si>
    <t>113.09.23-113.09.29、
113.09.30-113.10.06、113.11.07、113.11.21</t>
  </si>
  <si>
    <t>工商時報/報紙、官網</t>
  </si>
  <si>
    <t>工商時報是企業經營者、專業經理人與兩岸三地台商及社會大眾掌握政經資訊之重要媒介，總數量達2,000,000份。</t>
    <phoneticPr fontId="33" type="noConversion"/>
  </si>
  <si>
    <t>113.10.01-113.10.31、
113.11.25</t>
  </si>
  <si>
    <t>商業週刊/紙本雜誌、官網</t>
  </si>
  <si>
    <t>商業周刊是華人世界第一本財經週刊，從傳統雜誌出版業成功數位轉型，實體發行量達140,000位會員；數位訂閱、活動與課程等多元服務發行量達500,000會員。</t>
    <phoneticPr fontId="33" type="noConversion"/>
  </si>
  <si>
    <t>113.09.05、113.11.01-113.11.15</t>
  </si>
  <si>
    <t>透過Google關鍵字及聯播網廣告、Meta及LinkedIn廣告貼文推送與The Trade Desk影片廣告，針對本年度11項台灣國際專業展之目標市場(日本、南韓、新加坡、越南、馬來西亞、泰國、菲律賓、印尼、印度、香港、美國、澳洲、德國、法國、英國及荷蘭)進行宣傳，宣導期程間總計1,028,720次導流數。</t>
    <phoneticPr fontId="33" type="noConversion"/>
  </si>
  <si>
    <t>113.10.02-113.11.29</t>
  </si>
  <si>
    <t>APHub程序化廣告</t>
  </si>
  <si>
    <t>以APHub程序化廣告宣傳「2024年高雄國際食品展」，鎖定澳洲、泰國、越南、新加坡、菲律賓及香港，曝光2,104,565次，點擊16,369次。</t>
    <phoneticPr fontId="33" type="noConversion"/>
  </si>
  <si>
    <t>高雄國際食品展</t>
  </si>
  <si>
    <t>為宣傳「2024年高雄國際食品展」，針對韓國市場加強曝光，追加韓國地區GOOGLE GDN聯播網廣告，曝光282,331次，點擊6,852次。</t>
    <phoneticPr fontId="33" type="noConversion"/>
  </si>
  <si>
    <t>113.08.23-113.09.30</t>
  </si>
  <si>
    <t>GOOGLE GDN聯播網廣告
The Trade Desk</t>
  </si>
  <si>
    <t>以Google GDN及TTD(The Trade Desk)廣告宣傳「2024年高雄國際食品展」，分別鎖定美國、日本、澳洲、加拿大、香港、韓國、泰國及越南。
GDN曝光1,127,113次，點擊14,790次。
TTD曝光2,058,056次，點擊5,832次。</t>
    <phoneticPr fontId="33" type="noConversion"/>
  </si>
  <si>
    <t>113.07.29-113.09.30</t>
  </si>
  <si>
    <t>Google關鍵字廣告
GOOGLE GDN聯播網廣告</t>
  </si>
  <si>
    <t>以Google GDN及關鍵字廣告宣傳「2024年高雄國際食品展」，關鍵字曝光50,530次，點擊4,514次，聯播網曝光2,140,499次，點擊11,096次。</t>
    <phoneticPr fontId="33" type="noConversion"/>
  </si>
  <si>
    <t>113.09.09-113.10.23</t>
  </si>
  <si>
    <t>食力FoodNext官網與雜誌</t>
  </si>
  <si>
    <t>為宣傳「2024年高雄國際食品展」，由食力傳媒投放(平面-雜誌+數位-官網)投放廣告，觸及130萬次曝光量，吸引相關業者點閱本展展會資訊。</t>
    <phoneticPr fontId="33" type="noConversion"/>
  </si>
  <si>
    <t>113.07.09-113.07.15、
113.09.01-113.11.30、
113.10.17-113.10.23</t>
  </si>
  <si>
    <t>聯合報高雄版</t>
  </si>
  <si>
    <t>為宣傳「2024年高雄國際食品展」，於聯合報刊登半版廣告於高雄地區發行，發行量為80,000份。</t>
    <phoneticPr fontId="33" type="noConversion"/>
  </si>
  <si>
    <t>113.10.22</t>
  </si>
  <si>
    <t>東森新聞台、東森財經台、寰宇新聞台及民視新聞台</t>
  </si>
  <si>
    <t>為宣傳「2024年高雄國際食品展」，由喬商廣告執行15秒電視插卡廣告，刊登於東森新聞/東森財經/寰宇新聞/民視新聞台，總計撥出68檔次。</t>
    <phoneticPr fontId="33" type="noConversion"/>
  </si>
  <si>
    <t>113.10.18-113.10.25</t>
  </si>
  <si>
    <t>港都廣播電台股份有限公司(好事聯播網)</t>
  </si>
  <si>
    <t>為宣傳「2024年高雄國際食品展」，由好事聯播網執行廣播廣告，播放125檔次，觸及610,000次曝光量。</t>
    <phoneticPr fontId="33" type="noConversion"/>
  </si>
  <si>
    <t>113.07.11-113.07.25、113.10.14-113.10.25</t>
  </si>
  <si>
    <t>透過Google關鍵字與聯播網廣告、Meta及LinkedIn廣告貼文推送、The Trade Desk影片廣告，針對本年度26項台灣國際專業展之目標市場(日本、南韓、新加坡、越南、馬來西亞、泰國、菲律賓、印尼、印度、香港、美國、澳洲、德國、法國、英國、荷蘭)進行宣傳，宣導期程間總計1,273,004次導流數。</t>
    <phoneticPr fontId="33" type="noConversion"/>
  </si>
  <si>
    <t>113.07.02-113.10.01</t>
  </si>
  <si>
    <t>台灣新生報113年11月18日航運版第一版下半版</t>
  </si>
  <si>
    <t>刊登國際貿易署113年3月29日訂定「輸出貨品未依規定標示產地或產地標示不實案件處理原則」於台灣新生報，該報閱眾多為報關業者，有助資訊宣傳。</t>
    <phoneticPr fontId="33" type="noConversion"/>
  </si>
  <si>
    <t>管理組</t>
  </si>
  <si>
    <t>113.11.18</t>
  </si>
  <si>
    <t>「輸出貨品未依規定標示產地或產地標示不實案件處理原則」廣宣案</t>
  </si>
  <si>
    <t>輸出貨品未依規定標示產地或產地標示不實案件處理原則</t>
  </si>
  <si>
    <t>法律白話文IG</t>
  </si>
  <si>
    <t>本案係配合外交部於本年11月23日辦理之國際組織日，國際貿易署負責世界貿易組織、國際棉業諮詢委員會攤位活動及相關文宣品，協助提升民眾對我國參與國際組織之瞭解與支持。</t>
    <phoneticPr fontId="33" type="noConversion"/>
  </si>
  <si>
    <t>113.11.23-
113.12.31</t>
  </si>
  <si>
    <t>外交部國際組織日(WTO、ICAC)</t>
  </si>
  <si>
    <t>法律白話文運動社群平台</t>
  </si>
  <si>
    <t>為配合ICAC響應10月7日世界棉花日，國際貿易署於本年9月與花蓮偏鄉孩童共學機構合作，辦理棉製包包手作活動，納入公益元素以深化活動意義，並製成短影片於社群平台上架，讓大眾更認識世界棉花日。</t>
    <phoneticPr fontId="33" type="noConversion"/>
  </si>
  <si>
    <t>113.09.07-113.12.31</t>
  </si>
  <si>
    <t>世界棉花日</t>
  </si>
  <si>
    <t>貿易署Facebook、LINE、YouTube</t>
  </si>
  <si>
    <t>為宣傳貿易政策及措施相關訊息，113年10至12月發布FB貼文63篇，LINE貼文63則，至113年12月底FB追蹤數174,369人，LINE好友數18,485人。
製作上刊6支短影音、拍攝播放4支經貿議題影片、另與KOL合作，影片觀看數達473,327次。</t>
    <phoneticPr fontId="33" type="noConversion"/>
  </si>
  <si>
    <t>臺灣時報社官網/Banner橫幅廣告</t>
  </si>
  <si>
    <t>為國際貿易署高雄辦事處辦理貿易管理說明會，透過臺灣時報官網Banner橫幅廣告宣傳，擴充中南部民眾參與度。</t>
    <phoneticPr fontId="33" type="noConversion"/>
  </si>
  <si>
    <t>113.10.17-113.10.21、113.11.04-113.11.08</t>
  </si>
  <si>
    <t>貿易管理說明會</t>
  </si>
  <si>
    <t xml:space="preserve">Future Publishing(Wallpaper)、Luverne Journal、
Midvale Journal </t>
    <phoneticPr fontId="33" type="noConversion"/>
  </si>
  <si>
    <t>財團法人台灣設計研究院</t>
  </si>
  <si>
    <t>知識經濟產業組</t>
  </si>
  <si>
    <t>113.12.01-
113.12.31</t>
  </si>
  <si>
    <t>設計驅動跨域整合創新計畫</t>
  </si>
  <si>
    <t>宣傳臺灣設計週系列活動
Taiwan Design Research Institute (TDRI) Highlights Global Collaborations at San Diego World Design Capital Forum</t>
  </si>
  <si>
    <t xml:space="preserve">Dezeen Limited、MB News 、
Medway &amp; Millis News </t>
    <phoneticPr fontId="33" type="noConversion"/>
  </si>
  <si>
    <t xml:space="preserve">ARCHITECTURE WITHOUT、
OEMSecrets.com </t>
    <phoneticPr fontId="33" type="noConversion"/>
  </si>
  <si>
    <t xml:space="preserve">印尼INDONESIA DESIGN、
印度New Delhi Times, Sangri Times , The Tech Portal , SeriesInsight 、
新加坡T.U.B Investing 
</t>
    <phoneticPr fontId="33" type="noConversion"/>
  </si>
  <si>
    <t>讀賣新聞、朝日新聞、日本時報、今日日本、NHK新聞網</t>
    <phoneticPr fontId="33" type="noConversion"/>
  </si>
  <si>
    <t>宣傳臺灣設計週系列活動及學美美學報導
教育の現場にデザインをもたらす台湾の「学美・美学プロジェクト」、5年間で小中高専門学校・全91校のキャンパスを改造</t>
  </si>
  <si>
    <t>中華民國熱浸鍍鋅協會官網、台灣焊接協會官網、台灣金屬熱處理學會官網</t>
    <phoneticPr fontId="33" type="noConversion"/>
  </si>
  <si>
    <t>113.12.19-113.12.31</t>
    <phoneticPr fontId="33" type="noConversion"/>
  </si>
  <si>
    <t>工商時報、工商財經網</t>
    <phoneticPr fontId="33" type="noConversion"/>
  </si>
  <si>
    <t>每日發行量逾35萬份，預期閱讀率可達120萬人次，專題網路版同步刊登，效益科遞延2週。</t>
    <phoneticPr fontId="33" type="noConversion"/>
  </si>
  <si>
    <t>循環經濟引領綠色轉型翻轉資源創新價值</t>
    <phoneticPr fontId="33" type="noConversion"/>
  </si>
  <si>
    <t>建置計畫粉專一式，宣導相關納管工廠輔導措施。</t>
    <phoneticPr fontId="33" type="noConversion"/>
  </si>
  <si>
    <t>113.01.11-113.12.31</t>
    <phoneticPr fontId="33" type="noConversion"/>
  </si>
  <si>
    <t>輔導中小企業改善工廠設施計畫</t>
    <phoneticPr fontId="33" type="noConversion"/>
  </si>
  <si>
    <t>工商時報、中時新聞網</t>
    <phoneticPr fontId="33" type="noConversion"/>
  </si>
  <si>
    <t>透過與環保設備公會合作，公開辦理表揚活動，以深化環保設備與資源再生產品的市場推廣，共創環保與經濟雙贏的局面。</t>
    <phoneticPr fontId="33" type="noConversion"/>
  </si>
  <si>
    <t>財團法人環境與發產基金會</t>
    <phoneticPr fontId="33" type="noConversion"/>
  </si>
  <si>
    <t>113.11.27-113.12.31</t>
    <phoneticPr fontId="33" type="noConversion"/>
  </si>
  <si>
    <t>資源再生綠色產品推廣計畫</t>
    <phoneticPr fontId="33" type="noConversion"/>
  </si>
  <si>
    <t>「2024環保設備標竿企業表揚暨資源再生綠色產品成果發表會」、環保設備標竿企業表揚 邁向永續(表揚國內優良環保設備廠商、資源再生綠色產品獲證廠商、資源再生綠色產品採購績優廠商。)</t>
    <phoneticPr fontId="33" type="noConversion"/>
  </si>
  <si>
    <t>ACCUPASS活動通、Facebook</t>
    <phoneticPr fontId="33" type="noConversion"/>
  </si>
  <si>
    <t>113.12.07-113.12.16</t>
    <phoneticPr fontId="33" type="noConversion"/>
  </si>
  <si>
    <t>能力雜誌</t>
    <phoneticPr fontId="33" type="noConversion"/>
  </si>
  <si>
    <t>113.12.05-113.12.31</t>
    <phoneticPr fontId="33" type="noConversion"/>
  </si>
  <si>
    <t>2024 亞洲生產力組織綠色卓越中心實務交流分享會成果廣宣</t>
    <phoneticPr fontId="33" type="noConversion"/>
  </si>
  <si>
    <t>多媒體廣告聯播網</t>
    <phoneticPr fontId="33" type="noConversion"/>
  </si>
  <si>
    <t>推動企業、民眾觀看iPAS數位課程。</t>
    <phoneticPr fontId="33" type="noConversion"/>
  </si>
  <si>
    <t>113.11.21-113.11.30</t>
    <phoneticPr fontId="33" type="noConversion"/>
  </si>
  <si>
    <t>iPAS數位免費課程</t>
    <phoneticPr fontId="33" type="noConversion"/>
  </si>
  <si>
    <t>數位時代、inside、泛科學、 DIGITIMES</t>
  </si>
  <si>
    <t>推廣國產IC應用及擴大產業鏈推動能量，藉由辦理臺灣IC智造年會-智造in HUB! 共創AIoT 示範聚落，邀集臺灣IC 大廠與國際級企業探討AI與IC產業最新趨勢及解決方案、企業數位轉型經驗與未來布局及成果展示。</t>
    <phoneticPr fontId="33" type="noConversion"/>
  </si>
  <si>
    <t>電子資訊產業組</t>
  </si>
  <si>
    <t>113.10.01-
113.11.13</t>
  </si>
  <si>
    <t>高階智造生態系統聯盟暨國際化推動計畫</t>
  </si>
  <si>
    <t>物聯網智造基地-台灣IC智造年會宣傳</t>
  </si>
  <si>
    <t>IoT Times</t>
  </si>
  <si>
    <t>透過技術媒體平台合作方式，累積對於物聯網智造基地的興趣與關注，有機會鎖定潛在的技術客群。</t>
  </si>
  <si>
    <t>113.03.01-
113.09.30</t>
    <phoneticPr fontId="33" type="noConversion"/>
  </si>
  <si>
    <t>Key Players in Taiwan's IC Industry Showcase Hard Power in Ecosystem</t>
  </si>
  <si>
    <t>非凡新聞_活力新台灣Youtube</t>
    <phoneticPr fontId="33" type="noConversion"/>
  </si>
  <si>
    <t>透過影片呈現展示電資產業典範業者在節能技術、製程優化及碳排放管理的實踐案例，助力產業加速邁向淨零排放目標，打造永續競爭力。</t>
  </si>
  <si>
    <t>113.11.27-113.11.28</t>
  </si>
  <si>
    <t>電子資訊業低碳轉型推動計畫</t>
  </si>
  <si>
    <t>電子資通訊x淨零碳排 綠色永續轉型，助攻企業低碳前行</t>
  </si>
  <si>
    <t>Facebook、Instagram、有線電視</t>
    <phoneticPr fontId="33" type="noConversion"/>
  </si>
  <si>
    <t>累積帶動180萬人次了解計畫相關推動成果。</t>
    <phoneticPr fontId="33" type="noConversion"/>
  </si>
  <si>
    <t>113.10.01-
113.11.15</t>
    <phoneticPr fontId="33" type="noConversion"/>
  </si>
  <si>
    <t>亞灣落地亮點實證案曝光行銷</t>
    <phoneticPr fontId="33" type="noConversion"/>
  </si>
  <si>
    <t>透過拍攝得獎展品，並於媒體曝光，使民眾了解2024 SDIA Award-前瞻顯示大賞得獎計畫發展成果。</t>
    <phoneticPr fontId="33" type="noConversion"/>
  </si>
  <si>
    <t>推廣數位公益服務</t>
  </si>
  <si>
    <t>113.11.01-113.11.31</t>
    <phoneticPr fontId="33" type="noConversion"/>
  </si>
  <si>
    <t>2024 SDIA Award-前瞻顯示大賞-入圍決審展品拍攝</t>
    <phoneticPr fontId="33" type="noConversion"/>
  </si>
  <si>
    <t>商業週刊官網</t>
    <phoneticPr fontId="33" type="noConversion"/>
  </si>
  <si>
    <t>透過網路平台的曝光，報導智慧顯示解決方案發展及應用成果。</t>
    <phoneticPr fontId="33" type="noConversion"/>
  </si>
  <si>
    <t>SDIA智慧顯示解決方案應用</t>
    <phoneticPr fontId="33" type="noConversion"/>
  </si>
  <si>
    <t>宣傳2024 SDIA Award-前瞻顯示大賞得獎計畫。</t>
    <phoneticPr fontId="33" type="noConversion"/>
  </si>
  <si>
    <t>2024 SDIA Award-前瞻顯示大賞</t>
    <phoneticPr fontId="33" type="noConversion"/>
  </si>
  <si>
    <t>透過Youtube平台的曝光，展示智慧顯示解決方案發展及應用成果。</t>
    <phoneticPr fontId="33" type="noConversion"/>
  </si>
  <si>
    <t>SDIA智慧醫療X智慧育樂解決方案</t>
    <phoneticPr fontId="33" type="noConversion"/>
  </si>
  <si>
    <t>SDIA智慧育樂X智慧零售解決方案</t>
    <phoneticPr fontId="33" type="noConversion"/>
  </si>
  <si>
    <t>AIoT展會-A+智慧應用主題館</t>
    <phoneticPr fontId="33" type="noConversion"/>
  </si>
  <si>
    <t>113.09.16-113.11.31</t>
    <phoneticPr fontId="33" type="noConversion"/>
  </si>
  <si>
    <t>SDIA智慧零售X智慧育樂解決方案-31.5 吋裸眼 3D 互動裝置、28 吋電子紙紅絨柱、20 國語言 AI 翻譯機 帶你逛瀕危動物故事館！</t>
    <phoneticPr fontId="33" type="noConversion"/>
  </si>
  <si>
    <t>宣傳計畫服務及機制，維持IisC聲量及熱度。</t>
    <phoneticPr fontId="33" type="noConversion"/>
  </si>
  <si>
    <t>113.10.22-113.10.24</t>
    <phoneticPr fontId="33" type="noConversion"/>
  </si>
  <si>
    <t xml:space="preserve">智慧物聯網晶片化整合服務計畫
</t>
    <phoneticPr fontId="33" type="noConversion"/>
  </si>
  <si>
    <t>AIoT智慧物聯網主題館</t>
  </si>
  <si>
    <t>於網路媒體上推廣關鍵產業國際供應鏈產業介紹，藉由推廣活動及媒體露出，期能協助四大關鍵產業領域之國內供應鏈業者宣傳到國際。</t>
  </si>
  <si>
    <t>113.11.20-113.12.20</t>
  </si>
  <si>
    <t>關鍵產業國際供應鏈鏈結計畫</t>
  </si>
  <si>
    <t>關鍵產業智慧次系統國際供應鏈影片介紹</t>
  </si>
  <si>
    <t>電波新聞</t>
  </si>
  <si>
    <t>透過媒體廣宣提升活動曝光，並吸引代表車電業者與會，發掘台日車電市場合作機會。</t>
    <phoneticPr fontId="33" type="noConversion"/>
  </si>
  <si>
    <t>113.10.17
113.10.23</t>
  </si>
  <si>
    <t>關鍵產業國際供應鏈鏈結計畫</t>
    <phoneticPr fontId="33" type="noConversion"/>
  </si>
  <si>
    <t>智慧車電台日供應鏈合作2024台日產業合作論壇eDM</t>
    <phoneticPr fontId="33" type="noConversion"/>
  </si>
  <si>
    <t>透過媒體廣宣提升活動曝光，並吸引代表車電業者與會，發掘台日車電市場合作機會，協助臺灣業者拓展全球供應鏈及通路體系。</t>
    <phoneticPr fontId="33" type="noConversion"/>
  </si>
  <si>
    <t>智駕未來-智慧車電前瞻趨勢論壇</t>
    <phoneticPr fontId="33" type="noConversion"/>
  </si>
  <si>
    <t>YouTube_IDEAS Hatch</t>
  </si>
  <si>
    <t>於網路媒體上推廣照護科技產品研習會及體驗會活動成果，藉由推廣活動及媒體露出，能協助照護人員對於科技產品的熟悉度及增加接受度，以降低未來科技照護推動門檻。</t>
  </si>
  <si>
    <t>113.10.09-113.11.31</t>
  </si>
  <si>
    <t>銀光科技智慧照顧驗證推動計畫</t>
  </si>
  <si>
    <t>照護科技解決方案、產業盤點及體驗服務活動</t>
  </si>
  <si>
    <t>YouTube_IDEAS Hatch</t>
    <phoneticPr fontId="33" type="noConversion"/>
  </si>
  <si>
    <t>結合113年9月12日至9月14日台北國際照顧博覽會，打造銀光科技主題館，並就參展團隊及產品進行採訪錄影，並以主題方式進行採訪影片之剪輯，演示科技照顧成果。</t>
    <phoneticPr fontId="33" type="noConversion"/>
  </si>
  <si>
    <t>銀光科技照護產品採訪及成果影片網路媒體露出</t>
  </si>
  <si>
    <t>民視新聞網、工商時報、中時電子報、風傳媒、華視新聞網、聯合新聞網</t>
    <phoneticPr fontId="33" type="noConversion"/>
  </si>
  <si>
    <t>透過「經濟部電子資訊國際夥伴績優廠商獎項」，展現經濟部過去一年推動國際大廠在臺深耕的成果，同時強化國際大廠與臺灣產業的鏈結，不僅提升雙方的競爭力，互惠互利，也能推動臺灣資通訊技術與時俱進，持續在全球資通訊產業扮演關鍵角色。</t>
  </si>
  <si>
    <t>資訊產業數位創新推動計畫</t>
  </si>
  <si>
    <t>2024經濟部電子資訊國際夥伴績優廠商獎</t>
    <phoneticPr fontId="33" type="noConversion"/>
  </si>
  <si>
    <t>非凡電視台、非凡Youtube、科技報橘</t>
    <phoneticPr fontId="33" type="noConversion"/>
  </si>
  <si>
    <t>透過非凡電視台與影音平台的曝光，展示以大帶小推動產業供應鏈低碳化與智慧化的效益。</t>
  </si>
  <si>
    <t>平面媒體、
網路媒體、
電視媒體</t>
    <phoneticPr fontId="33" type="noConversion"/>
  </si>
  <si>
    <t>產業升級創新平台輔導計畫</t>
  </si>
  <si>
    <t>以大帶小製造業低碳及智慧化升級轉型補助</t>
  </si>
  <si>
    <t>財訊雜誌、財訊Youtube</t>
    <phoneticPr fontId="33" type="noConversion"/>
  </si>
  <si>
    <t>透過財訊雜誌與影音平台的曝光，有效傳遞產創平台陪伴企業創新研發之效益。</t>
  </si>
  <si>
    <t>財團法人台灣中小企業聯合輔導基金會</t>
    <phoneticPr fontId="33" type="noConversion"/>
  </si>
  <si>
    <t>電波新聞、電波新聞網</t>
    <phoneticPr fontId="33" type="noConversion"/>
  </si>
  <si>
    <t>透過媒體廣宣提升活動曝光，並吸引代表日商與會，進一步擴大交流效益及合作洽談，建立更具韌性的全球供應鏈及通路體系。</t>
  </si>
  <si>
    <t>台日新戰略夥伴關係建構計畫</t>
  </si>
  <si>
    <t>2024台日產業合作搭橋論壇in東京</t>
  </si>
  <si>
    <t>Facebook、Instagram、有線電視</t>
  </si>
  <si>
    <t>促成媒體報導至少16則。</t>
    <phoneticPr fontId="33" type="noConversion"/>
  </si>
  <si>
    <t>113.10.01-
113.11.15</t>
  </si>
  <si>
    <t>5G系統整合加值推動計畫</t>
  </si>
  <si>
    <t>5G產業推動成果曝光行銷</t>
  </si>
  <si>
    <t>天下雜誌英文官網</t>
  </si>
  <si>
    <t>透過專業產業媒體平台，於國際版網頁露出，增加計畫於海外產業面曝光機會，吸引有興趣之全球廠商諮詢合作機會。</t>
  </si>
  <si>
    <t>113.11.29-114.11.30</t>
  </si>
  <si>
    <t>亞灣智慧科技產業推動計畫</t>
  </si>
  <si>
    <t>The Next Step for the Semiconductor Kingdom: Taiwan's Asia New Bay Area Continues to Lead AI and Tech Innovation</t>
    <phoneticPr fontId="33" type="noConversion"/>
  </si>
  <si>
    <t>工商日報</t>
    <phoneticPr fontId="33" type="noConversion"/>
  </si>
  <si>
    <t>透過成果展及媒體廣宣，使業界及民眾深入了解紡織產業在智慧科技與永續時尚領域的創新成果，展現紡織產業的創新技術及輔導成果，</t>
    <phoneticPr fontId="33" type="noConversion"/>
  </si>
  <si>
    <t>工業技術研究院、財團法人紡織產業綜合研究所、財團法人中華民國紡織業拓展會及財團法人鞋類暨運動休閒科技研發中心</t>
    <phoneticPr fontId="33" type="noConversion"/>
  </si>
  <si>
    <t>113.12.02</t>
    <phoneticPr fontId="33" type="noConversion"/>
  </si>
  <si>
    <t>鞋類及袋包產業智慧化推動計畫、民生產業轉型加值計畫、戶外休閒紡織聚落數位串整計畫、紡織產業低碳轉型推動與輔導計畫、紡織產業智慧轉型整合服務計畫、推動紡織產業智慧加值開發與輔導計畫、成衣及服飾品產業價值鏈智慧推升計畫等計畫分攤辦理</t>
    <phoneticPr fontId="33" type="noConversion"/>
  </si>
  <si>
    <t>2024紡織相關產業專案計畫成果展</t>
    <phoneticPr fontId="33" type="noConversion"/>
  </si>
  <si>
    <t>透過平面媒體新聞露出，增加金印獎活動的曝光度，使社會大眾了解印刷產業優質廠商的優異成就及印刷技術表現的突破成果。</t>
    <phoneticPr fontId="33" type="noConversion"/>
  </si>
  <si>
    <t>金印獎頒獎 產官學研熱烈參與</t>
    <phoneticPr fontId="33" type="noConversion"/>
  </si>
  <si>
    <t>透過舉辦政府資源規劃說明會，宣導明年度各計畫的執行與輔導方向，聚焦於製造業、工具機產業及產業機械業的數位化與智慧化升級策略，協助國內製造業加速升級轉型，並推動跨領域合作，為產業創造更多創新與發展的契機。</t>
    <phoneticPr fontId="33" type="noConversion"/>
  </si>
  <si>
    <t>113.11.12</t>
    <phoneticPr fontId="33" type="noConversion"/>
  </si>
  <si>
    <t>協助中小企業低碳節能與智慧化應用升級計畫</t>
    <phoneticPr fontId="33" type="noConversion"/>
  </si>
  <si>
    <t>產發署製造業補助計畫說明會</t>
    <phoneticPr fontId="33" type="noConversion"/>
  </si>
  <si>
    <t>台灣製MIT金選家電，您的生活好幫手</t>
    <phoneticPr fontId="33" type="noConversion"/>
  </si>
  <si>
    <t>Accupass、Google多媒體廣告(網路banner)</t>
    <phoneticPr fontId="33" type="noConversion"/>
  </si>
  <si>
    <t>推廣循環經濟大聯盟論壇能見度，並鼓勵對循環經濟議題有興趣者踴躍報名。</t>
    <phoneticPr fontId="33" type="noConversion"/>
  </si>
  <si>
    <t>113.10.31-113.11.05</t>
    <phoneticPr fontId="33" type="noConversion"/>
  </si>
  <si>
    <t>循環經濟推動與創新管理計畫</t>
    <phoneticPr fontId="33" type="noConversion"/>
  </si>
  <si>
    <t>2024臺灣循環經濟大聯盟論壇「雙軸循環 韌性臺灣」</t>
    <phoneticPr fontId="33" type="noConversion"/>
  </si>
  <si>
    <t>經濟日報、經濟日報電子報</t>
    <phoneticPr fontId="33" type="noConversion"/>
  </si>
  <si>
    <t>APO交流論壇聚焦永續與智慧轉型</t>
    <phoneticPr fontId="33" type="noConversion"/>
  </si>
  <si>
    <t>113.11.01-113.11.25</t>
    <phoneticPr fontId="33" type="noConversion"/>
  </si>
  <si>
    <t>台灣新新聞報民營化改組20年有餘，每天報紙發行遍及全台，為大家所共享及讚譽，廣告效力宏大。</t>
    <phoneticPr fontId="33" type="noConversion"/>
  </si>
  <si>
    <t>秘書室(服務科及管考科)</t>
    <phoneticPr fontId="33" type="noConversion"/>
  </si>
  <si>
    <t>產業競爭力整合服務平台計畫</t>
  </si>
  <si>
    <t>產業政策廣宣服務</t>
  </si>
  <si>
    <t>自立晚報電子報創刊已達20年，每日點擊率達40萬次。運用該報電子平台露出重要政策宣導，增加曝光度。　</t>
    <phoneticPr fontId="33" type="noConversion"/>
  </si>
  <si>
    <t>秘書室(服務科)</t>
  </si>
  <si>
    <t>2024 SDIA Award前瞻顯示大賞，英雄集結各領風騷</t>
    <phoneticPr fontId="33" type="noConversion"/>
  </si>
  <si>
    <t>迎淨零新挑戰 造紙水泥業搶先布局</t>
    <phoneticPr fontId="33" type="noConversion"/>
  </si>
  <si>
    <t>中小企業翻轉升級 經濟部扮推手</t>
    <phoneticPr fontId="33" type="noConversion"/>
  </si>
  <si>
    <t>Facebook ,Instagram</t>
    <phoneticPr fontId="33" type="noConversion"/>
  </si>
  <si>
    <t>113.10.01-
113.10.02</t>
    <phoneticPr fontId="33" type="noConversion"/>
  </si>
  <si>
    <t>一趟旅程，關於西班牙當代建築</t>
    <phoneticPr fontId="33" type="noConversion"/>
  </si>
  <si>
    <t>推動民眾、企業代表報名「AI賦能永續共創，iPAS人才新紀元」活動。</t>
    <phoneticPr fontId="33" type="noConversion"/>
  </si>
  <si>
    <t>113.10.21-113.10.31</t>
    <phoneticPr fontId="33" type="noConversion"/>
  </si>
  <si>
    <t>「AI賦能永續共創，iPAS人才新紀元」活動廣宣</t>
    <phoneticPr fontId="33" type="noConversion"/>
  </si>
  <si>
    <t>Facebook、Instagram、以及國際媒體如24H(越南)、Malaysiakini(馬來西亞)、IDN Media(印尼)、菲律賓社群</t>
  </si>
  <si>
    <t>113.04.01-113.09.13</t>
  </si>
  <si>
    <t>半導體國際連結創新賦能計畫</t>
  </si>
  <si>
    <t>Facebook、Line社群(中華人事主管協會官網、高雄市企業人事代表協會官網</t>
    <phoneticPr fontId="33" type="noConversion"/>
  </si>
  <si>
    <t>透過網路媒體曝光，廣宣半導體產業「資安檢測與防護鑑識技術」研習活動，促使在職人員掌握資安防護重要性。</t>
    <phoneticPr fontId="33" type="noConversion"/>
  </si>
  <si>
    <t>113.07.15-
113.08.10</t>
    <phoneticPr fontId="33" type="noConversion"/>
  </si>
  <si>
    <t>半導體產業人才創能加值計畫</t>
    <phoneticPr fontId="33" type="noConversion"/>
  </si>
  <si>
    <t>113年半導體產業「資安檢測與防護鑑識技術」研習</t>
    <phoneticPr fontId="33" type="noConversion"/>
  </si>
  <si>
    <t>DIGITIMES、非凡新聞網、聯合新聞網、工商財經網</t>
    <phoneticPr fontId="33" type="noConversion"/>
  </si>
  <si>
    <t>透過網路媒體曝光，廣宣2024 SDIA Award-前瞻顯示大賞頒獎典禮及得獎計畫，促使民眾了解智慧顯示技術發展成果。</t>
    <phoneticPr fontId="33" type="noConversion"/>
  </si>
  <si>
    <t>113.09.23-113.09.23</t>
    <phoneticPr fontId="33" type="noConversion"/>
  </si>
  <si>
    <t>2024 SDIA Award-前瞻顯示大賞頒獎典禮相關執行</t>
    <phoneticPr fontId="33" type="noConversion"/>
  </si>
  <si>
    <t>DIGITIMES</t>
    <phoneticPr fontId="33" type="noConversion"/>
  </si>
  <si>
    <t>透過設計商談會EDM的曝光，廣宣SDIA商談媒合活動，促成智慧顯示廠商跨域合作。</t>
    <phoneticPr fontId="33" type="noConversion"/>
  </si>
  <si>
    <t>113.08.16-113.08.20</t>
    <phoneticPr fontId="33" type="noConversion"/>
  </si>
  <si>
    <t>SDIA智慧移動X智慧育樂跨界商機商談會主視覺設計</t>
    <phoneticPr fontId="33" type="noConversion"/>
  </si>
  <si>
    <t>Yahoo新聞網、工商財經網、中時新聞網、焦點時報</t>
    <phoneticPr fontId="33" type="noConversion"/>
  </si>
  <si>
    <t>透過成果展辦理及媒體曝光，促使民眾前往場域體驗智慧顯示解決方案發展成果。</t>
    <phoneticPr fontId="33" type="noConversion"/>
  </si>
  <si>
    <t>113.07.29-113.07.31</t>
  </si>
  <si>
    <t>智慧顯示跨域合作與系統方案整合計畫</t>
  </si>
  <si>
    <t>113年「智慧顯示產業跨域合作聯盟」解決方案發展暨成果展(智慧育樂)</t>
  </si>
  <si>
    <t>聯合新聞網、PCHOME ONLINE、Yahoo新聞網</t>
    <phoneticPr fontId="33" type="noConversion"/>
  </si>
  <si>
    <t xml:space="preserve">113 年「智慧顯示產業跨域合作聯盟」解決方案發展暨成果展(智慧移動) </t>
  </si>
  <si>
    <t>透過EDM的曝光，廣宣SDIA商談媒合活動，促成智慧顯示廠商跨域合作。</t>
    <phoneticPr fontId="33" type="noConversion"/>
  </si>
  <si>
    <t>SDIA智慧移動X智慧育樂跨界商機商談會</t>
  </si>
  <si>
    <t>113.07.15-113.07.30</t>
    <phoneticPr fontId="33" type="noConversion"/>
  </si>
  <si>
    <t>SDIA智慧移動X智慧育樂跨界商機商談會</t>
    <phoneticPr fontId="33" type="noConversion"/>
  </si>
  <si>
    <t>113.04.24-113.07.31</t>
    <phoneticPr fontId="33" type="noConversion"/>
  </si>
  <si>
    <t>Touch Taiwan 2024智慧顯示生活館</t>
    <phoneticPr fontId="33" type="noConversion"/>
  </si>
  <si>
    <t>透過FB廣告推廣，向在地業者宣傳生活圈，總計觸及2,386人、曝光5,038次，吸引13家在地業者留下聯繫資訊進行後續商業合作洽談。</t>
  </si>
  <si>
    <t>113.11.27-
113.12.04</t>
    <phoneticPr fontId="33" type="noConversion"/>
  </si>
  <si>
    <t>113年度「建構智世代社區短鏈生活圈計畫」</t>
  </si>
  <si>
    <t>生活圈服務推廣活動-居家照顧健康智活生活圈</t>
  </si>
  <si>
    <t>Facebook、Line社群、
IC之音</t>
    <phoneticPr fontId="33" type="noConversion"/>
  </si>
  <si>
    <t>透過10個Line社群、8個FB社群與廣告、IC之音廣播廣告，總計觸及 25,252 人、瀏覽39,721次，吸引698位在地居民參與12/7體驗活動。</t>
  </si>
  <si>
    <t>113.11.30-
113.12.07</t>
    <phoneticPr fontId="33" type="noConversion"/>
  </si>
  <si>
    <t>生活圈服務推廣活動-碳中和永續生活圈</t>
  </si>
  <si>
    <t>透過FB廣告推廣生活圈合作店家以及生活圈計畫，總共觸及1,200人、瀏覽5,175次，增加民眾對在地店家服務與生活圈的認識，並吸引1,495位民眾加入生活圈會員。</t>
  </si>
  <si>
    <t>113.11.20-
113.12.09</t>
    <phoneticPr fontId="33" type="noConversion"/>
  </si>
  <si>
    <t>113年度「建構智世代社區短鏈生活圈計畫」</t>
    <phoneticPr fontId="33" type="noConversion"/>
  </si>
  <si>
    <t>生活圈服務推廣-好鄰居生活圈</t>
  </si>
  <si>
    <t>台北捷運及桃園捷運月台/車廂播放</t>
    <phoneticPr fontId="33" type="noConversion"/>
  </si>
  <si>
    <t>於北捷、桃捷月台/車廂電視露出，透過影片輪播，曝光逾3,240萬觀看人次。</t>
    <phoneticPr fontId="33" type="noConversion"/>
  </si>
  <si>
    <t>113.12.17-
113.12.23</t>
    <phoneticPr fontId="33" type="noConversion"/>
  </si>
  <si>
    <t>113年度「街區品牌特色發展計畫」</t>
    <phoneticPr fontId="33" type="noConversion"/>
  </si>
  <si>
    <t>探索品牌一條街影片</t>
  </si>
  <si>
    <t>商業署FB、繽紛商圈平台</t>
    <phoneticPr fontId="33" type="noConversion"/>
  </si>
  <si>
    <t>FB影片貼文觸及一萬次。</t>
    <phoneticPr fontId="33" type="noConversion"/>
  </si>
  <si>
    <t>中華民國資訊軟體協會</t>
  </si>
  <si>
    <t>113.12.13-
113.12.31</t>
    <phoneticPr fontId="33" type="noConversion"/>
  </si>
  <si>
    <t>113年度「雲世代商圈店家數位應用能力提升計畫」</t>
    <phoneticPr fontId="33" type="noConversion"/>
  </si>
  <si>
    <t>數位商圈smart go</t>
  </si>
  <si>
    <t>工商時報YouTube頻道</t>
    <phoneticPr fontId="33" type="noConversion"/>
  </si>
  <si>
    <t>透過工商時報YouTube廣宣智慧物流與智慧流通計畫成果，觀看數為393次。</t>
    <phoneticPr fontId="33" type="noConversion"/>
  </si>
  <si>
    <t>113.12.20-
114.03.31</t>
    <phoneticPr fontId="33" type="noConversion"/>
  </si>
  <si>
    <t>113年度「消費物流服務發展計畫」</t>
    <phoneticPr fontId="33" type="noConversion"/>
  </si>
  <si>
    <t>物流x流通新時代！智慧科技推動商業服務全面升級</t>
    <phoneticPr fontId="33" type="noConversion"/>
  </si>
  <si>
    <t>經濟部商業發展署</t>
  </si>
  <si>
    <t>溫控物流服務發展計畫(4/4)</t>
    <phoneticPr fontId="33" type="noConversion"/>
  </si>
  <si>
    <t>流通服務智慧化推動計畫(4/4)</t>
    <phoneticPr fontId="33" type="noConversion"/>
  </si>
  <si>
    <t>Facebook、Google AD</t>
    <phoneticPr fontId="33" type="noConversion"/>
  </si>
  <si>
    <t>社群貼文1則，透過廣告推播，觸及人數達405,018人次，曝光次數達3,362,064次；GDN廣告曝光次數達3,036,577次。</t>
    <phoneticPr fontId="33" type="noConversion"/>
  </si>
  <si>
    <t>我識數位整合行銷有限公司</t>
    <phoneticPr fontId="33" type="noConversion"/>
  </si>
  <si>
    <t>113.12.05-
113.12.27</t>
    <phoneticPr fontId="33" type="noConversion"/>
  </si>
  <si>
    <t>113SIIR趨勢論壇活動後廣宣</t>
    <phoneticPr fontId="33" type="noConversion"/>
  </si>
  <si>
    <t>社群貼文1則，透過廣告推播，觸及人數達222,318人次，曝光次數達595,627次；GDN廣告曝光次數達3,889,899次。</t>
    <phoneticPr fontId="33" type="noConversion"/>
  </si>
  <si>
    <t>113.11.01
-113.11.25</t>
    <phoneticPr fontId="33" type="noConversion"/>
  </si>
  <si>
    <t>113SIIR趨勢論壇活動前廣宣</t>
    <phoneticPr fontId="33" type="noConversion"/>
  </si>
  <si>
    <t>社群貼文1則，透過廣告推播，觸及人數達678,352人次，曝光次數達1,251,290次；GDN廣告曝光次數達1,073,048次。</t>
    <phoneticPr fontId="33" type="noConversion"/>
  </si>
  <si>
    <t>113.10.28
-113.11.06</t>
    <phoneticPr fontId="33" type="noConversion"/>
  </si>
  <si>
    <t>創新企業分享</t>
    <phoneticPr fontId="33" type="noConversion"/>
  </si>
  <si>
    <t>互傳媒、OwlNews、蕃薯藤、聯合新聞網、三星傳媒、工商時報網、經濟日報網、愛傳媒、民視新聞網、八大民生新聞網</t>
    <phoneticPr fontId="33" type="noConversion"/>
  </si>
  <si>
    <t>共計10家網路媒體露出，民眾觀看數總共406次:民視新聞網觀看數為250次，八大民生新聞觀看數為105次，愛傳媒觀看數為51次。</t>
  </si>
  <si>
    <t>113.11.01
-113.11.30</t>
    <phoneticPr fontId="33" type="noConversion"/>
  </si>
  <si>
    <t>辦理得獎老店公開表揚活動</t>
  </si>
  <si>
    <t>Line社群</t>
    <phoneticPr fontId="33" type="noConversion"/>
  </si>
  <si>
    <t>於社群分享活動資訊，共邀請8個美業相關協會出席，引介參展業者與各協會理事長進行互動交流，進一步洽談後續合作機會，活動總計吸引230位參與。</t>
    <phoneticPr fontId="33" type="noConversion"/>
  </si>
  <si>
    <t>113.11.22
-113.11.26</t>
    <phoneticPr fontId="33" type="noConversion"/>
  </si>
  <si>
    <t>113年度「生活服務業創新成長計畫」</t>
    <phoneticPr fontId="33" type="noConversion"/>
  </si>
  <si>
    <t xml:space="preserve">生活服務體驗交流活動
</t>
    <phoneticPr fontId="33" type="noConversion"/>
  </si>
  <si>
    <t>WalkerLand、Facebook、IG、Line</t>
  </si>
  <si>
    <t>共計13則情報文及社群貼文，透過廣告推廣，觸及達1,322,741數、曝光達5,485,409數。</t>
  </si>
  <si>
    <t>113.10.01-
113.11.30</t>
    <phoneticPr fontId="33" type="noConversion"/>
  </si>
  <si>
    <t>鍋物嘉年華</t>
  </si>
  <si>
    <t>Hit FM聯播網聽眾</t>
    <phoneticPr fontId="33" type="noConversion"/>
  </si>
  <si>
    <t>總檔數40檔，宣傳期間線上收聽觸及共達1,310,776人次。</t>
    <phoneticPr fontId="33" type="noConversion"/>
  </si>
  <si>
    <t xml:space="preserve">113.10.04-
113.10.11 </t>
    <phoneticPr fontId="33" type="noConversion"/>
  </si>
  <si>
    <t>小琉球低碳生活節活動宣傳</t>
    <phoneticPr fontId="33" type="noConversion"/>
  </si>
  <si>
    <t>社群貼文1則，透過廣告推播，觸及人數達407,694人次，曝光次數達965,967次；GDN廣告曝光次數達4,133,425次。</t>
    <phoneticPr fontId="33" type="noConversion"/>
  </si>
  <si>
    <t>113.06.01-
113.06.20</t>
    <phoneticPr fontId="33" type="noConversion"/>
  </si>
  <si>
    <t>SIIR申請提醒</t>
    <phoneticPr fontId="33" type="noConversion"/>
  </si>
  <si>
    <t>社群貼文1則，透過廣告推播，觸及人數達419,102人次，曝光次數達964,726次；GDN廣告曝光次數達19,147,191次。</t>
    <phoneticPr fontId="33" type="noConversion"/>
  </si>
  <si>
    <t>113.05.01-
113.06.28</t>
    <phoneticPr fontId="33" type="noConversion"/>
  </si>
  <si>
    <t>第二梯次徵件啟動</t>
    <phoneticPr fontId="33" type="noConversion"/>
  </si>
  <si>
    <t>累計好友數達3,062位，觸及達371,838人次。</t>
    <phoneticPr fontId="33" type="noConversion"/>
  </si>
  <si>
    <t>東森新聞、民視新聞網、tvbs新聞
經濟日網、yahoo、中時翻爆、LIFE生活網新聞、台灣時報網、聯合新聞網、工商時報網、風傳媒、pchome、享民頭條、一指通等</t>
    <phoneticPr fontId="33" type="noConversion"/>
  </si>
  <si>
    <t>民視新聞網
經濟日報網、工商時報網、風傳媒等</t>
    <phoneticPr fontId="33" type="noConversion"/>
  </si>
  <si>
    <t>臺灣美食FB</t>
  </si>
  <si>
    <t>113.05.29-
113.06.10</t>
    <phoneticPr fontId="33" type="noConversion"/>
  </si>
  <si>
    <t>經濟部商業發展署 113年度【鍋物嘉年華粉絲團活動】</t>
  </si>
  <si>
    <t>113.05.29-
113.06.12</t>
    <phoneticPr fontId="33" type="noConversion"/>
  </si>
  <si>
    <t>經濟部商業發展署 113年度【鍋物嘉年華甄選】</t>
  </si>
  <si>
    <t>113.04.12-
113.04.29</t>
    <phoneticPr fontId="33" type="noConversion"/>
  </si>
  <si>
    <t>113.04.11-
113.04.29</t>
    <phoneticPr fontId="33" type="noConversion"/>
  </si>
  <si>
    <t>廣告貼文共吸引1,900次互動次數，於3月19、21及26日說明會成功吸引現場335位業者、線上300位業者參與。</t>
    <phoneticPr fontId="33" type="noConversion"/>
  </si>
  <si>
    <t>113.03.16-
113.03.25</t>
    <phoneticPr fontId="33" type="noConversion"/>
  </si>
  <si>
    <t>經濟部商業發展署 113年度【113年度餐飲計畫說明會】</t>
    <phoneticPr fontId="33" type="noConversion"/>
  </si>
  <si>
    <t>本項特別預算編列於經濟部項下，經濟部商業發展署將於後續月份撥付。</t>
  </si>
  <si>
    <t>廣宣期間累計好友數達3,076位，觸及達408,817人次。</t>
    <phoneticPr fontId="33" type="noConversion"/>
  </si>
  <si>
    <t>113.11.05-113.12.01</t>
    <phoneticPr fontId="33" type="noConversion"/>
  </si>
  <si>
    <t>疫後街區店家升級轉型計畫</t>
  </si>
  <si>
    <t>經濟漣漪再現洄瀾-慢漫山嵐花蓮瑞市集活動辦理預告及延期通知</t>
  </si>
  <si>
    <t>運用多媒體廣告聯播網(GDN)，對象為對花蓮旅遊、購物、美食等網路消費客群</t>
    <phoneticPr fontId="33" type="noConversion"/>
  </si>
  <si>
    <t>廣宣期間共觸及928,006瀏覽人次。</t>
    <phoneticPr fontId="33" type="noConversion"/>
  </si>
  <si>
    <t>113.10.11-113.12.01</t>
    <phoneticPr fontId="33" type="noConversion"/>
  </si>
  <si>
    <t>花蓮點狀市集廣告宣傳（新城及瑞穗）</t>
    <phoneticPr fontId="33" type="noConversion"/>
  </si>
  <si>
    <t>Youtube、Facebook、IG</t>
    <phoneticPr fontId="33" type="noConversion"/>
  </si>
  <si>
    <t xml:space="preserve">1.錄製好市加倍券_夜市篇影片，於Youtube 5萬點閱；臉書粉專6.6萬點閱。
2.錄製好市加倍券_市場篇影片，於Youtube 5萬點閱；臉書粉專6.1萬點閱。
</t>
    <phoneticPr fontId="33" type="noConversion"/>
  </si>
  <si>
    <t>113.10.17-113.10.31</t>
    <phoneticPr fontId="33" type="noConversion"/>
  </si>
  <si>
    <t>推動傳統市集攤舖疫後強化產業體質升級轉型委外服務</t>
    <phoneticPr fontId="33" type="noConversion"/>
  </si>
  <si>
    <t>1.傳市品牌好市加倍券-夜市篇
2.傳市品牌好市加倍券-市場篇</t>
  </si>
  <si>
    <t>商業發展研究院南部院區Line官方帳號好友</t>
    <phoneticPr fontId="33" type="noConversion"/>
  </si>
  <si>
    <t>累計好友數達3,075位，觸及達392,440人次。</t>
    <phoneticPr fontId="33" type="noConversion"/>
  </si>
  <si>
    <t>經濟漣漪 再現洄瀾-慢漫海霧花蓮新城市集活動辦理預告</t>
    <phoneticPr fontId="33" type="noConversion"/>
  </si>
  <si>
    <t>本項特別預算編列於經濟部項下，經濟部商業發展署於本季辦理經費核銷。</t>
    <phoneticPr fontId="33" type="noConversion"/>
  </si>
  <si>
    <t>google display network(GDN)</t>
    <phoneticPr fontId="33" type="noConversion"/>
  </si>
  <si>
    <t>運用多媒體廣告聯播網，對象為北北基桃等縣市對花蓮旅遊、購物、美食等網路消費客群，宣導期間於各大網路媒體廣告共觸及8萬多人瀏覽。</t>
    <phoneticPr fontId="33" type="noConversion"/>
  </si>
  <si>
    <t xml:space="preserve">小店時代 街區嘉年華06/21-06/22活動預告
小店時代 街區嘉年華-發現小店新力量成果發布
</t>
    <phoneticPr fontId="33" type="noConversion"/>
  </si>
  <si>
    <t>免費廣告，於本月補列。</t>
    <phoneticPr fontId="33" type="noConversion"/>
  </si>
  <si>
    <t>KPMG知識音浪Podcast頻道</t>
    <phoneticPr fontId="33" type="noConversion"/>
  </si>
  <si>
    <t>宣導及介紹臺灣投資窗口。</t>
    <phoneticPr fontId="33" type="noConversion"/>
  </si>
  <si>
    <t>安侯建業聯合會計師事務所</t>
    <phoneticPr fontId="33" type="noConversion"/>
  </si>
  <si>
    <t>113.11.12-113.12.31</t>
    <phoneticPr fontId="33" type="noConversion"/>
  </si>
  <si>
    <t>113年度臺灣投資窗口計畫</t>
    <phoneticPr fontId="33" type="noConversion"/>
  </si>
  <si>
    <t>插旗東南亞新星、台商搶進印尼!投資優勢、公司設立程序、稅務優惠等重點議題，專家來解答!</t>
    <phoneticPr fontId="33" type="noConversion"/>
  </si>
  <si>
    <t xml:space="preserve">113.09.20-
113.12.31
</t>
    <phoneticPr fontId="33" type="noConversion"/>
  </si>
  <si>
    <t xml:space="preserve">「泰」有魅力!台商揮軍泰國，如何搶先布局法律、稅務合規議題?在地專家來分享!
</t>
    <phoneticPr fontId="33" type="noConversion"/>
  </si>
  <si>
    <t>Youtube、Facebook、Instagram、Youtuber廣告及影音製作</t>
    <phoneticPr fontId="33" type="noConversion"/>
  </si>
  <si>
    <t>1.約295,191觸及/曝光/互動點擊/觀看。
2.因應氣候變遷挑戰，為確保穩定供電並推動二次能源轉型，除光電、風電外，政府積極發展24小時穩定供電的地熱及小水力等多元綠能，強化能源自主，成為邁向2050淨零的關鍵戰略。</t>
    <phoneticPr fontId="33" type="noConversion"/>
  </si>
  <si>
    <t>113.12.10-113.12.27</t>
    <phoneticPr fontId="33" type="noConversion"/>
  </si>
  <si>
    <t>綠能及再生能源產業議題相關</t>
    <phoneticPr fontId="33" type="noConversion"/>
  </si>
  <si>
    <t>Youtube、Facebook、Instagram、OTT聯播網、LINE聯播、百貨影城美食街、夜市商圈電視、新聞網聯播、計程車樂樂小黃廣告及影音製作</t>
    <phoneticPr fontId="33" type="noConversion"/>
  </si>
  <si>
    <t>1.約10,489,053觸及/曝光/互動點擊/觀看。
2.臺灣有300多個商圈，經濟部將和地方合作商圈的美學改造，預計帶來更優質消費體驗及氛圍，商圈的獨特魅力與文化特色將被更多人認識，為臺灣各地商圈注入經濟活力。</t>
    <phoneticPr fontId="33" type="noConversion"/>
  </si>
  <si>
    <t>113.12.07-113.12.31</t>
    <phoneticPr fontId="33" type="noConversion"/>
  </si>
  <si>
    <t>商圈美學加值計畫</t>
    <phoneticPr fontId="33" type="noConversion"/>
  </si>
  <si>
    <t>Youtube、Facebook、Instagram、OTT聯播網、LINE聯播、Google聯播網、今周刊、大紀元、工商時報、上報、自由時報、經濟日報、關鍵評論網新生報農民曆、百貨影城美食街、智慧公車亭影音、7-11電視、全家電視、新聞網聯播、關鍵評論網、快樂聯播網、大千電台、心動電台、夜市商圈電視、計程車樂樂小黃廣告及影音製作</t>
    <phoneticPr fontId="33" type="noConversion"/>
  </si>
  <si>
    <t>1.約25,555,770觸及/曝光/互動點擊/觀看。
2.約發行340,000份。
3.面對國際淨零浪潮，經濟部推動深度節能，提供專家輔導與設備補助，協助中小企業實現低碳化與智慧化轉型；透過ESCO節能服務，不僅省電、省成本，還能汰換設備、優化製程，大幅提升能源效率，既符合國際減碳需求，還能讓臺灣企業更容易進入全球供應鏈！</t>
    <phoneticPr fontId="33" type="noConversion"/>
  </si>
  <si>
    <t>113.11.28-113.12.31</t>
    <phoneticPr fontId="33" type="noConversion"/>
  </si>
  <si>
    <t>深度節能議題</t>
    <phoneticPr fontId="33" type="noConversion"/>
  </si>
  <si>
    <t>Youtube、Facebook、IG、Podcast、今周刊、先探廣告及影音製作</t>
    <phoneticPr fontId="33" type="noConversion"/>
  </si>
  <si>
    <t>1.約156,178觸及/曝光/互動點擊/觀看。
2.約發行80,000份。
3.全球9成的AI伺服器出自臺灣廠商，是全球民主供應鏈的重要樞紐，政府以打造「人工智慧之島」為願景，推動AI產業創新與應用。同時國際會議展覽產業作為服務業火車頭，帶動N倍經濟效益，深化大眾對展覽產業的認識。</t>
    <phoneticPr fontId="33" type="noConversion"/>
  </si>
  <si>
    <t>113.11.22-113.12.26</t>
    <phoneticPr fontId="33" type="noConversion"/>
  </si>
  <si>
    <t>AI、半導體及國際經濟貿易產業相關議題</t>
    <phoneticPr fontId="33" type="noConversion"/>
  </si>
  <si>
    <t>Facebook廣告</t>
  </si>
  <si>
    <t>1.約504,065觸及/曝光/互動。
2.宣導臺中電廠在台電努力下，跟2014年相比，已經減煤超過600萬噸，電力部門已經有效減少7成空污。繼續讓燃氣上線，全面無煤後，可望達成空污減少近9成目標。從空污改善到增氣減煤，提早在2034年底讓臺中燃煤機組完全除役。</t>
    <phoneticPr fontId="33" type="noConversion"/>
  </si>
  <si>
    <t>113.11.09-113.11.11</t>
  </si>
  <si>
    <t>增氣減煤、空污改善議題</t>
  </si>
  <si>
    <t>Instagram廣告</t>
  </si>
  <si>
    <t>1.約472,231曝光/點擊/觸及/互動。
2.台南國華街招牌換新裝，這是經濟部跟台灣設計研究院合作，融合美學也滿足店家需求，用設計力讓商圈變得更美麗！經濟部商圈改造案例，不只提升商圈魅力、支撐在地店家經濟，同時也帶動地方觀光人潮。</t>
  </si>
  <si>
    <t>113.10.19-113.10.21</t>
  </si>
  <si>
    <t>商圈改造</t>
  </si>
  <si>
    <t>Facebook、Youtube、Instagram廣告</t>
  </si>
  <si>
    <t>1.約598,794觀看/觸及/曝光/互動。
2.山陀兒颱風強風大雨，造成南台灣跟北海岸的災情，水電同仁自各地集結在受災重點區域搶修，謝謝每一個為水電同仁打氣加油的市民頭家，天災中，共同展現台灣的溫暖、團結跟韌性。</t>
  </si>
  <si>
    <t>113.10.09-113.10.11</t>
  </si>
  <si>
    <t>颱風災情，搶修水電進度</t>
  </si>
  <si>
    <t>經新聞網站、經濟部自媒體平台(IG、Facebook、LINE、Youtube、Threads)</t>
    <phoneticPr fontId="33" type="noConversion"/>
  </si>
  <si>
    <t>經濟部政策議題推廣含專屬ID、訊息費、模組功能API系統服務及維運，經濟部官方帳號累計好友達：152,022人。</t>
    <phoneticPr fontId="33" type="noConversion"/>
  </si>
  <si>
    <t>左列5項宣導項目係屬「113年經濟部整體政策宣導行銷案契約」之執行項目，該採購案預算來源如列示。</t>
    <phoneticPr fontId="33" type="noConversion"/>
  </si>
  <si>
    <t>Youtube、Facebook、Instagram、智慧公車亭影音、新聞網聯播廣告及影音製作費用</t>
    <phoneticPr fontId="33" type="noConversion"/>
  </si>
  <si>
    <t>1.約868,333觸及/曝光/互動點擊/觀看。
2.透過電力科普影音，告訴民眾電桿上的鳥為什麼會造成停電；為了減少動物誤觸造成的跳電，台電已針對全國635萬個電桿和電器設備，逐步加裝包覆，避免設備裸露，並持續建立電力自動化系統；當跳電發生時，透過台電調度，就可以縮小停電範圍，也加快復電的時間。</t>
    <phoneticPr fontId="33" type="noConversion"/>
  </si>
  <si>
    <t>113.05.29-113.12.31</t>
    <phoneticPr fontId="33" type="noConversion"/>
  </si>
  <si>
    <t>電力科普、電力設備、供電韌性與穩定議題</t>
    <phoneticPr fontId="33" type="noConversion"/>
  </si>
  <si>
    <t>中華民國114年第1季</t>
    <phoneticPr fontId="33" type="noConversion"/>
  </si>
  <si>
    <t>113.07.03-113.07.17</t>
    <phoneticPr fontId="33" type="noConversion"/>
  </si>
  <si>
    <t>113.05.24-113.10.25</t>
    <phoneticPr fontId="33" type="noConversion"/>
  </si>
  <si>
    <t>113.08.05-113.09.05</t>
    <phoneticPr fontId="33" type="noConversion"/>
  </si>
  <si>
    <t>114年經濟部整體政策宣導行銷案</t>
  </si>
  <si>
    <t>114.01.15-114.01.19</t>
  </si>
  <si>
    <t>公務預算
(經濟部)
公務預算
(經濟部)
公務預算
(產業發展署)
公務預算
(中小及新創企業署)
非營業特種基金預算(推廣貿易基金)
非營業特種基金預算(能源研究發展基金)</t>
  </si>
  <si>
    <t>1.約535,249觸及/曝光/互動點擊/觀看。
2.北部地區用電量約占全臺近4成，但目前供電量不到3成，呼籲大眾支持協和電廠燃油改燃氣發電，以確保未來供電穩定，也能改善基隆地區的空氣品質。</t>
  </si>
  <si>
    <t>Youtube、Instagram廣告</t>
  </si>
  <si>
    <t>左列宣導項目係屬「114年經濟部整體政策宣導行銷案契約」之執行項目，該採購案預算來源如列示。</t>
  </si>
  <si>
    <t>振興花蓮商圈、夜市經濟部加碼2024年花蓮購物節</t>
  </si>
  <si>
    <t>113.06.02-113.06.04</t>
  </si>
  <si>
    <t>花蓮購物節活動期間，登錄會員人數14,110人、登錄消費筆數38,805筆，電子新聞露出共計14則。</t>
  </si>
  <si>
    <t>經濟日報、工商時報、中時新聞報電子版</t>
  </si>
  <si>
    <t>小店時代街區嘉年華-發現小店新力量！</t>
  </si>
  <si>
    <t>平面媒體、電視媒體、網路媒體</t>
  </si>
  <si>
    <t>113.06.21-113.06.22</t>
  </si>
  <si>
    <t>活動日戶外展售共40組店家參與，總參觀人次約4,500人、行動支付280人次、回收提袋兌換數量約400個；媒體露出總計19則，現場銷售額約22.5萬元。</t>
  </si>
  <si>
    <t>壹電視、經濟日報及經濟日報、工商時報、中時新聞報電子版</t>
  </si>
  <si>
    <t>經濟部辦理花蓮好物展-饗宴魅力助花蓮店家振興</t>
  </si>
  <si>
    <t>電視媒體、網路媒體</t>
  </si>
  <si>
    <t>113.07.12-113.07.14</t>
  </si>
  <si>
    <t>共邀集80店家，3天吸引近10萬人次，媒體露出總計75則，現場銷售業績達602萬元。</t>
  </si>
  <si>
    <t>民視新聞、有線洄瀾及經濟日報、中時新聞、自由時報、ETtoday電子版</t>
  </si>
  <si>
    <t>經濟漣漪再現洄瀾-慢漫海霧花蓮新城市集活動辦理預告</t>
  </si>
  <si>
    <t>113.10.21-113.10.27</t>
  </si>
  <si>
    <t>廣宣期間累計好友數達3,075位，觸及達392,440人次。</t>
  </si>
  <si>
    <t>Line@商業發展研究院南部院區官方帳號好友</t>
  </si>
  <si>
    <t>113.11.05-113.12.01</t>
  </si>
  <si>
    <t>廣宣期間累計好友數達3,076位，觸及達408,817人次。</t>
  </si>
  <si>
    <t>花蓮點狀市集廣告宣傳（新城及瑞穗）</t>
  </si>
  <si>
    <t>113.10.11-113.12.01</t>
  </si>
  <si>
    <t>廣宣期間共觸及928,006瀏覽人次。</t>
  </si>
  <si>
    <t>113年度「推動傳統市集攤舖疫後強化產業體質升級轉型委外服務」</t>
  </si>
  <si>
    <t>113.10.17-113.10.31</t>
  </si>
  <si>
    <t xml:space="preserve">1.好市加倍券_夜市篇影片錄製及網路媒體Youtube 5萬點閱/臉書粉專6.6萬點閱。
2.好市加倍券_市場篇影片錄製及網路媒體Youtube 5萬點閱/臉書粉專6.1萬點閱。
</t>
  </si>
  <si>
    <t>Youtube、Facebook、IG等</t>
  </si>
  <si>
    <t>2/27街區店家升級轉型，從生活做起計畫推廣</t>
  </si>
  <si>
    <t>114.02.27-114.12.31</t>
  </si>
  <si>
    <t>截至114年2月28日止，累計好友數達3,059位，觸及達425,135人次。</t>
  </si>
  <si>
    <t>左列4項特別預算編列於經濟部項下，經濟部商業發展署於本季辦理經費核銷。</t>
    <phoneticPr fontId="33" type="noConversion"/>
  </si>
  <si>
    <t>平面稿：
環保篇</t>
    <phoneticPr fontId="33" type="noConversion"/>
  </si>
  <si>
    <t>114年新新聞報農民曆</t>
  </si>
  <si>
    <t>114年新新聞農民曆</t>
  </si>
  <si>
    <t>平面稿：
環保篇、週年篇</t>
    <phoneticPr fontId="33" type="noConversion"/>
  </si>
  <si>
    <t>113年流浪動物之家雜誌廣告案</t>
    <phoneticPr fontId="33" type="noConversion"/>
  </si>
  <si>
    <t>社團法人中華民國保護動物協會</t>
  </si>
  <si>
    <t>流浪動物之家雜誌
11、12月號</t>
    <phoneticPr fontId="33" type="noConversion"/>
  </si>
  <si>
    <t>中央社2024台灣中油全方位行銷業務宣導案</t>
  </si>
  <si>
    <t>113.11.08-114.01.08</t>
  </si>
  <si>
    <t>影片：
2024台灣中油業務簡介</t>
    <phoneticPr fontId="33" type="noConversion"/>
  </si>
  <si>
    <t>2024台灣中油業務簡介影片</t>
  </si>
  <si>
    <t>113.12.31-114.01.01</t>
  </si>
  <si>
    <t>億達影音多媒體科技有限公司</t>
    <phoneticPr fontId="33" type="noConversion"/>
  </si>
  <si>
    <t>委託億達影音多媒體科技有限公司製作影片素材</t>
    <phoneticPr fontId="33" type="noConversion"/>
  </si>
  <si>
    <t>平面稿：
環保篇</t>
  </si>
  <si>
    <t>114年張老師月刊廣告案</t>
  </si>
  <si>
    <t>114.02.01-114.02.28</t>
  </si>
  <si>
    <t>張老師文化事業股份有限公司</t>
  </si>
  <si>
    <t>張老師月刊2月號</t>
    <phoneticPr fontId="33" type="noConversion"/>
  </si>
  <si>
    <t>113年ULTIMATE HOMES 財富地產雜誌廣告案</t>
    <phoneticPr fontId="33" type="noConversion"/>
  </si>
  <si>
    <t>113.12.01-114.01.31</t>
  </si>
  <si>
    <t>英屬維京群島商伊斯特股份有限公司台灣分公司</t>
  </si>
  <si>
    <t>ULTIMATE HOMES
財富地產雜誌</t>
  </si>
  <si>
    <t>平面稿：
配合國家新能源政策，中油公司天然氣相關輸儲設備規劃宣導</t>
  </si>
  <si>
    <t>瓦斯季刊封底廣告</t>
  </si>
  <si>
    <t>114.01.01-114.03.31</t>
  </si>
  <si>
    <t>平面稿：
不分晝夜的守護
只為美好的未來</t>
  </si>
  <si>
    <t>大成報廣告刊登</t>
  </si>
  <si>
    <t>114.01.21-114.01.27</t>
  </si>
  <si>
    <t>大成報網</t>
  </si>
  <si>
    <t xml:space="preserve">廣播：
台灣中油陪你經歷人生暖心為你 </t>
  </si>
  <si>
    <t xml:space="preserve">快樂電台廣播形象廣告 </t>
  </si>
  <si>
    <t>114.01.16-114.01.30</t>
  </si>
  <si>
    <t xml:space="preserve">快樂廣播事業股份有限公司 </t>
  </si>
  <si>
    <t xml:space="preserve">廣播：
台灣中油是令人安心 放心 信心 最重要的選擇 </t>
  </si>
  <si>
    <t xml:space="preserve">好漾國際新媒體廣播形象廣告 </t>
  </si>
  <si>
    <t>114.01.22-114.02.10</t>
  </si>
  <si>
    <t xml:space="preserve">好漾國際新媒體有限公司 </t>
  </si>
  <si>
    <t>BOSS ONLINE RADIO</t>
  </si>
  <si>
    <t xml:space="preserve">廣播：
中油對環境生態保育的承諾 </t>
  </si>
  <si>
    <t xml:space="preserve">高屏廣播電台廣播形象廣告 </t>
  </si>
  <si>
    <t>114.01.29-114.02.09</t>
  </si>
  <si>
    <t xml:space="preserve">高屏廣播電台 </t>
  </si>
  <si>
    <t>平面稿：
一起發現中油生態之美</t>
  </si>
  <si>
    <t>114.02.03</t>
  </si>
  <si>
    <t>華夏新聞報社刊登廣告</t>
  </si>
  <si>
    <t>114.02.05</t>
  </si>
  <si>
    <t>華夏新聞報網</t>
  </si>
  <si>
    <t>健康日報社刊登廣告</t>
  </si>
  <si>
    <t>114.02.04</t>
  </si>
  <si>
    <t>大林煉油廠
行政組公關課</t>
    <phoneticPr fontId="33" type="noConversion"/>
  </si>
  <si>
    <t>健康日報社</t>
  </si>
  <si>
    <t>健康日報網</t>
  </si>
  <si>
    <t>快通新聞刊登廣告</t>
  </si>
  <si>
    <t>臺灣導報社登廣告</t>
  </si>
  <si>
    <t>114.02.09</t>
  </si>
  <si>
    <t>平面稿：
一起發現中油生態之美</t>
    <phoneticPr fontId="33" type="noConversion"/>
  </si>
  <si>
    <t>ETE NEWS刊登廣告</t>
  </si>
  <si>
    <t>ETE NEWS</t>
  </si>
  <si>
    <t>台灣新聞晚報網</t>
  </si>
  <si>
    <t>平面稿：
石現關懷</t>
  </si>
  <si>
    <t>114年健康日報業務宣導案</t>
  </si>
  <si>
    <t>114.01.24</t>
  </si>
  <si>
    <t>114年聯合報春節專刊廣告案</t>
  </si>
  <si>
    <t>114.01.01</t>
  </si>
  <si>
    <t>影片：
中油形象廣告</t>
  </si>
  <si>
    <t xml:space="preserve">台灣中油邁向2025年宣傳採購案 </t>
  </si>
  <si>
    <t>113.11.20-114.01.31</t>
  </si>
  <si>
    <t>三立都會台、三立新聞台</t>
    <phoneticPr fontId="33" type="noConversion"/>
  </si>
  <si>
    <t>2024台灣中油淨零轉型媒體專案</t>
  </si>
  <si>
    <t>113.11.29-114.03.31</t>
  </si>
  <si>
    <t>非凡新聞台、非凡商業台</t>
    <phoneticPr fontId="33" type="noConversion"/>
  </si>
  <si>
    <t>2025超級巨星紅白藝能大賞行銷案</t>
  </si>
  <si>
    <t>113.12.31-114.02.28</t>
  </si>
  <si>
    <t>臺灣電視台、台視新聞台、台視財經台、台視綜合台</t>
    <phoneticPr fontId="33" type="noConversion"/>
  </si>
  <si>
    <t>平面稿：
新年篇、環保篇、週年篇、國慶篇、性平篇</t>
  </si>
  <si>
    <t>2025年台灣中油業務宣導平面稿設計採購案</t>
  </si>
  <si>
    <t>114.01.03-114.11.28</t>
  </si>
  <si>
    <t>唐潮文創設計事業有限公司</t>
  </si>
  <si>
    <t>平面稿製作，預計刊登於聯合文學雜誌、CTWANT網站</t>
    <phoneticPr fontId="33" type="noConversion"/>
  </si>
  <si>
    <t>114年民誌月刊廣告案</t>
  </si>
  <si>
    <t>114.01.09-114.10.31</t>
  </si>
  <si>
    <t>人民傳媒有限公司</t>
  </si>
  <si>
    <t>民誌月刊</t>
  </si>
  <si>
    <t>平面稿：
石化力量，邁向每一刻精采生活</t>
  </si>
  <si>
    <t>114年平面報紙全國版廣告案</t>
  </si>
  <si>
    <t>114.01.16</t>
  </si>
  <si>
    <t>平面稿：
石化轉型邁向永續。</t>
  </si>
  <si>
    <t>114年網媒形象廣告案</t>
  </si>
  <si>
    <t>114.02.03-114.02.10</t>
  </si>
  <si>
    <t>平面稿：
石化力量，邁向每一刻精采。
石化轉型邁向永續。</t>
    <phoneticPr fontId="33" type="noConversion"/>
  </si>
  <si>
    <t xml:space="preserve">114年平面業宣案	</t>
  </si>
  <si>
    <t>114.02.11-114.02.20</t>
  </si>
  <si>
    <t>民眾日報、民眾日報電子報</t>
    <phoneticPr fontId="33" type="noConversion"/>
  </si>
  <si>
    <t>中油廣播宣傳</t>
  </si>
  <si>
    <t>113年中廣電台廣告案</t>
  </si>
  <si>
    <t>113.11.21-114.01.22</t>
  </si>
  <si>
    <t>中國廣播電台</t>
  </si>
  <si>
    <t>平面稿：
石現關懷，讓每個角落充滿希望</t>
  </si>
  <si>
    <t>114.02.14-114.02.23</t>
  </si>
  <si>
    <t>焦點傳媒社</t>
  </si>
  <si>
    <t>News586傳媒網</t>
  </si>
  <si>
    <t>114年評論新聞報廣告案</t>
  </si>
  <si>
    <t>114.02.24</t>
  </si>
  <si>
    <t>評論新聞社</t>
  </si>
  <si>
    <t>影片：
石現關懷，讓每個角落充滿希望</t>
  </si>
  <si>
    <t>114年新高雄有線電視業務宣導案</t>
  </si>
  <si>
    <t>114.02.23-114.02.26</t>
  </si>
  <si>
    <t>新高雄有線電視股份有限公司</t>
  </si>
  <si>
    <t>新高雄有線電視台</t>
    <phoneticPr fontId="33" type="noConversion"/>
  </si>
  <si>
    <t>114年鑫報業務宣導案</t>
  </si>
  <si>
    <t>114.02.21</t>
  </si>
  <si>
    <t>鑫報e樂網</t>
    <phoneticPr fontId="33" type="noConversion"/>
  </si>
  <si>
    <t>114年勁報形象宣導案</t>
  </si>
  <si>
    <t>114.02.24-114.03.05</t>
  </si>
  <si>
    <t>勁報Power News網</t>
    <phoneticPr fontId="33" type="noConversion"/>
  </si>
  <si>
    <t>廣播：
燃起希望 點亮每個角落 台灣中油穩定供應能源</t>
    <phoneticPr fontId="33" type="noConversion"/>
  </si>
  <si>
    <t xml:space="preserve">成功廣播電台廣播形象廣告 </t>
  </si>
  <si>
    <t>114.02.13-114.02.22</t>
  </si>
  <si>
    <t xml:space="preserve">成功廣播股份有限公司 </t>
  </si>
  <si>
    <t>成功廣播電台</t>
    <phoneticPr fontId="33" type="noConversion"/>
  </si>
  <si>
    <t>廣播：
中油加油站不但可加油
還可打氣充電</t>
    <phoneticPr fontId="33" type="noConversion"/>
  </si>
  <si>
    <t>港都電台廣播形象廣告</t>
  </si>
  <si>
    <t>114.02.10-114.03.30</t>
  </si>
  <si>
    <t>港都電台</t>
  </si>
  <si>
    <t>廣播：
響應永續環保理念
積極推動綠色新生活</t>
    <phoneticPr fontId="33" type="noConversion"/>
  </si>
  <si>
    <t>南方之音廣播形象廣告</t>
  </si>
  <si>
    <t>114.01.23-114.03.10</t>
  </si>
  <si>
    <t>南方之音廣播股份有限公司</t>
  </si>
  <si>
    <t>南方之音廣播電台</t>
  </si>
  <si>
    <t xml:space="preserve">平面稿：
為了守護工安與環保永不懈怠 </t>
    <phoneticPr fontId="33" type="noConversion"/>
  </si>
  <si>
    <t>量子光科技Q媒體形象廣告</t>
  </si>
  <si>
    <t>114.01.13-114.06.30</t>
  </si>
  <si>
    <t>量子光科技有限公司</t>
    <phoneticPr fontId="33" type="noConversion"/>
  </si>
  <si>
    <t>Q傳媒網</t>
    <phoneticPr fontId="33" type="noConversion"/>
  </si>
  <si>
    <t>台灣電力股份有限公司</t>
    <phoneticPr fontId="33" type="noConversion"/>
  </si>
  <si>
    <t>2025高雄跨年活動晚會廣宣案</t>
  </si>
  <si>
    <t>113.12.27-114.01.01</t>
    <phoneticPr fontId="33" type="noConversion"/>
  </si>
  <si>
    <t>年代網際事業股份有限公司</t>
  </si>
  <si>
    <t>宣導電力於現代生活之必要性以及本公司對穩定供電所作努力。</t>
  </si>
  <si>
    <t>年代新聞台、壹電視新聞台、MUCH TV</t>
    <phoneticPr fontId="33" type="noConversion"/>
  </si>
  <si>
    <t>穩定供電、再生能源、公司實際作為、電力知識、節電宣導</t>
  </si>
  <si>
    <t>113.09.28-114.01.27</t>
  </si>
  <si>
    <t>宣導電力知識並提升企業形象。</t>
  </si>
  <si>
    <t>114.01.25-114.02.02</t>
  </si>
  <si>
    <t>春節期間針對春節常用電器推播節電宣導，預期達到節能減碳效果及提升公司企業形象。</t>
  </si>
  <si>
    <t>台南知音廣播電台城市廣播網</t>
  </si>
  <si>
    <t>114.01.24-114.02.02</t>
  </si>
  <si>
    <t>台北之音廣播股份有限公司</t>
  </si>
  <si>
    <t>使民眾瞭解節能減碳及用電安全。</t>
  </si>
  <si>
    <t xml:space="preserve">114.01.25-114.02.02
</t>
  </si>
  <si>
    <t>節能減碳、架空與下地電纜施作</t>
  </si>
  <si>
    <t>宣導節約用電、提升公司對外形象。</t>
  </si>
  <si>
    <t>中嘉吉隆新聞台</t>
    <phoneticPr fontId="33" type="noConversion"/>
  </si>
  <si>
    <t>114.01.25-114.02.01</t>
  </si>
  <si>
    <t>基隆廣播公司</t>
  </si>
  <si>
    <t>宣導節約用電，從生活中做起，協助用戶達到確實省電方式。</t>
  </si>
  <si>
    <t>基隆廣播電台AM792</t>
    <phoneticPr fontId="33" type="noConversion"/>
  </si>
  <si>
    <t>台灣電力APP、節約用電</t>
  </si>
  <si>
    <t>委託廣播電台播放各項節約用電等採購案</t>
  </si>
  <si>
    <t>中原廣播公司</t>
  </si>
  <si>
    <t>提升台灣電力APP用戶數、宣導節約用電等。</t>
  </si>
  <si>
    <t>中原廣播電台</t>
  </si>
  <si>
    <t>東山河廣播電台</t>
  </si>
  <si>
    <t>用電安全、節約用電、節能減碳、台灣電力APP及電子帳單申辦</t>
  </si>
  <si>
    <t>業務政令宣導廣告音檔託播</t>
  </si>
  <si>
    <t>連花廣播電台股份有限公司</t>
  </si>
  <si>
    <t>宣導節約用電、增進民眾節電及用電安全知能，使民眾瞭解節能減碳及用電安全。</t>
    <phoneticPr fontId="33" type="noConversion"/>
  </si>
  <si>
    <t>連花廣播電台好事聯播網</t>
  </si>
  <si>
    <t>宣導節約用電、增進民眾節電及用電安全知能，使民眾瞭解節能減碳及用電安全。</t>
  </si>
  <si>
    <t>本處節電宣導委託太武之春春節假期託播</t>
  </si>
  <si>
    <t>114.01.25-
114.02.02</t>
  </si>
  <si>
    <t>本處節電宣導委託名城春節假期託播</t>
  </si>
  <si>
    <t>名城有線電視台</t>
    <phoneticPr fontId="33" type="noConversion"/>
  </si>
  <si>
    <t>電網韌性</t>
  </si>
  <si>
    <t>2025年CWEF經濟論壇冬季場合作案</t>
  </si>
  <si>
    <t>113.12.31-114.02.24</t>
  </si>
  <si>
    <t>宣導提升電網韌性之重要性，並提升公司企業形象。</t>
  </si>
  <si>
    <t>2025年CWEF經濟論壇冬季場活動電子手冊、天下雜誌網站</t>
    <phoneticPr fontId="33" type="noConversion"/>
  </si>
  <si>
    <t>環境永續</t>
  </si>
  <si>
    <t>網路媒體電力影音節目合作案</t>
    <phoneticPr fontId="33" type="noConversion"/>
  </si>
  <si>
    <t>114.01.14-114.02.18</t>
  </si>
  <si>
    <t>世代傳媒股份有限公司</t>
  </si>
  <si>
    <t>藉由外國KOL合作拍攝，以不同視角看待電力議題，讓不同族群觀眾認識台電在能源轉型與生態保育上的努力，並提升公眾認知。</t>
    <phoneticPr fontId="33" type="noConversion"/>
  </si>
  <si>
    <t>上報官網、YouTube、Facebook粉絲專頁</t>
    <phoneticPr fontId="33" type="noConversion"/>
  </si>
  <si>
    <t>電網韌性及電力建設</t>
    <phoneticPr fontId="33" type="noConversion"/>
  </si>
  <si>
    <t>113年電力知識影片YouTube廣告行銷案（第一期）</t>
    <phoneticPr fontId="33" type="noConversion"/>
  </si>
  <si>
    <t>112.09-114.01</t>
  </si>
  <si>
    <t>指定影片點閱數達350萬次以上。</t>
  </si>
  <si>
    <t>台電影音網YouTube頻道</t>
    <phoneticPr fontId="33" type="noConversion"/>
  </si>
  <si>
    <t>本案於112年度發包且為跨年度合約，其付款條件為點閱數達350萬次才付款一次。</t>
    <phoneticPr fontId="33" type="noConversion"/>
  </si>
  <si>
    <t>宣導期程112.09-114.01係因該採購案112年就發包且是跨年度合約,其付款條件為達到點閱數350萬次才付款一次。</t>
    <phoneticPr fontId="33" type="noConversion"/>
  </si>
  <si>
    <t>台電APP、節能減碳</t>
  </si>
  <si>
    <t>114年度北市委託廣播電台託播廣告</t>
  </si>
  <si>
    <t>114.01.24-114.02.03</t>
  </si>
  <si>
    <t>提升台電APP使用率及節約能源。</t>
  </si>
  <si>
    <t>節約用電、台電APP、時間電價</t>
  </si>
  <si>
    <t>心動電台廣告託播採購案</t>
  </si>
  <si>
    <t>114.01.01-114.02.02</t>
  </si>
  <si>
    <t>心動廣播股份有限公司</t>
  </si>
  <si>
    <t>宣導節約用電、台電APP、時間電價。</t>
  </si>
  <si>
    <t>心動音樂電台</t>
  </si>
  <si>
    <t>114年台電廣播宣導</t>
  </si>
  <si>
    <t>提倡節能減碳，呼應政府深度節能政策，並推廣台電APP，深化AMI資料應用。</t>
  </si>
  <si>
    <t>節能減碳、用電安全</t>
  </si>
  <si>
    <t>114.01.01、114.01.25-114.02.02</t>
  </si>
  <si>
    <t>中廣流行網FM102.9、中廣鄉親網AM1161</t>
  </si>
  <si>
    <t>用電安全、節約用電、台灣電力APP、電子帳單</t>
  </si>
  <si>
    <t>正港廣播電台託播案</t>
  </si>
  <si>
    <t>正港廣播電台股份有限公司</t>
  </si>
  <si>
    <t>提高用戶節電意識及推廣台灣電力APP、電子帳單等便民服務，及宣導用戶如何評估時間電價。</t>
  </si>
  <si>
    <t>正港廣播電台</t>
  </si>
  <si>
    <t>用電安全、台灣電力APP</t>
  </si>
  <si>
    <t>台灣新聞雲報社春節託播案</t>
  </si>
  <si>
    <t>114.01.28-114.02.12</t>
  </si>
  <si>
    <t>台灣新聞雲報社</t>
  </si>
  <si>
    <t>讓民眾了解用電安全及達到台灣電力APP推廣效益。</t>
  </si>
  <si>
    <t>台灣新聞雲報網站</t>
  </si>
  <si>
    <t>用電宣導及業務推動</t>
  </si>
  <si>
    <t>114.01.28-114.02.23</t>
  </si>
  <si>
    <t>讓民眾了解節約用電方法及相關業務。</t>
  </si>
  <si>
    <t>台東之聲廣播電台
FM89.7</t>
  </si>
  <si>
    <t>114.01.28-114.02.28</t>
  </si>
  <si>
    <t>大寶桑廣播電台
FM92.5</t>
  </si>
  <si>
    <t>114.01.27-114.01.31</t>
  </si>
  <si>
    <t>提升台灣電力APP使用率、強化節電意識，並強化公眾信任與企業形象。</t>
  </si>
  <si>
    <t>電力建設</t>
    <phoneticPr fontId="33" type="noConversion"/>
  </si>
  <si>
    <t>協和電廠更新改建相關節目託播案</t>
  </si>
  <si>
    <t>114.01.25-114.02.12</t>
  </si>
  <si>
    <t>協和發電廠</t>
  </si>
  <si>
    <t>宣導電廠更新改建相關內容並消除民眾疑慮。</t>
    <phoneticPr fontId="33" type="noConversion"/>
  </si>
  <si>
    <t>吉隆有線電視台</t>
    <phoneticPr fontId="33" type="noConversion"/>
  </si>
  <si>
    <t>興達飛鳥電廠宣導託播案</t>
  </si>
  <si>
    <t>114.03.01-114.03.10</t>
  </si>
  <si>
    <t>獲得社會大眾及地方鄉親對電力營運的支持及電力建設的認同，並提升公司企業形象。</t>
    <phoneticPr fontId="33" type="noConversion"/>
  </si>
  <si>
    <t>社會公益</t>
    <phoneticPr fontId="33" type="noConversion"/>
  </si>
  <si>
    <t>獎學金報導託播案</t>
  </si>
  <si>
    <t>114.02.05-114.03.31</t>
    <phoneticPr fontId="33" type="noConversion"/>
  </si>
  <si>
    <t>南部發電廠</t>
  </si>
  <si>
    <t>讓民眾了解台電除致力穩定供電，亦善盡社會責任，提升公司企業形象。</t>
    <phoneticPr fontId="33" type="noConversion"/>
  </si>
  <si>
    <t>評論新聞報網站</t>
    <phoneticPr fontId="33" type="noConversion"/>
  </si>
  <si>
    <t>114.02.05-114.03.31</t>
  </si>
  <si>
    <t>讓民眾了解台電除致力穩定供電，亦善盡社會責任，提升公司企業形象。</t>
  </si>
  <si>
    <t>台糖公司</t>
    <phoneticPr fontId="33" type="noConversion"/>
  </si>
  <si>
    <t>台糖旅宿服務再添環保永續新里程</t>
    <phoneticPr fontId="33" type="noConversion"/>
  </si>
  <si>
    <t>於「台灣新新聞報」刊登廣告1則</t>
    <phoneticPr fontId="33" type="noConversion"/>
  </si>
  <si>
    <t>114.02.22-
114.02.24</t>
    <phoneticPr fontId="33" type="noConversion"/>
  </si>
  <si>
    <t>廣宣本公司尖山埤渡假村、台糖長榮酒店、台糖台北會館及台糖花蓮旅館等4家旅宿據點皆已獲銅級環保標章認證，並提供訂房資訊，期能提升企業形象及業績。</t>
    <phoneticPr fontId="33" type="noConversion"/>
  </si>
  <si>
    <t>台灣新新聞報</t>
    <phoneticPr fontId="33" type="noConversion"/>
  </si>
  <si>
    <t>114年春節掃除用水宣導</t>
  </si>
  <si>
    <t>114.01.07</t>
  </si>
  <si>
    <t>營業基金預算</t>
  </si>
  <si>
    <t>倡籲民眾提前進行居家清潔工作，以利春節期間供水穩定。</t>
  </si>
  <si>
    <t>114年春節節水宣導影片錄製</t>
  </si>
  <si>
    <t>114.01.28-114.02.06</t>
  </si>
  <si>
    <t>洄瀾有線電視台</t>
    <phoneticPr fontId="33" type="noConversion"/>
  </si>
  <si>
    <t>製作「停水是為了日後更穩定的供水」宣導影片</t>
  </si>
  <si>
    <t>114.04.07-114.12.31</t>
  </si>
  <si>
    <t>大俠數位媒體(股)公司</t>
  </si>
  <si>
    <t>台水公司Facebook、台水公司YouTube</t>
    <phoneticPr fontId="33" type="noConversion"/>
  </si>
  <si>
    <t>影音製作費用，於本季辦理經費核銷。</t>
    <phoneticPr fontId="33" type="noConversion"/>
  </si>
  <si>
    <t>宣傳「高雄原水管線2200mm錐形閥更換等工程」停水施工資訊廣告</t>
  </si>
  <si>
    <t>快樂廣播事業(股)公司</t>
  </si>
  <si>
    <t>快樂廣播網</t>
  </si>
  <si>
    <t>下港之聲放送頭廣播(股)公司</t>
  </si>
  <si>
    <t>下港之聲廣播電台</t>
  </si>
  <si>
    <t>宣導電子帳單及台水多元繳費方式</t>
  </si>
  <si>
    <t>114.03.05</t>
  </si>
  <si>
    <t>第十二區管理處總務室</t>
  </si>
  <si>
    <t>台灣新生報(股)公司</t>
  </si>
  <si>
    <t>台灣電力APP、節約用電、電子帳單宣導。</t>
    <phoneticPr fontId="33" type="noConversion"/>
  </si>
  <si>
    <t>藉由影片宣導提升民眾重視節水重要性。</t>
    <phoneticPr fontId="33" type="noConversion"/>
  </si>
  <si>
    <t>提醒民眾儲水備用及節約用水。</t>
    <phoneticPr fontId="33" type="noConversion"/>
  </si>
  <si>
    <t>提升台水公司電子帳單申辦率及繳費管道。</t>
    <phoneticPr fontId="33" type="noConversion"/>
  </si>
  <si>
    <t xml:space="preserve">幸福婚宴好婚市集
</t>
  </si>
  <si>
    <t>114.02.15-
114.02.28</t>
    <phoneticPr fontId="33" type="noConversion"/>
  </si>
  <si>
    <t>推動商業科技發展</t>
  </si>
  <si>
    <t>2則社群貼文共吸引45,206次觀看次數，觸及31,762人次，曝光達37,789次數、點擊1,773次；GDN曝光達380,342次數、點擊4,042次數；網路新聞露出80則。</t>
  </si>
  <si>
    <t>3/5宣傳114年度南部商業服務業優化經營輔導開跑及線上說明會
3/7宣傳企業競爭力系列工作坊-高雄、台南及後續全系列場次開放報名</t>
  </si>
  <si>
    <t>南部商業服務業經營精進計畫</t>
    <phoneticPr fontId="33" type="noConversion"/>
  </si>
  <si>
    <t>114.03.05-
114.03.31</t>
    <phoneticPr fontId="33" type="noConversion"/>
  </si>
  <si>
    <t>推動商業服務業轉型成長</t>
  </si>
  <si>
    <t>於宣導期間累計好友數達3,128位，觸及達441,595人次。</t>
    <phoneticPr fontId="33" type="noConversion"/>
  </si>
  <si>
    <t>宣傳設計館系列活動</t>
    <phoneticPr fontId="33" type="noConversion"/>
  </si>
  <si>
    <t>114.03.01-
114.04.30</t>
    <phoneticPr fontId="33" type="noConversion"/>
  </si>
  <si>
    <t>114年度經濟部產業發展署
紡織相關產業專案計畫說明會</t>
    <phoneticPr fontId="33" type="noConversion"/>
  </si>
  <si>
    <t>紡織業低碳轉型推動與輔導計畫</t>
    <phoneticPr fontId="33" type="noConversion"/>
  </si>
  <si>
    <t>114.01.08-114.01.10、
114.01.13-114.01.15</t>
    <phoneticPr fontId="33" type="noConversion"/>
  </si>
  <si>
    <t>財團法人紡織綜合研究所</t>
    <phoneticPr fontId="33" type="noConversion"/>
  </si>
  <si>
    <t>紡織產業相關計畫共同於年初舉辦說明會，宣導各計畫執行及輔導方向，以徵求合作廠商及合作案主題，推動上、中、下游廠商合作體系等作法，為國內傳統型產業注入設計加值及科技技術、提升時尚能量。</t>
    <phoneticPr fontId="33" type="noConversion"/>
  </si>
  <si>
    <t>工商時報、經濟日報</t>
    <phoneticPr fontId="33" type="noConversion"/>
  </si>
  <si>
    <t>推動紡織產業智慧加值開發與輔導計畫</t>
  </si>
  <si>
    <t>紡織產業智慧轉型整合服務計畫</t>
    <phoneticPr fontId="33" type="noConversion"/>
  </si>
  <si>
    <t>114年度經濟部產業發展署紡織相關產業專案計畫說明會</t>
    <phoneticPr fontId="33" type="noConversion"/>
  </si>
  <si>
    <t>鞋類及袋包產業智慧化推動計畫</t>
    <phoneticPr fontId="33" type="noConversion"/>
  </si>
  <si>
    <t xml:space="preserve">114.01.08-114.01.10、
114.01.13-114.01.14
</t>
    <phoneticPr fontId="33" type="noConversion"/>
  </si>
  <si>
    <t>財團法人鞋類暨運動休閒科技研發中心</t>
    <phoneticPr fontId="33" type="noConversion"/>
  </si>
  <si>
    <t>紡織產業相關計畫共同於年初舉辦說明會，宣導各計畫執行及輔導方向，透過計畫說明會徵求合作廠商及合作案件，藉由媒體報導廣宣，提升推播成效。</t>
    <phoneticPr fontId="33" type="noConversion"/>
  </si>
  <si>
    <t>民生產業轉型加值計畫</t>
  </si>
  <si>
    <t>114.01.08-114.01.10、
114.01.13-114.01.14</t>
    <phoneticPr fontId="33" type="noConversion"/>
  </si>
  <si>
    <t>成衣及服飾品產業價值鏈智慧推升計畫</t>
  </si>
  <si>
    <t>民生化工產業組</t>
  </si>
  <si>
    <t>智慧製造設備產業交流暨媒合會</t>
    <phoneticPr fontId="33" type="noConversion"/>
  </si>
  <si>
    <t>智慧製造設備推動計畫</t>
  </si>
  <si>
    <t>114.03.06
114.03.07
114.03.12</t>
    <phoneticPr fontId="33" type="noConversion"/>
  </si>
  <si>
    <t>金屬機電產業組</t>
  </si>
  <si>
    <t>推動臺灣產業升級轉型，促進智慧製造設備業者與半導體產業的深度合作，特別舉辦「智慧製造技術交流暨產業媒合會」，本活動邀請已成功進入半導體供應鏈的代表企業—新鶴與台灣精材，分享成長歷程與市場挑戰，同時，亦邀請具備半導體產業技術門檻的設備製造與零組件加工企業—奕達精機、準力機械、漢鼎智慧、台灣旋流，於TIMTOS展覽期間進行技術展示與產業對接，透過技術交流，促成更多產業夥伴攜手合作，共同提升臺灣智慧製造技術能量，強化供應鏈競爭力。</t>
    <phoneticPr fontId="33" type="noConversion"/>
  </si>
  <si>
    <t>經濟日報、聯合報、理財周刊、工商日報；風傳媒網站、中時新聞網</t>
    <phoneticPr fontId="33" type="noConversion"/>
  </si>
  <si>
    <t>經濟部產業人才能力鑑定推廣</t>
    <phoneticPr fontId="33" type="noConversion"/>
  </si>
  <si>
    <t>114.02.01-114.04.30</t>
    <phoneticPr fontId="33" type="noConversion"/>
  </si>
  <si>
    <t>產業政策組</t>
  </si>
  <si>
    <t>設計iPAS多元主題之宣傳素材（如：能力鑑定、企業認同、標竿案例等），並透過媒體廣宣提升社會認知，吸引青年踴躍參與能力鑑定考試及推動企業認同。</t>
    <phoneticPr fontId="33" type="noConversion"/>
  </si>
  <si>
    <t>Facebook、Google多媒體廣告聯播網(GDN)</t>
    <phoneticPr fontId="33" type="noConversion"/>
  </si>
  <si>
    <t>貿易政策溝通推廣計畫</t>
    <phoneticPr fontId="33" type="noConversion"/>
  </si>
  <si>
    <t>為宣傳貿易政策及措施相關訊息，114年1至3月發布Facebook貼文32篇，LINE貼文32則，至114年3月底Facebook追蹤數173,242人，LINE好友數18,676人。</t>
    <phoneticPr fontId="33" type="noConversion"/>
  </si>
  <si>
    <t>Facebook、LINE</t>
    <phoneticPr fontId="33" type="noConversion"/>
  </si>
  <si>
    <t>川普回歸 美國政府採購全攻略 TAA合規及市場實戰</t>
  </si>
  <si>
    <t>推廣貿易工作計畫委辦合約</t>
    <phoneticPr fontId="33" type="noConversion"/>
  </si>
  <si>
    <t>114.01.21-114.01.21</t>
  </si>
  <si>
    <t>為使企業了解美國新政府上任後該國政府採購趨勢及新政策，刊登說明會相關廣告，工商時報官網觸及800,000人次潛在讀者，Facebook貼文觸及追蹤者230,000人。</t>
    <phoneticPr fontId="33" type="noConversion"/>
  </si>
  <si>
    <t>工商時報官網、
Facebook</t>
    <phoneticPr fontId="33" type="noConversion"/>
  </si>
  <si>
    <t>114.02.06、
114.02.03-114.02.18</t>
  </si>
  <si>
    <t>為使企業了解美國新政府上任後該國政府採購趨勢及新政策，刊登說明會相關廣告，Digitimes中文網橫幅觸及140,000人次潛在讀者；會員電子郵件行銷(EDM)成功發送44,755件，點閱率49.18%。</t>
    <phoneticPr fontId="33" type="noConversion"/>
  </si>
  <si>
    <t>宣傳經貿叢書及其他中文出版品</t>
  </si>
  <si>
    <t>114.01.17-114.02.28</t>
  </si>
  <si>
    <t>為擴大宣傳經貿叢書及其他中文出版品，開發潛在訂戶，於貿易雜誌刊登廣告，吸引進出口公會會員及進出口貿易相關業者，計每月曝光36,000次讀者。</t>
    <phoneticPr fontId="33" type="noConversion"/>
  </si>
  <si>
    <t>宣傳經貿透視雙周刊</t>
  </si>
  <si>
    <t>114.02.01-114.03.31</t>
  </si>
  <si>
    <t>為擴大宣傳經貿透視雙周刊，開發潛在訂戶，於貿易雜誌刊登廣告，吸引進出口公會會員及進出口貿易相關業者，計每月曝光36,000次讀者。</t>
    <phoneticPr fontId="33" type="noConversion"/>
  </si>
  <si>
    <t>114.01.17-114.03.31</t>
  </si>
  <si>
    <t>為擴大宣傳經貿叢書及其他中文出版品，開發潛在訂戶，於空中美語雜誌刊登廣告，觸及雜誌會員及相關興趣之讀者群，計每月曝光300,000次一般讀者。</t>
    <phoneticPr fontId="33" type="noConversion"/>
  </si>
  <si>
    <t>為擴大宣傳經貿叢書及其他中文出版品，開發潛在訂戶，於機械新刊刊登廣告，觸及機械相關產業業者，計每月曝光90,000次讀者。</t>
    <phoneticPr fontId="33" type="noConversion"/>
  </si>
  <si>
    <t>為擴大宣傳經貿叢書及其他中文出版品，開發潛在訂戶，於CIO IT經理人雜誌刊登廣告，觸及IT產業高階經理人，計每月曝光36,000次讀者。</t>
    <phoneticPr fontId="33" type="noConversion"/>
  </si>
  <si>
    <t>為擴大宣傳經貿叢書及其他中文出版品，開發潛在訂戶，於能力雜誌刊登廣告，觸及中國生產力中心會員及財經企管相關興趣之讀者群，計每月曝光60,000次讀者。</t>
    <phoneticPr fontId="33" type="noConversion"/>
  </si>
  <si>
    <t>為擴大宣傳經貿透視雙周刊，開發潛在訂戶，於銀行家月刊刊登廣告，觸及財經專業人士及相關讀者，計每月曝光45,000次讀者。</t>
    <phoneticPr fontId="33" type="noConversion"/>
  </si>
  <si>
    <t>銀行家月刊</t>
  </si>
  <si>
    <t>為擴大宣傳經貿透視雙周刊，開發潛在訂戶，於活動平台雜誌刊登廣告，觸及財經專業人士及相關讀者，計每月曝光60,000次讀者。</t>
    <phoneticPr fontId="33" type="noConversion"/>
  </si>
  <si>
    <t>活動平台雜誌</t>
  </si>
  <si>
    <t>114.03.01-114.03.31</t>
  </si>
  <si>
    <t>為擴大宣傳經貿叢書及其他中文出版品，開發潛在訂戶，於台經月刊刊登廣告，觸及高階經理人及相關讀者，計每月曝光 22,000次讀者。</t>
    <phoneticPr fontId="33" type="noConversion"/>
  </si>
  <si>
    <t>台經月刊</t>
  </si>
  <si>
    <t>114.02.13-114.02.17</t>
  </si>
  <si>
    <t>為擴大宣傳經貿透視雙周刊，開發潛在訂戶，於廣告宣導期間計曝光17,4330次、總點擊14,129次。</t>
    <phoneticPr fontId="33" type="noConversion"/>
  </si>
  <si>
    <t>Facebook、Instagram、Google多媒體廣告聯播網(GDN)</t>
    <phoneticPr fontId="33" type="noConversion"/>
  </si>
  <si>
    <t>新南向人才儲備專班跨國人力資源管理課程宣傳</t>
  </si>
  <si>
    <t>114.01.21-114.02.20</t>
  </si>
  <si>
    <t>於宣導期間Facebook曝光309,118次、點擊8,279次；LINE曝光960,112次、點擊4,658次。</t>
    <phoneticPr fontId="33" type="noConversion"/>
  </si>
  <si>
    <t>Facebook、LINE</t>
  </si>
  <si>
    <t>培訓中心商務英語企業內訓宣傳</t>
  </si>
  <si>
    <t>於宣導期間Facebook曝光223,575次、點擊2,812次。</t>
    <phoneticPr fontId="33" type="noConversion"/>
  </si>
  <si>
    <t>AI應用實務培訓班課程宣傳</t>
  </si>
  <si>
    <t>114.01.22-114.02.27</t>
  </si>
  <si>
    <t>於宣導期間Facebook曝光762,374次、點擊20,319次。</t>
    <phoneticPr fontId="33" type="noConversion"/>
  </si>
  <si>
    <t>AI技能職場應用課程宣傳</t>
  </si>
  <si>
    <t>114.02.05-114.02.27</t>
  </si>
  <si>
    <t>於宣導期間Facebook曝光509,130次、點擊5,303次。</t>
    <phoneticPr fontId="33" type="noConversion"/>
  </si>
  <si>
    <t>臺灣紡織永續機能形象/時尚秀成果報導</t>
  </si>
  <si>
    <t>紡織品整合行銷與商機開發計畫</t>
    <phoneticPr fontId="33" type="noConversion"/>
  </si>
  <si>
    <t>114.02.17、114.02.23</t>
  </si>
  <si>
    <t>Ecotextile news為英國知名紡織專業媒體，提供報導國際創新紡織科技等資訊，讀者觸及全球專業紡織品牌買主，透過推廣臺灣永續機能形象內容及時尚秀成果報導，提升我國紡織業形象與國外合作機會。</t>
    <phoneticPr fontId="33" type="noConversion"/>
  </si>
  <si>
    <t>英國Ecotextile news網站</t>
  </si>
  <si>
    <t>個別廠商114年度海外參展補助(說明會、課程)宣傳</t>
  </si>
  <si>
    <t>補助公司或商號參加海外國際展覽業務計畫</t>
    <phoneticPr fontId="33" type="noConversion"/>
  </si>
  <si>
    <t>為宣傳114年度個別廠商赴海外參展補助計畫，於補助計畫LINE生活圈推播相關訊息。</t>
    <phoneticPr fontId="33" type="noConversion"/>
  </si>
  <si>
    <t>LINE</t>
  </si>
  <si>
    <t>114年MEET TAIWAN計畫服務內容宣傳</t>
  </si>
  <si>
    <t>推動臺灣會展產業發展計畫</t>
    <phoneticPr fontId="33" type="noConversion"/>
  </si>
  <si>
    <t>宣傳MEET TAIWAN計畫服務內容，發行冊數3,000冊。</t>
    <phoneticPr fontId="33" type="noConversion"/>
  </si>
  <si>
    <t>2025年台灣會展年鑑/雜誌</t>
  </si>
  <si>
    <t>經濟部標準檢驗局</t>
  </si>
  <si>
    <t>運用Feversocial 發燒互動平台舉辦小安心臉書粉絲團活動，推廣商品安全等業務</t>
  </si>
  <si>
    <t>Feversocial 發燒互動平台續約年費</t>
  </si>
  <si>
    <t>臺南分局市場監督科</t>
    <phoneticPr fontId="39" type="noConversion"/>
  </si>
  <si>
    <t>一起資訊有限公司</t>
  </si>
  <si>
    <t>透過該平台之簡易互動遊戲及有獎徵答機制，推廣商品安全及度量衡法規普及等業務。</t>
  </si>
  <si>
    <t>Feversocial發燒互動平台</t>
  </si>
  <si>
    <t>經濟部智慧財產局</t>
  </si>
  <si>
    <t>「臺灣專利超級站」活動</t>
  </si>
  <si>
    <t>優良專利推廣及展會輔導媒合委託專業服務案</t>
    <phoneticPr fontId="33" type="noConversion"/>
  </si>
  <si>
    <t>114.02.01-114.10.18</t>
    <phoneticPr fontId="33" type="noConversion"/>
  </si>
  <si>
    <t xml:space="preserve">電子簡介(eDM)、於下列專業展覽之大會官網及臉書刊登活動訊息:
(1)台北國際工具機展(Timtos)
(2)台灣國際創意禮品文具展(DG Taiwan)
(3)360° Mobility Mega Shows
(4)新一代設計展(Yodex)
(5)台灣國際醫療暨健康照護展(Medical Taiwan)
(6)台灣創新技術博覽會(tie)
</t>
    <phoneticPr fontId="33" type="noConversion"/>
  </si>
  <si>
    <t>社群網站、遊戲化線上學習平台著作權宣導內容企劃維運、網路宣傳行銷</t>
    <phoneticPr fontId="33" type="noConversion"/>
  </si>
  <si>
    <t>著作權教育宣導案</t>
    <phoneticPr fontId="33" type="noConversion"/>
  </si>
  <si>
    <t>114.03.26-114.12.16</t>
    <phoneticPr fontId="33" type="noConversion"/>
  </si>
  <si>
    <t>著作權組</t>
    <phoneticPr fontId="33" type="noConversion"/>
  </si>
  <si>
    <t>泛學優股份有限公司</t>
    <phoneticPr fontId="33" type="noConversion"/>
  </si>
  <si>
    <t>透過淺顯易懂的圖文及線上問答遊戲，向大眾宣導著作權知識，推廣正確法制觀念，避免民眾誤觸法網。</t>
    <phoneticPr fontId="33" type="noConversion"/>
  </si>
  <si>
    <t>本案廠商Facebook粉絲專頁、PaGamO線上遊戲學習平臺、智慧財產局網站及網路新聞平台</t>
    <phoneticPr fontId="33" type="noConversion"/>
  </si>
  <si>
    <t>節約用水</t>
  </si>
  <si>
    <t>節約用水廣告</t>
  </si>
  <si>
    <t xml:space="preserve">113.12.01、114.01.01 </t>
    <phoneticPr fontId="33" type="noConversion"/>
  </si>
  <si>
    <t>水環境建設-水與發展</t>
  </si>
  <si>
    <t>財團法人慈濟傳播人文志業基金會</t>
  </si>
  <si>
    <t>時序已進入枯水期，期透過宣導水資源有限、節水作法，促使民眾由日常生活中養成節約用水習慣、珍惜水資源。</t>
  </si>
  <si>
    <t>經典雜誌</t>
  </si>
  <si>
    <t>已於113年12月辦理經費核銷。</t>
    <phoneticPr fontId="33" type="noConversion"/>
  </si>
  <si>
    <t>維護溫泉資源、落實節約用水</t>
  </si>
  <si>
    <t>溫泉資源宣導文宣</t>
  </si>
  <si>
    <t>114.01.22</t>
  </si>
  <si>
    <t>保育事業組</t>
  </si>
  <si>
    <t>結合地方特色，如周邊美食、景點與溫泉資源，強調「一站式過年體驗」。提升大眾對溫泉標章辨識度，宣導挑選具「溫泉標章」溫泉場域才有保障，為保育溫泉的永續選擇。泡湯同時請民眾力行節水，期透過宣導水資源有限，促使民眾由日常生活中養成節約用水習慣、珍惜溫泉水資源。</t>
  </si>
  <si>
    <t>水患自主防災社區及防汛護水志工</t>
  </si>
  <si>
    <t>113年全民防災韌性能力提升輔導及精進計畫</t>
  </si>
  <si>
    <t>113.05.04-114.03.31</t>
  </si>
  <si>
    <t>水利防災組</t>
  </si>
  <si>
    <t>水利建設及保育管理-河川海岸及排水環境營造</t>
  </si>
  <si>
    <t>國立臺灣大學</t>
  </si>
  <si>
    <t>藉由水患自主防災社區運作及防汛護水志工服務情形，向民眾宣導水利防災。</t>
  </si>
  <si>
    <t>已於113年11月辦理經費核銷。</t>
    <phoneticPr fontId="33" type="noConversion"/>
  </si>
  <si>
    <t>水資源業務宣導及科普教育影片製作</t>
  </si>
  <si>
    <t>113.11.01-114.02.28</t>
  </si>
  <si>
    <t>南區水資源分署養護科</t>
  </si>
  <si>
    <t>水利建設及保育管理-水資源開發及維護</t>
  </si>
  <si>
    <t>藉由科普影片，讓民眾更易了解南部地區水庫淤積課題、如何擴大清淤策略、水庫操作及節省水資源等議題，進而促使民眾珍惜水資源。</t>
    <phoneticPr fontId="33" type="noConversion"/>
  </si>
  <si>
    <t>南水分署官方臉書專頁、YouTube頻道、全球資訊網等</t>
    <phoneticPr fontId="33" type="noConversion"/>
  </si>
  <si>
    <t>112至113年度曾文南化聯通管暨南區水資源推廣計畫</t>
    <phoneticPr fontId="33" type="noConversion"/>
  </si>
  <si>
    <t>多圓廣告行銷有限公司</t>
  </si>
  <si>
    <t>藉由電台廣播，提供深入淺出的情境，使民眾了解水資源珍珠串計畫及曾文南化聯通管水資源調度成效。</t>
    <phoneticPr fontId="33" type="noConversion"/>
  </si>
  <si>
    <t>113.12.15-114.01.15</t>
  </si>
  <si>
    <t>Hit Fm 聯播網</t>
    <phoneticPr fontId="33" type="noConversion"/>
  </si>
  <si>
    <t>港都廣播電臺股份有限公司</t>
  </si>
  <si>
    <t>大眾廣播股份有限公司</t>
  </si>
  <si>
    <t>大眾廣播電台</t>
  </si>
  <si>
    <t>中廣流行網、中廣鄉親網</t>
  </si>
  <si>
    <t>114.01.16</t>
    <phoneticPr fontId="33" type="noConversion"/>
  </si>
  <si>
    <t>透過Facebook增加民眾對於電力相關議題之認識。</t>
    <phoneticPr fontId="33" type="noConversion"/>
  </si>
  <si>
    <t>114.01.01-114.01.31</t>
    <phoneticPr fontId="33" type="noConversion"/>
  </si>
  <si>
    <t>透過Facebook不定時更新資訊，提供微電腦瓦斯表相關介紹，讓民眾更瞭解微電腦瓦斯表。</t>
    <phoneticPr fontId="33" type="noConversion"/>
  </si>
  <si>
    <t>地熱是臺灣自產能源</t>
    <phoneticPr fontId="33" type="noConversion"/>
  </si>
  <si>
    <t>電力穩定供應策略研擬及管理</t>
    <phoneticPr fontId="33" type="noConversion"/>
  </si>
  <si>
    <t>114.02.10</t>
    <phoneticPr fontId="33" type="noConversion"/>
  </si>
  <si>
    <t>為推廣地熱發電，介紹其原理及發展現況，並說明地熱可提高能源自給率及協助能源轉型及2050淨零排放。</t>
    <phoneticPr fontId="33" type="noConversion"/>
  </si>
  <si>
    <t>選購家電 能效分級標示認明舊換新</t>
  </si>
  <si>
    <t>使用能源設備及器具效率管理政策推動與能效提升</t>
    <phoneticPr fontId="33" type="noConversion"/>
  </si>
  <si>
    <t>114.02.21-114.03.31</t>
    <phoneticPr fontId="33" type="noConversion"/>
  </si>
  <si>
    <t>教育民眾辨識能源效率新、舊標籤差異資訊，避免資訊不對等造成民眾採購上的困擾。</t>
    <phoneticPr fontId="33" type="noConversion"/>
  </si>
  <si>
    <t>114.02.01-114.02.28</t>
    <phoneticPr fontId="33" type="noConversion"/>
  </si>
  <si>
    <t>節能標章與能源效率分級標示</t>
    <phoneticPr fontId="47" type="noConversion"/>
  </si>
  <si>
    <t>使用能源設備及器具效率管理政策推動與能效提升</t>
    <phoneticPr fontId="47" type="noConversion"/>
  </si>
  <si>
    <t>114.03.28-114.06.30</t>
    <phoneticPr fontId="47" type="noConversion"/>
  </si>
  <si>
    <t>透過季刊介紹產品能源效率新基準與選購指南，並分享能源效率分級標示以及節能標章相關資訊，期促使民眾選用能源效率1、2級產品。</t>
    <phoneticPr fontId="47" type="noConversion"/>
  </si>
  <si>
    <t>節能標章網站</t>
    <phoneticPr fontId="47" type="noConversion"/>
  </si>
  <si>
    <t>動力與公用設備補助結合工業區馬達健檢，節能再升級</t>
    <phoneticPr fontId="33" type="noConversion"/>
  </si>
  <si>
    <t>114.03.31</t>
    <phoneticPr fontId="47" type="noConversion"/>
  </si>
  <si>
    <t>財團法人工業技術研究院</t>
    <phoneticPr fontId="47" type="noConversion"/>
  </si>
  <si>
    <t>宣傳動力與公用設備補助暨工業區馬達健檢，促使更多廠商投入節電。</t>
    <phoneticPr fontId="47" type="noConversion"/>
  </si>
  <si>
    <t>工商時報官網</t>
    <phoneticPr fontId="47" type="noConversion"/>
  </si>
  <si>
    <t>「節能省電一度電行動篇」生活節能手法廣播宣導</t>
    <phoneticPr fontId="33" type="noConversion"/>
  </si>
  <si>
    <t xml:space="preserve">節慶時事貼文
</t>
    <phoneticPr fontId="33" type="noConversion"/>
  </si>
  <si>
    <t>114.01.01-114.01.28</t>
    <phoneticPr fontId="33" type="noConversion"/>
  </si>
  <si>
    <t>深得行銷股份有限公司</t>
    <phoneticPr fontId="33" type="noConversion"/>
  </si>
  <si>
    <t>結合新年、小寒節氣、大學學科能力測驗、大年初一時事，推廣生活中的節能技巧，發布4篇節慶貼文宣導節能，舉生活化、可行性高的節能案例，提高推廣效益。</t>
    <phoneticPr fontId="33" type="noConversion"/>
  </si>
  <si>
    <t>114.02.02-114.02.18</t>
    <phoneticPr fontId="33" type="noConversion"/>
  </si>
  <si>
    <t>結合初六開工宣導、小寒節氣推廣生活中的節能技巧，在元宵節宣導提燈電池再利用，共發布3篇時事貼文，貼近民眾生活進而提高宣導效益。</t>
    <phoneticPr fontId="33" type="noConversion"/>
  </si>
  <si>
    <t>114.03.01-114.03.14</t>
    <phoneticPr fontId="33" type="noConversion"/>
  </si>
  <si>
    <t>分別從國際海豹日、植樹節、世界睡眠日切入，分享保暖、空氣清淨及電器舒眠等節能祕訣，並在國際婦女節介紹女性在能源中的角色，共發布4篇時事貼文，以生活化角度達到宣導目的。</t>
    <phoneticPr fontId="33" type="noConversion"/>
  </si>
  <si>
    <t xml:space="preserve">能源轉型目標
</t>
    <phoneticPr fontId="33" type="noConversion"/>
  </si>
  <si>
    <t>114.01.03</t>
    <phoneticPr fontId="33" type="noConversion"/>
  </si>
  <si>
    <t>適逢《進擊的巨人》電影上映，以「巨人」包裝環境部公布的2030減碳目標，介紹再生能源、儲能、碳捕捉等因應方向，發布1篇貼文宣導減碳目標，舉生活化為例吸引民眾關注。</t>
    <phoneticPr fontId="33" type="noConversion"/>
  </si>
  <si>
    <t>114.02.11</t>
    <phoneticPr fontId="33" type="noConversion"/>
  </si>
  <si>
    <t>結合開學話題，介紹電動公車減碳、減噪、增穩的優點，發布1篇貼文宣導能源轉型目標。</t>
    <phoneticPr fontId="33" type="noConversion"/>
  </si>
  <si>
    <t xml:space="preserve">節電小撇步
</t>
    <phoneticPr fontId="33" type="noConversion"/>
  </si>
  <si>
    <t>114.01.07-114.01.26</t>
    <phoneticPr fontId="33" type="noConversion"/>
  </si>
  <si>
    <t>從日常穿搭、大掃除、辦年貨、找出「吃電年獸」等趣味方式包裝節電知識，也針對租屋族、寵物族製作有共鳴的內容，共發布6篇貼文，從民眾的生活要事切入，順勢宣導節能方法，能加強民眾的執行意願，達到節能目標。</t>
    <phoneticPr fontId="33" type="noConversion"/>
  </si>
  <si>
    <t>114.02.22</t>
    <phoneticPr fontId="33" type="noConversion"/>
  </si>
  <si>
    <t>以日本「忍者日」為包裝，介紹延長電器壽命及節電技巧，發布1篇貼文，推廣節能行動。</t>
    <phoneticPr fontId="33" type="noConversion"/>
  </si>
  <si>
    <t>114.03.06-114.03.21</t>
    <phoneticPr fontId="33" type="noConversion"/>
  </si>
  <si>
    <t>以春天出遊、職棒開打為包裝，介紹球場的節能作為，以及民眾能做到的節能撇步，共發布2篇貼文，推廣節能行動。</t>
    <phoneticPr fontId="33" type="noConversion"/>
  </si>
  <si>
    <t xml:space="preserve">再生能源科普知識
</t>
    <phoneticPr fontId="33" type="noConversion"/>
  </si>
  <si>
    <t>114.01.25</t>
    <phoneticPr fontId="33" type="noConversion"/>
  </si>
  <si>
    <t>以連假泡溫泉的角度切入，說明溫泉與地熱水的不同，並介紹地熱能知識，增進民眾對再生能源的認識，發布1篇科普貼文。</t>
    <phoneticPr fontId="33" type="noConversion"/>
  </si>
  <si>
    <t>114.02.04-114.02.14</t>
    <phoneticPr fontId="33" type="noConversion"/>
  </si>
  <si>
    <t>以常見提問切入，介紹太陽能、生質能及小水力發電，共發布3篇科普貼文，增進民眾對再生能源的認識，並打破迷思。</t>
    <phoneticPr fontId="33" type="noConversion"/>
  </si>
  <si>
    <t>114.03.11-114.03.26</t>
    <phoneticPr fontId="33" type="noConversion"/>
  </si>
  <si>
    <t>製作科普貼文介紹民眾較不熟悉的生質能、生質燃料，並說明公民電廠的優點，共發布3篇科普貼文，增進民眾對再生能源的認識。</t>
    <phoneticPr fontId="33" type="noConversion"/>
  </si>
  <si>
    <t xml:space="preserve">電力科普知識
</t>
    <phoneticPr fontId="33" type="noConversion"/>
  </si>
  <si>
    <t>114.02.21-114.02.24</t>
    <phoneticPr fontId="33" type="noConversion"/>
  </si>
  <si>
    <t>針對電力議題製作2篇科普貼文，介紹電力排碳技術、微電網的功能，建立民眾的能源素養。</t>
    <phoneticPr fontId="33" type="noConversion"/>
  </si>
  <si>
    <t>114.03.04-114.03.31</t>
    <phoneticPr fontId="33" type="noConversion"/>
  </si>
  <si>
    <t>針對電力議題製作3篇科普貼文，介紹儲能系統、用電曲線圖，幫助民眾了解電力如何調度，以維持供電穩定。</t>
    <phoneticPr fontId="33" type="noConversion"/>
  </si>
  <si>
    <t xml:space="preserve">油氣市場資訊
</t>
    <phoneticPr fontId="33" type="noConversion"/>
  </si>
  <si>
    <t>114.01.09-114.01.27</t>
    <phoneticPr fontId="33" type="noConversion"/>
  </si>
  <si>
    <t>宣導農曆春節期間瓦斯供應穩定，針對民眾可能的顧慮提前說明，避免民眾擔心，提升機關形象。另外也從走春切入，打破需要暖車的迷思，避免民眾浪費汽油。共發布2篇油氣主題貼文。</t>
    <phoneticPr fontId="33" type="noConversion"/>
  </si>
  <si>
    <t>114.02.26</t>
    <phoneticPr fontId="33" type="noConversion"/>
  </si>
  <si>
    <t>說明瓦斯漏氣時的安全檢查方法，以及在家可以暫緩漏氣的做法，發布1篇貼文，宣導瓦斯使用安全。</t>
    <phoneticPr fontId="33" type="noConversion"/>
  </si>
  <si>
    <t>114.03.17-114.03.27</t>
    <phoneticPr fontId="33" type="noConversion"/>
  </si>
  <si>
    <t>發布2篇「能源小講堂」系列貼文，說明一度電和一度瓦斯的換算、比較桶裝瓦斯和天然氣的差異，增進民眾對瓦斯/天然氣的知識。</t>
    <phoneticPr fontId="33" type="noConversion"/>
  </si>
  <si>
    <t>YouTuber網紅合作</t>
    <phoneticPr fontId="33" type="noConversion"/>
  </si>
  <si>
    <t>與《泛科學PanSci》合作製作科普影片，介紹再生能源知識及目前推動成果。跨平台合作能觸及更廣泛的受眾，科普知識內容也讓民眾容易理解、接受。</t>
    <phoneticPr fontId="33" type="noConversion"/>
  </si>
  <si>
    <t>與生活類YouTuber合作推廣產業節能及家戶節能，藉由大眾喜愛的YouTuber和生活議題拉近經濟部能源署與民眾的距離，達到節能宣導效益。</t>
  </si>
  <si>
    <t>114.03.01-114.03.31</t>
    <phoneticPr fontId="33" type="noConversion"/>
  </si>
  <si>
    <t>科技產業園區及產業園區擴區招商資訊</t>
  </si>
  <si>
    <t>刊登焦點科技資訊（焦點新聞）出版2025年農民曆廣告案</t>
    <phoneticPr fontId="33" type="noConversion"/>
  </si>
  <si>
    <t>為供更多廠商知悉產業園區管理局園區擴區招商資訊，吸引廠商投資進駐。</t>
    <phoneticPr fontId="33" type="noConversion"/>
  </si>
  <si>
    <t>焦點新聞農民曆</t>
  </si>
  <si>
    <t>低放選址公投宣導</t>
    <phoneticPr fontId="39" type="noConversion"/>
  </si>
  <si>
    <t>核電廠除役通訊-第21期印製及夾報案</t>
    <phoneticPr fontId="39" type="noConversion"/>
  </si>
  <si>
    <t>114.01.01-114.03.31</t>
    <phoneticPr fontId="39" type="noConversion"/>
  </si>
  <si>
    <t>碩輝設計印刷有限公司</t>
    <phoneticPr fontId="39" type="noConversion"/>
  </si>
  <si>
    <t>觸及對象4,250戶。</t>
    <phoneticPr fontId="39" type="noConversion"/>
  </si>
  <si>
    <t>中華日報、人間福報、聯合報、國語日報、自由時報、經濟日報、中國時報、工商時報、台灣新生報、TAIPEI TIMES</t>
    <phoneticPr fontId="39" type="noConversion"/>
  </si>
  <si>
    <t>用過核子燃料最終處置計畫宣導</t>
    <phoneticPr fontId="39" type="noConversion"/>
  </si>
  <si>
    <t>刊登2025臺灣地球科學聯合學術研討會大會手冊封底廣告案</t>
    <phoneticPr fontId="39" type="noConversion"/>
  </si>
  <si>
    <t>114.06.16-
114.06.19</t>
    <phoneticPr fontId="39" type="noConversion"/>
  </si>
  <si>
    <t>中華民國地球科學學會</t>
  </si>
  <si>
    <t>預計觸及對象4,000人。</t>
    <phoneticPr fontId="39" type="noConversion"/>
  </si>
  <si>
    <t>「2025臺灣地球科學聯合學術研討會」大會手冊</t>
    <phoneticPr fontId="39" type="noConversion"/>
  </si>
  <si>
    <t>八、經濟部能源署</t>
    <phoneticPr fontId="39" type="noConversion"/>
  </si>
  <si>
    <t>十、經濟部(核能發電後端營運基金)</t>
    <phoneticPr fontId="39" type="noConversion"/>
  </si>
  <si>
    <t>九、經濟部產業園區管理局</t>
    <phoneticPr fontId="39" type="noConversion"/>
  </si>
  <si>
    <t>於本季辦理經費核銷(保留款)。</t>
    <phoneticPr fontId="33" type="noConversion"/>
  </si>
  <si>
    <t>財團法人中小企業信用保證基金</t>
    <phoneticPr fontId="39" type="noConversion"/>
  </si>
  <si>
    <t xml:space="preserve">LINE＠加值服務費
</t>
  </si>
  <si>
    <t>114.01.01-114.03.31</t>
    <phoneticPr fontId="33" type="noConversion"/>
  </si>
  <si>
    <t>經緯廣告科技股份有限公司</t>
    <phoneticPr fontId="33" type="noConversion"/>
  </si>
  <si>
    <t>114年1至3月發送訊息予LINE好友18,000人次，讓中小企業能即時瞭解最新信用保證措施相關訊息。</t>
    <phoneticPr fontId="33" type="noConversion"/>
  </si>
  <si>
    <t>2025中小企業信用保證融資業務績優金融機構及授信經理人頒獎典禮</t>
    <phoneticPr fontId="33" type="noConversion"/>
  </si>
  <si>
    <t>2025績優金融機構及授信經理人頒獎典禮-報紙媒體報導(半版)</t>
    <phoneticPr fontId="39" type="noConversion"/>
  </si>
  <si>
    <t>114.03.28</t>
    <phoneticPr fontId="33" type="noConversion"/>
  </si>
  <si>
    <t>聯合報股份有限公司經濟日報事業處</t>
    <phoneticPr fontId="33" type="noConversion"/>
  </si>
  <si>
    <t>強化廣宣送保績優金融機構頒獎典禮，鼓勵金融機構善用信用保證機制，提供中小企業融資服務。</t>
    <phoneticPr fontId="33" type="noConversion"/>
  </si>
  <si>
    <t>2025績優金融機構及授信經理人頒獎典禮-報紙媒體報導(1/4版)</t>
    <phoneticPr fontId="39" type="noConversion"/>
  </si>
  <si>
    <t>台灣時報社股份有限公司</t>
    <phoneticPr fontId="33" type="noConversion"/>
  </si>
  <si>
    <t>台灣時報</t>
    <phoneticPr fontId="39" type="noConversion"/>
  </si>
  <si>
    <t>二、石材暨資源產業研究發展中心</t>
    <phoneticPr fontId="39" type="noConversion"/>
  </si>
  <si>
    <t>財團法人石材暨資源產業研究發展中心</t>
    <phoneticPr fontId="39" type="noConversion"/>
  </si>
  <si>
    <t>以工業人精神，在自然、產業、人文的平衡中創造永續的起點</t>
    <phoneticPr fontId="33" type="noConversion"/>
  </si>
  <si>
    <t>中心形象廣宣計畫</t>
    <phoneticPr fontId="39" type="noConversion"/>
  </si>
  <si>
    <t>114.02-114.03</t>
    <phoneticPr fontId="33" type="noConversion"/>
  </si>
  <si>
    <t>財團法人預算</t>
    <phoneticPr fontId="33" type="noConversion"/>
  </si>
  <si>
    <t>一頁文化制作股份有限公司(Verse雜誌)</t>
    <phoneticPr fontId="33" type="noConversion"/>
  </si>
  <si>
    <t>114年經濟部及所屬單位(含基金、紓困振興特別預算)</t>
    <phoneticPr fontId="39" type="noConversion"/>
  </si>
  <si>
    <t>四大媒體政策及業務宣導統計表(單位：新台幣元)</t>
    <phoneticPr fontId="39" type="noConversion"/>
  </si>
  <si>
    <t>單位(基金)名稱</t>
    <phoneticPr fontId="39" type="noConversion"/>
  </si>
  <si>
    <t>114年度單位預算案(元)
(特別預算為全期預算(案)金額)</t>
    <phoneticPr fontId="39" type="noConversion"/>
  </si>
  <si>
    <t xml:space="preserve">基金 </t>
    <phoneticPr fontId="39" type="noConversion"/>
  </si>
  <si>
    <t>特別預算以前年度執行數</t>
    <phoneticPr fontId="39" type="noConversion"/>
  </si>
  <si>
    <t>第1季經費(元)</t>
    <phoneticPr fontId="39" type="noConversion"/>
  </si>
  <si>
    <t>第2季經費(元)</t>
    <phoneticPr fontId="39" type="noConversion"/>
  </si>
  <si>
    <t>S3經費(元)</t>
    <phoneticPr fontId="39" type="noConversion"/>
  </si>
  <si>
    <t>S4經費(元)</t>
    <phoneticPr fontId="39" type="noConversion"/>
  </si>
  <si>
    <t>小計</t>
    <phoneticPr fontId="39" type="noConversion"/>
  </si>
  <si>
    <t>委辦費
(元)</t>
    <phoneticPr fontId="33" type="noConversion"/>
  </si>
  <si>
    <t>一般事務費
(元)</t>
    <phoneticPr fontId="33" type="noConversion"/>
  </si>
  <si>
    <t>對國內團體之捐助
(元)</t>
    <phoneticPr fontId="33" type="noConversion"/>
  </si>
  <si>
    <t>委託辦理媒體政策及業務宣導</t>
    <phoneticPr fontId="33" type="noConversion"/>
  </si>
  <si>
    <t>媒體政策及業務宣導費</t>
    <phoneticPr fontId="33" type="noConversion"/>
  </si>
  <si>
    <t>對國內團體辦理媒體政策及業務宣導之捐助</t>
    <phoneticPr fontId="33" type="noConversion"/>
  </si>
  <si>
    <t>保留款</t>
    <phoneticPr fontId="33" type="noConversion"/>
  </si>
  <si>
    <t>公務</t>
    <phoneticPr fontId="39" type="noConversion"/>
  </si>
  <si>
    <t>疫後</t>
  </si>
  <si>
    <t>前瞻</t>
    <phoneticPr fontId="39" type="noConversion"/>
  </si>
  <si>
    <t>財團法人</t>
  </si>
  <si>
    <t>公務
(保留款)</t>
    <phoneticPr fontId="33" type="noConversion"/>
  </si>
  <si>
    <t>疫後</t>
    <phoneticPr fontId="39" type="noConversion"/>
  </si>
  <si>
    <t>一、行政單位(小計)</t>
    <phoneticPr fontId="39" type="noConversion"/>
  </si>
  <si>
    <t xml:space="preserve">綜合規劃司 </t>
  </si>
  <si>
    <t>產業技術司</t>
    <phoneticPr fontId="39" type="noConversion"/>
  </si>
  <si>
    <t>投資促進司</t>
    <phoneticPr fontId="39" type="noConversion"/>
  </si>
  <si>
    <t>談判辦公室</t>
  </si>
  <si>
    <t>商業發展署</t>
    <phoneticPr fontId="39" type="noConversion"/>
  </si>
  <si>
    <t>產業發展署</t>
    <phoneticPr fontId="39" type="noConversion"/>
  </si>
  <si>
    <t>國際貿易署</t>
    <phoneticPr fontId="39" type="noConversion"/>
  </si>
  <si>
    <t>標準檢驗局及所屬</t>
    <phoneticPr fontId="39" type="noConversion"/>
  </si>
  <si>
    <t>智慧財產局</t>
    <phoneticPr fontId="39" type="noConversion"/>
  </si>
  <si>
    <t>水利署及所屬</t>
    <phoneticPr fontId="39" type="noConversion"/>
  </si>
  <si>
    <t>中小及新創企業署</t>
    <phoneticPr fontId="39" type="noConversion"/>
  </si>
  <si>
    <t>產業園區管理局</t>
    <phoneticPr fontId="39" type="noConversion"/>
  </si>
  <si>
    <t>地質調查及礦業管理中心</t>
    <phoneticPr fontId="39" type="noConversion"/>
  </si>
  <si>
    <t>能源署</t>
    <phoneticPr fontId="39" type="noConversion"/>
  </si>
  <si>
    <t>前瞻4期特別預算(保留)</t>
    <phoneticPr fontId="39" type="noConversion"/>
  </si>
  <si>
    <t>前瞻5期特別預算(114年度經費)</t>
    <phoneticPr fontId="39" type="noConversion"/>
  </si>
  <si>
    <t>疫後特別預算(112~114年度總經費)</t>
    <phoneticPr fontId="39" type="noConversion"/>
  </si>
  <si>
    <t>商業發展署(商業司)</t>
    <phoneticPr fontId="39" type="noConversion"/>
  </si>
  <si>
    <t>商業發展署(中部辦公室)</t>
    <phoneticPr fontId="39" type="noConversion"/>
  </si>
  <si>
    <t>產業發展署(工業局)</t>
    <phoneticPr fontId="39" type="noConversion"/>
  </si>
  <si>
    <t>中小及新創企業署(中小企業處)</t>
    <phoneticPr fontId="39" type="noConversion"/>
  </si>
  <si>
    <t>二、非營業基金(小計)</t>
    <phoneticPr fontId="39" type="noConversion"/>
  </si>
  <si>
    <t>經濟作業基金</t>
  </si>
  <si>
    <t>科技產業園區作業基金</t>
    <phoneticPr fontId="39" type="noConversion"/>
  </si>
  <si>
    <t>產業園區開發管理基金</t>
    <phoneticPr fontId="39" type="noConversion"/>
  </si>
  <si>
    <t>水資源作業基金</t>
    <phoneticPr fontId="39" type="noConversion"/>
  </si>
  <si>
    <t>經濟特別收入基金</t>
    <phoneticPr fontId="39" type="noConversion"/>
  </si>
  <si>
    <t>推廣貿易基金</t>
    <phoneticPr fontId="39" type="noConversion"/>
  </si>
  <si>
    <t>能源研究發展基金</t>
  </si>
  <si>
    <t>石油基金</t>
    <phoneticPr fontId="39" type="noConversion"/>
  </si>
  <si>
    <t>再生能源發展基金</t>
    <phoneticPr fontId="39" type="noConversion"/>
  </si>
  <si>
    <t>中小企業發展基金</t>
    <phoneticPr fontId="39" type="noConversion"/>
  </si>
  <si>
    <t>核能發電後端營運基金</t>
    <phoneticPr fontId="39" type="noConversion"/>
  </si>
  <si>
    <t>三、營業基金(小計)</t>
    <phoneticPr fontId="39" type="noConversion"/>
  </si>
  <si>
    <t>台灣中油股份有限公司</t>
    <phoneticPr fontId="39" type="noConversion"/>
  </si>
  <si>
    <t>台灣電力股份有限公司</t>
    <phoneticPr fontId="39" type="noConversion"/>
  </si>
  <si>
    <t>台灣糖業股份有限公司</t>
    <phoneticPr fontId="39" type="noConversion"/>
  </si>
  <si>
    <t>台灣自來水股份有限公司</t>
    <phoneticPr fontId="39" type="noConversion"/>
  </si>
  <si>
    <t>四、經濟部主管政府捐助基金50%以上之財團法人</t>
    <phoneticPr fontId="39" type="noConversion"/>
  </si>
  <si>
    <t>工業技術研究院</t>
    <phoneticPr fontId="39" type="noConversion"/>
  </si>
  <si>
    <t>金屬工業研究發展中心</t>
    <phoneticPr fontId="39" type="noConversion"/>
  </si>
  <si>
    <t>紡織產業綜合研究所</t>
    <phoneticPr fontId="39" type="noConversion"/>
  </si>
  <si>
    <t>中興工程顧問社</t>
    <phoneticPr fontId="39" type="noConversion"/>
  </si>
  <si>
    <t>中興工程科技研究發展基金會</t>
    <phoneticPr fontId="39" type="noConversion"/>
  </si>
  <si>
    <t>台灣商品檢測驗證中心</t>
    <phoneticPr fontId="39" type="noConversion"/>
  </si>
  <si>
    <t>中小企業信用保證基金</t>
    <phoneticPr fontId="39" type="noConversion"/>
  </si>
  <si>
    <t>印刷創新科技研究發展中心</t>
    <phoneticPr fontId="39" type="noConversion"/>
  </si>
  <si>
    <t>自行車暨健康科技研究發展中心</t>
    <phoneticPr fontId="39" type="noConversion"/>
  </si>
  <si>
    <t>中國生產力中心</t>
    <phoneticPr fontId="39" type="noConversion"/>
  </si>
  <si>
    <t>船舶暨海洋產業研發中心</t>
    <phoneticPr fontId="39" type="noConversion"/>
  </si>
  <si>
    <t>中衛發展中心</t>
    <phoneticPr fontId="39" type="noConversion"/>
  </si>
  <si>
    <t>石材暨資源產業研究發展中心</t>
    <phoneticPr fontId="39" type="noConversion"/>
  </si>
  <si>
    <t>Facebook、Google多媒體廣告聯播網(GDN)、工商時報、中華日報、LINE TODAY、yahoo、pchome、奧丁丁、蕃薯藤、news586、台灣新聞雲、品觀點、墨新聞、火報、台灣線報新聞網、享民頭條、獨家日報、亞太新聞網、life生活網、民生電子報、好視新聞</t>
  </si>
  <si>
    <t>LINE商業發展研究院南部院區官方帳號好友</t>
  </si>
  <si>
    <t>刊登於VERSE二月號雜誌Vol.28與VERSE官網及Facebook、Instagram</t>
  </si>
  <si>
    <t>左列3項特別預算編列於經濟部項下，經濟部商業發展署於本季辦理經費核銷。</t>
    <phoneticPr fontId="33" type="noConversion"/>
  </si>
  <si>
    <t>Digitimes中文網橫幅、會員電子郵件行銷(EDM)</t>
    <phoneticPr fontId="33" type="noConversion"/>
  </si>
  <si>
    <t>113年
Facebook廣告投放代操服務第二期</t>
    <phoneticPr fontId="33" type="noConversion"/>
  </si>
  <si>
    <t>114年
News586形象宣導案</t>
    <phoneticPr fontId="33" type="noConversion"/>
  </si>
  <si>
    <t>1.發行量6萬本、Facebook/
Instagram單則貼文觸及率50,000次以上。
2.石資中心運用技術能量、跨域整合資源，深耕在地協助東部在地產業轉型，推動石材、深層海水、地方特色產業到大健康產業發展，導入技術應用與品牌行銷，協助微型企業升級，促進在地永續與國際接軌。</t>
    <phoneticPr fontId="33" type="noConversion"/>
  </si>
  <si>
    <r>
      <t>協和電廠</t>
    </r>
    <r>
      <rPr>
        <sz val="12"/>
        <rFont val="Calibri"/>
        <family val="2"/>
      </rPr>
      <t>-</t>
    </r>
    <r>
      <rPr>
        <sz val="12"/>
        <rFont val="標楷體"/>
        <family val="4"/>
        <charset val="136"/>
      </rPr>
      <t>供電穩定、改善空品議題</t>
    </r>
  </si>
  <si>
    <t>二、台灣電力股份有限公司</t>
    <phoneticPr fontId="39" type="noConversion"/>
  </si>
  <si>
    <t>三、台灣糖業股份有限公司</t>
    <phoneticPr fontId="39" type="noConversion"/>
  </si>
  <si>
    <t>四、台灣自來水股份有限公司</t>
    <phoneticPr fontId="39" type="noConversion"/>
  </si>
  <si>
    <t>將於後續月份辦理經費核銷。</t>
    <phoneticPr fontId="33" type="noConversion"/>
  </si>
  <si>
    <t>本項特別預算編列於經濟部項下，經濟部商業發展署將於後續月份辦理經費核銷。</t>
    <phoneticPr fontId="33" type="noConversion"/>
  </si>
  <si>
    <t>-</t>
    <phoneticPr fontId="33" type="noConversion"/>
  </si>
  <si>
    <t>中華民國114年第2季</t>
    <phoneticPr fontId="33" type="noConversion"/>
  </si>
  <si>
    <t>各項信用保證措施及相關訊息等業務推廣</t>
    <phoneticPr fontId="33" type="noConversion"/>
  </si>
  <si>
    <t xml:space="preserve">LINE＠加值服務費
</t>
    <phoneticPr fontId="39" type="noConversion"/>
  </si>
  <si>
    <t>114.04.01-114.06.30</t>
    <phoneticPr fontId="33" type="noConversion"/>
  </si>
  <si>
    <t>114年4-6月發送訊息予LINE好友18,000人次，讓中小企業能即時瞭解最新信用保證措施相關訊息。</t>
    <phoneticPr fontId="33" type="noConversion"/>
  </si>
  <si>
    <t>宣導信保基金業務</t>
    <phoneticPr fontId="33" type="noConversion"/>
  </si>
  <si>
    <t>中小企業總會電子會員名錄廣告刊登</t>
    <phoneticPr fontId="39" type="noConversion"/>
  </si>
  <si>
    <t>電子文宣廣告</t>
    <phoneticPr fontId="39" type="noConversion"/>
  </si>
  <si>
    <t>114.06.25</t>
    <phoneticPr fontId="33" type="noConversion"/>
  </si>
  <si>
    <t>中華民國全國中小企業總會</t>
    <phoneticPr fontId="33" type="noConversion"/>
  </si>
  <si>
    <t>廣宣信保基金業務，讓中小企業了解如何運用信保機制取得營運資金。</t>
    <phoneticPr fontId="33" type="noConversion"/>
  </si>
  <si>
    <t>中華民國全國中小企業總會</t>
    <phoneticPr fontId="39" type="noConversion"/>
  </si>
  <si>
    <t>LINE</t>
    <phoneticPr fontId="39" type="noConversion"/>
  </si>
  <si>
    <t>宣傳114年度南部商業服務業優化經營輔導開跑及線上說明會、企業競爭力系列工作坊-高雄、台南及後續全系列場次開放報名</t>
    <phoneticPr fontId="33" type="noConversion"/>
  </si>
  <si>
    <t>114年度「南部商業服務業經營精進計畫」</t>
    <phoneticPr fontId="33" type="noConversion"/>
  </si>
  <si>
    <t>累計好友數達3,128位，觸及達441,595人次。</t>
    <phoneticPr fontId="33" type="noConversion"/>
  </si>
  <si>
    <t>商業發展研究院南部院區LINE官方帳號好友</t>
    <phoneticPr fontId="33" type="noConversion"/>
  </si>
  <si>
    <t>企業競爭力系列工作坊-臺南場活動前宣傳、企業競爭力系列工作坊-嘉義場開放報名中</t>
    <phoneticPr fontId="33" type="noConversion"/>
  </si>
  <si>
    <t>114.04.07-
114.05.14</t>
    <phoneticPr fontId="33" type="noConversion"/>
  </si>
  <si>
    <t>累計好友數達3,135位，觸及達458,071人次。</t>
    <phoneticPr fontId="33" type="noConversion"/>
  </si>
  <si>
    <t>5月15日「114年老店輔導計畫」申請截止；5月31日「2025年優良老店選拔」申請截止。</t>
    <phoneticPr fontId="33" type="noConversion"/>
  </si>
  <si>
    <t>114年度「老店新力創生計畫」</t>
    <phoneticPr fontId="33" type="noConversion"/>
  </si>
  <si>
    <t>114.05.01-
114.05.31</t>
    <phoneticPr fontId="33" type="noConversion"/>
  </si>
  <si>
    <t>中華民國全國商業總會</t>
    <phoneticPr fontId="33" type="noConversion"/>
  </si>
  <si>
    <t xml:space="preserve">觸及數達449人次。
</t>
    <phoneticPr fontId="33" type="noConversion"/>
  </si>
  <si>
    <t>經濟部產業發展署</t>
  </si>
  <si>
    <t>宣傳設計館系列活動</t>
  </si>
  <si>
    <t>114.05.01-
114.06.30</t>
    <phoneticPr fontId="33" type="noConversion"/>
  </si>
  <si>
    <t>宣傳設計館系列活動。</t>
  </si>
  <si>
    <t>台日產業跨境投資合作研討會活動資訊宣傳</t>
  </si>
  <si>
    <t>台日產業優勢互補推動計畫</t>
  </si>
  <si>
    <t>114.04.16-
114.05.12</t>
  </si>
  <si>
    <t>透過廣宣提升活動曝光，吸引臺灣廠商與會，提供日本當地投資資源及合作機會等資訊，以創造台日跨域價值鏈再造的新動能。</t>
  </si>
  <si>
    <t>中華徵信EDM</t>
  </si>
  <si>
    <t>日本NexTech Week-AI EXPO台灣業者參展資訊</t>
  </si>
  <si>
    <t>114.04.15-
114.04.17</t>
  </si>
  <si>
    <t>增加臺灣業者曝光機會，以利促成臺日產業合作，使日方瞭解臺灣產業優勢，並實際到展會會場交流洽談。</t>
  </si>
  <si>
    <t>電波新聞EDM</t>
  </si>
  <si>
    <t>銀光科技體驗服務活動(第1場)</t>
  </si>
  <si>
    <t>114.03.01-
114.03.20</t>
    <phoneticPr fontId="33" type="noConversion"/>
  </si>
  <si>
    <t>照顧產業趨勢雙城論壇--2024/2025照顧產業回顧與展望</t>
  </si>
  <si>
    <t>為各類照護機構提供一站式解決方案，藉由推廣活動、媒體露出及各類照護機構參與，找到最適合的科技方案，提高效率及更優質的照護服務，減輕照護人員負擔，提升照護服務效率。</t>
  </si>
  <si>
    <t>AnkeCare雜誌</t>
  </si>
  <si>
    <t xml:space="preserve">Smart Modules Powered by Taiwanese IC Drive Innovation in Coffee Roasting, Tea Baking, &amp; Microalgae Farming </t>
  </si>
  <si>
    <t>114.04.01-114.11.30</t>
  </si>
  <si>
    <t>透過技術媒體平台合作方式，持續吸引並累積對物聯網智造基地有興趣的讀者與關注者，提升智造基地的曝光度，尋找潛在的技術客群。</t>
  </si>
  <si>
    <t>IoT Times(網路雜誌)</t>
  </si>
  <si>
    <t>銀光科技體驗服務活動(第2場)</t>
  </si>
  <si>
    <t>114.06.01~
114.06.18</t>
  </si>
  <si>
    <t>經濟部產業人才能力鑑定推廣</t>
  </si>
  <si>
    <t>產業創新人才加值推動計畫</t>
  </si>
  <si>
    <t>114.06.01-114.06.30</t>
  </si>
  <si>
    <t>針對1111人力銀行的會員企業，推動加入iPAS認同企業行列，並刊登iPAS人才媒合平台發布會活動資訊廣告，以擴大曝光與參與。</t>
  </si>
  <si>
    <t>1111人力銀行網</t>
  </si>
  <si>
    <t>114年度貿易政策溝通推廣計畫</t>
  </si>
  <si>
    <t>114.04.01-114.06.30</t>
  </si>
  <si>
    <t>1.Facebook
2.LINE</t>
    <phoneticPr fontId="33" type="noConversion"/>
  </si>
  <si>
    <t>114.06.02</t>
  </si>
  <si>
    <t>臺新傳媒有限公司(台灣新新聞報)網站</t>
    <phoneticPr fontId="33" type="noConversion"/>
  </si>
  <si>
    <t>114年度「加強提升我國展覽國際競爭力方案」</t>
  </si>
  <si>
    <t>114.04.01-114.04.30</t>
  </si>
  <si>
    <t>透過Facebook、Google多媒體廣告聯播網(GDN)及LinkedIn廣告推送，針對本年度10項臺灣國際專業展之目標市場(日本、韓國、新加坡、馬來西亞、泰國、菲律賓、越南、土耳其、沙烏地阿拉伯及巴西)進行宣傳，宣導期程間實際點擊數達192,981次。</t>
  </si>
  <si>
    <t>1.Facebook
2.Google Ads
3.LinkedIn</t>
  </si>
  <si>
    <t>2025年全球採購大會</t>
  </si>
  <si>
    <t>經濟部114年度推廣貿易工作計畫委辦合約</t>
  </si>
  <si>
    <t>114.02.24-114.02.28</t>
  </si>
  <si>
    <t>1.經濟日報每日發行量超過360,000份，為臺灣經濟具權威性之平面媒體。
2.經濟日報網站及APP廣告觸及1,055,922次，點擊187次。</t>
  </si>
  <si>
    <t>1.經濟日報-報紙
2.經濟日報-網站
3.經濟日報-APP</t>
  </si>
  <si>
    <t>2025年日本電子零組件拓銷團_大阪站</t>
  </si>
  <si>
    <t>114.01.29-114.02.11</t>
  </si>
  <si>
    <t>為宣傳2025年日本電子零組件拓銷團(大阪站)，於電波新聞社刊登廣告，該社為電子產業專業新聞社，廣告期間約觸及20,000人次。</t>
  </si>
  <si>
    <t>1.電波新聞社網站
2.電波新聞社電子郵件</t>
    <phoneticPr fontId="33" type="noConversion"/>
  </si>
  <si>
    <t>2025年日本電子零組件拓銷團_東京站</t>
  </si>
  <si>
    <t>114.01.27、114.01.30、114.02.07、114.02.13</t>
  </si>
  <si>
    <t>為擴大宣傳並徵集買主，於當地專業電子新聞報會員電子郵件刊登廣告，分別為：
1.Sangyo Times：發送會員電子郵件2次，觸及40,000人次。
2.電波新聞社：發送會員電子郵件2次，觸及27,000人次。</t>
  </si>
  <si>
    <t>1.Sangyo Times-電子郵件
2.電波新聞社-電子郵件</t>
  </si>
  <si>
    <t>2025年法國巴黎連鎖加盟展-臺灣連鎖品牌館</t>
  </si>
  <si>
    <t>114.02.25-114.03.17</t>
  </si>
  <si>
    <t>為宣傳巴黎連鎖加盟展-臺灣連鎖品牌館，展前於Facebook、Linkedin及Google Ads等網路媒體進行短影片廣告宣傳，加強曝光臺灣館並觸及潛在買主，Facebook曝光數418,594次、LinkedIn曝光數19,502次、Google Ads曝光數222,751次。</t>
  </si>
  <si>
    <t>1.Facebook
2.LinkedIn
3.Google Ads</t>
  </si>
  <si>
    <t>2025年墨西哥深度暨厄、瓜商機開發團_瓜地馬拉站</t>
  </si>
  <si>
    <t>114.03.03、114.03.13</t>
  </si>
  <si>
    <t>刊登於瓜地馬拉第一大報Prensa Libre，廣告觸及訂閱人數83,760人、閱讀次數870,348次。</t>
  </si>
  <si>
    <t>1.瓜地馬拉Prensa Libre-報紙
2.瓜地馬拉Prensa Libre-電子報</t>
  </si>
  <si>
    <t>2025年墨西哥深度暨厄、瓜商機開發團_厄瓜多站</t>
  </si>
  <si>
    <t>114.02.14-114.03.05</t>
  </si>
  <si>
    <t>為加強活動曝光，透過厄瓜多當地主流媒體宣傳拓銷團活動，包含：
1.厄瓜多PRIMICIAS電子報：主要媒體之一，為該國第一份全數位化報紙，透過發送電子報宣傳，計觸及9,847人次。
2.厄瓜多PRIMICIAS Instagram：專頁動態消息觸及14,094人次。
3.厄瓜多METRO報紙：最普及報紙，每日發行量150,000份。
4.厄瓜多EL COMERCIO網站：最大商業報電子報官網，瀏覽訪客達5,682,000人次。
5.厄瓜多EL UNIVERSO報紙：最大報紙之一，每日發行量60,000份。
6.厄瓜多EXPRESO電子報：最大報紙之一，每日發行量50,000份。
7.厄瓜多EXPRESO Instagram：專頁追蹤者達 411,000人。
8.臺北駐厄瓜多商務處 Instagram：專頁動態消息，宣傳期間計曝光16,677次。
9.厄瓜多國合之友會及留臺校友會Facebook：專頁之即時文章，宣傳期間曝光245,823次。</t>
    <phoneticPr fontId="33" type="noConversion"/>
  </si>
  <si>
    <t>1.厄瓜多PRIMICIAS-電子報
2.厄瓜多PRIMICIAS-Instagram 
3.厄瓜多METRO-報紙
4.厄瓜多EL COMERCIO-網站
5.厄瓜多EL UNIVERSO-報紙
6.厄瓜多EXPRES-電子報
7.厄瓜多EXPRES-Instagram
8.臺北駐厄瓜多商務處-Instagram
9.厄瓜多國合之友會及留臺校友會-Facebook</t>
    <phoneticPr fontId="33" type="noConversion"/>
  </si>
  <si>
    <t>2025年臺灣生技中草藥赴新加坡、泰國拓銷團_新加坡站</t>
  </si>
  <si>
    <t>114.02.28-114.03.23</t>
  </si>
  <si>
    <t>透過新加坡台貿中心Facebook專頁發布貼文宣傳，總計觸及人數7,950人次，吸引4,925人次點擊。</t>
  </si>
  <si>
    <t>2025年臺灣生技中草藥赴新加坡、泰國拓銷團_泰國站</t>
  </si>
  <si>
    <t>114.03.06-114.03.26</t>
  </si>
  <si>
    <t>透過曼谷台貿中心Facebook專頁發布貼文宣傳，總計觸及人數365,495人次，吸引21,377人次點擊。</t>
  </si>
  <si>
    <t>「2025年東京食品展」廣告宣傳</t>
  </si>
  <si>
    <t>114.03.04-114.03.14</t>
  </si>
  <si>
    <t>為加強宣傳與曝光東京食品展臺灣館，透過以下途徑宣傳：
1.Yahoo Japan影片廣告，廣告期間總曝光10,985,928次，完整觀看影片數1,860,683次。
2.透過YouTube投放影片廣告，廣告期間總曝光102,909,289次，完整觀看影片數16,460,075次。
3.透過四位KOL在Instagram粉絲專頁刊登限時動態，共觸及202,818人次，觀看數375,782次。</t>
  </si>
  <si>
    <t>1.Yahoo Japan網站2.YouTube 
3.Instagram</t>
    <phoneticPr fontId="33" type="noConversion"/>
  </si>
  <si>
    <t>2025年新南向臺灣形象展聯合徵展廣告(馬來西亞、菲律賓、印度)</t>
  </si>
  <si>
    <t>114.03.14-114.05.10</t>
  </si>
  <si>
    <t>為宣傳新南向臺灣形象展，讓有意願前往海外拓銷之業者更了解此展覽平台及參展效益，於Google Ads及Facebook進行宣傳，廣告期間共曝光6,218,934次，點擊數56,428次，提升臺灣形象展曝光度。</t>
  </si>
  <si>
    <t>Google Ads
Facebook</t>
    <phoneticPr fontId="33" type="noConversion"/>
  </si>
  <si>
    <t>114.03.01-114.03.31、114.05.01-114.06.30</t>
  </si>
  <si>
    <t>為擴大宣傳經貿透視雙周刊，開發潛在訂戶，於能力雜誌刊登廣告，觸及中國生產力中心會員及財經企管相關興趣之讀者群，每月曝光60,000次廠商讀者。</t>
  </si>
  <si>
    <t>能力雜誌-雜誌</t>
  </si>
  <si>
    <t>為擴大宣傳經貿透視雙周刊，開發潛在訂戶，於貿易雜誌刊登廣告，觸及進出口公會會員及貿易相關業者，每月曝光36,000次廠商讀者。</t>
  </si>
  <si>
    <t>貿易雜誌-雜誌</t>
  </si>
  <si>
    <t>為擴大宣傳經貿透視雙周刊，開發潛在訂戶，於空中美語雜誌刊登廣告，觸及雜誌會員及相關興趣之讀者群，每月曝光300,000次一般讀者。</t>
  </si>
  <si>
    <t>空中美語-雜誌</t>
  </si>
  <si>
    <t>為擴大宣傳經貿叢書及其他中文出版品，開發潛在訂戶，於機械新刊雜誌刊登廣告，觸及機械相關產業業者，每月曝光90,000次廠商讀者。</t>
  </si>
  <si>
    <t>機械新刊-雜誌</t>
  </si>
  <si>
    <t>為擴大宣傳經貿透視雙周刊，開發潛在訂戶，於CIO IT經理人雜誌刊登廣告，觸及IT產業高階經理人，每月曝光36,000次廠商讀者。</t>
  </si>
  <si>
    <t>CIO IT經理人-雜誌</t>
  </si>
  <si>
    <t>114.04.01-114.05.31</t>
  </si>
  <si>
    <t>為擴大宣傳經貿透視雙周刊，開發潛在訂戶，於活動平台雜誌刊登廣告，觸及財經專業人士及相關讀者，每月曝光60,000次讀者。</t>
  </si>
  <si>
    <t>活動平台-雜誌</t>
  </si>
  <si>
    <t>114.04.01-114.04.30、114.06.01-114.06.30</t>
  </si>
  <si>
    <t>為擴大宣傳經貿叢書及其他中文出版品，開發潛在訂戶，於會計研究月刊雜誌刊登廣告，每季曝光20,000次廠商讀者。</t>
  </si>
  <si>
    <t>會計研究月刊-雜誌</t>
  </si>
  <si>
    <t>為擴大宣傳經貿叢書及其他中文出版品，開發潛在訂戶，於會展年鑑雜誌刊登廣告，每月曝光35,000次廠商讀者。</t>
    <phoneticPr fontId="33" type="noConversion"/>
  </si>
  <si>
    <t>會展年鑑-雜誌</t>
  </si>
  <si>
    <t>為擴大宣傳經貿透視雙周刊，開發潛在訂戶，於徵信新聞報刊登電子報廣告，每月曝光370,000次廠商讀者。</t>
  </si>
  <si>
    <t>徵信新聞報-電子報</t>
  </si>
  <si>
    <t>114.03.27-114.04.22</t>
  </si>
  <si>
    <t>為擴大宣傳經貿叢書及其他中文出版品，開發潛在訂戶，於以下平台宣傳：
1.Facbook及Instagram動態消息：宣導期間曝光676,442次、總點擊6,253次。
2.Google多媒體廣告聯播網(GDN)：宣導期間曝光787,259次、總點擊5,748次。</t>
  </si>
  <si>
    <t>1.Facebook
2.Instagram
3.Google Ads</t>
  </si>
  <si>
    <t>114.04.15-114.05.10</t>
  </si>
  <si>
    <t>為擴大宣傳經貿叢書及其他中文出版品，與中華徵信所合作聯賣，以爭取較多宣傳及曝光機會外，提高整體宣傳成效，於中華徵信所CCIS網站宣傳並發送客戶電子報80,000筆。</t>
  </si>
  <si>
    <t>1.中華徵信所CCIS網站
2.中華徵信所CCIS電子報</t>
    <phoneticPr fontId="33" type="noConversion"/>
  </si>
  <si>
    <t>為擴大宣傳經貿透視雙周刊，開發潛在訂戶，於銀行家月刊雜誌刊登廣告，觸及財經專業人士及相關讀者，計每月曝光45,000次讀者。</t>
  </si>
  <si>
    <t>銀行家月刊-雜誌</t>
  </si>
  <si>
    <t>114.05.01-114.05.31</t>
  </si>
  <si>
    <t>為擴大宣傳經貿透視雙周刊，開發潛在訂戶，於台經月刊雜誌刊登廣告，觸及高階經理人及相關讀者，計每月曝光22,000次讀者。</t>
  </si>
  <si>
    <t>台經月刊-雜誌</t>
  </si>
  <si>
    <t>114.04.25-114.05.15</t>
  </si>
  <si>
    <t>為擴大宣傳經貿叢書及其他中文出版品，與商周集團合作，以爭取文宣及曝光機會，提高整體宣傳成效，計帶來曝光1,000,000次讀者。</t>
  </si>
  <si>
    <t>1.商周財富網網站
2.商業周刊網站
3.良醫健康網網站
4.商業周刊顧問網站</t>
    <phoneticPr fontId="33" type="noConversion"/>
  </si>
  <si>
    <t>114.04.21-114.05.09</t>
  </si>
  <si>
    <t>為擴大宣傳經貿透視雙周刊業務，開發潛在客戶，與工商時報合作，爭取較多的文宣及曝光機會，以提高整體宣傳成效。</t>
  </si>
  <si>
    <t>1.工商財經網
2.工商時報報紙</t>
    <phoneticPr fontId="33" type="noConversion"/>
  </si>
  <si>
    <t>2025全球電商展店特快車說明會暨洽談會</t>
  </si>
  <si>
    <t>114.03.01-114.03.21</t>
  </si>
  <si>
    <t>為宣傳2025全球電商展店特快車說明會暨洽談會，於Facebook刊登廣告，期間累計曝光521,296次。</t>
  </si>
  <si>
    <t>英文國際產業形象影片「Impressive! TAIWAN」_TAIWAN SELECT</t>
  </si>
  <si>
    <t>114.03.18-114.06.30</t>
  </si>
  <si>
    <t>TAIWAN SELECT：A Sustainable Feast for Tomorrow，截至114年6月底影片累積觀看數34,503次。</t>
    <phoneticPr fontId="33" type="noConversion"/>
  </si>
  <si>
    <t>英文國際產業形象影片「Impressive! TAIWAN」_大健康產業</t>
  </si>
  <si>
    <t>114.04.09-114.06.30</t>
  </si>
  <si>
    <t>Experience Health, Beauty, and Vitality-The Taiwan Way，截至114年6月底影片累積觀看數64,559次。</t>
    <phoneticPr fontId="33" type="noConversion"/>
  </si>
  <si>
    <t>114年國企班招生宣傳</t>
  </si>
  <si>
    <t>114.02.06-114.03.10</t>
  </si>
  <si>
    <t>國企班招生透過Accupass網站、電子郵件、APP推播、Facebook粉絲團、官方LINE及手機簡訊宣傳招生訊息，宣導期程間，總曝光2,128,610次、總點擊7,941次。</t>
  </si>
  <si>
    <t>1.Accupass-網站
2.Accupass-電子郵件
3.Accupass-APP
4.Facebook
5.LINE
6.手機簡訊</t>
    <phoneticPr fontId="33" type="noConversion"/>
  </si>
  <si>
    <t>114.02.10-114.04.08</t>
  </si>
  <si>
    <t>國企班招生透過Facebook及Instagram限時動態、Google關鍵字及多媒體廣告聯播網與YouTube等宣傳招生訊息，宣導期程間：
1.Facebook及Instagram總曝光3,063,154次、觸及1,017,122人次、總點擊48,196次。
2.Google關鍵字及多媒體廣告聯播網總曝光5,446,036次、總點擊79,831次。
3.YouTube總曝光946,254次數、觀看人數718,292人次。</t>
  </si>
  <si>
    <t>1.Facebook
2.Instagram
3.Google Ads
4.Youtube</t>
  </si>
  <si>
    <t>114年國企班招生宣傳_招生說明會</t>
  </si>
  <si>
    <t>114.02.11-114.04.08</t>
  </si>
  <si>
    <t>國企班招生以LINE成效型廣告投放(LAP)為主、Google多媒體廣告聯播網(GDN)為輔，宣傳114年招生說明會資訊，LINE LAP主要透過LINE Smart Channel、LINE Today二渠道，投放影片及圖片廣告。宣導期程間，LINE影片廣告曝光13,077,093次、點擊3,542次；LINE圖片廣告曝光數9,125,279次、點擊數40,388次；Google多媒體廣告聯播網曝光數11,637,259次、點擊數17,038次。</t>
  </si>
  <si>
    <t>1.LINE
2.Google Ads</t>
  </si>
  <si>
    <t>AI商務英語班</t>
  </si>
  <si>
    <t>114.02.03-114.03.07</t>
  </si>
  <si>
    <t>AI商務英語班廣告期間，Facebook曝光270,219次、觸及10,965人次、點擊數3,798次；Google關鍵字廣告曝光30,493次、點擊數1,139次。</t>
  </si>
  <si>
    <t>1.Facebook
2.Google Ads</t>
  </si>
  <si>
    <t>ITI特殊外語線上課程-泰馬越印西語班</t>
  </si>
  <si>
    <t>114.01.21-114.03.20</t>
  </si>
  <si>
    <t>泰馬越印西語班廣告期間，Facebook曝光254,738次、觸及111,044人次、點擊數3,599次；Instagram曝光99,176次、觸及51,271人次、點擊數3,070次。</t>
  </si>
  <si>
    <t>1.Facebook
2.Instagram</t>
  </si>
  <si>
    <t>行銷業務的商務開發英語溝通技巧課程</t>
  </si>
  <si>
    <t>114.03.13-114.03.26</t>
  </si>
  <si>
    <t>溝通技巧課程廣告期間，Facebook曝光831,768次、點擊數4,045次。</t>
  </si>
  <si>
    <t>新南向人才儲備專班-泰國市場商機課程</t>
  </si>
  <si>
    <t>114.03.26-114.04.30</t>
  </si>
  <si>
    <t>泰國市場商機課程廣告期間，Facebook動態消息總曝光390,715次、總點擊4,556次；LINE廣告總曝光817,483次、總點擊4,039次。</t>
  </si>
  <si>
    <t>1.Facebook
2.LINE</t>
  </si>
  <si>
    <t>ITI在職訓練班-春季課程招生</t>
  </si>
  <si>
    <t>114.03.15-114.04.20</t>
  </si>
  <si>
    <t>在職訓練班春季課程招生廣告期間，Google關鍵字及多媒體廣告聯播網總曝光4,458,146次、總點擊11,812次。</t>
  </si>
  <si>
    <t>Google Ads</t>
  </si>
  <si>
    <t>114年東部國際人才特訓班課程招生</t>
  </si>
  <si>
    <t>114.03.14-114.05.05</t>
  </si>
  <si>
    <t>東部國際人才特訓班課程招生期間，Facebook曝光653,282次、點擊數8,324次；LINE廣告總曝光1,246,712次、點閱數8,809次。</t>
  </si>
  <si>
    <t>AI賦能商務英語溝通實戰課程</t>
  </si>
  <si>
    <t>114.03.28-114.04.30</t>
  </si>
  <si>
    <t>AI賦能商務英語溝通實戰課程宣傳期間，Facebook總曝光375,076次、總點擊數連結4,737次；LINE總曝光數685,585次、點閱數5,432次。</t>
  </si>
  <si>
    <t>AI應用實務培訓班課程</t>
  </si>
  <si>
    <t>AI應用實務培訓班課程宣傳期間，Facebook總曝光1,140,615次、點擊8,307次。</t>
  </si>
  <si>
    <t>AI效率革命線上系列課程</t>
  </si>
  <si>
    <t>114.04.08-114.05.17</t>
  </si>
  <si>
    <t>AI效率革命線上系列課程宣傳期間，Facebook總曝光345,323次、總觸及196,152人次、總點擊數5,360次。</t>
  </si>
  <si>
    <t>2025年Wow! Taiwan Project-馬來西亞循環再生</t>
  </si>
  <si>
    <t>114年新興市場領航計畫</t>
  </si>
  <si>
    <t>114.05.19-114.05.31</t>
  </si>
  <si>
    <t>1.為推廣2025年Wow! Taiwan，於Sinar Harian、Malaysiakini網站投放橫幅廣告，向海外潛力買主推廣臺灣業者資訊，以助買家來臺招募作業。
2.廣告投放期間曝光逾10,500,000次。</t>
  </si>
  <si>
    <t>1.Sinar Harian-網站
2.Malaysiakini-網站</t>
  </si>
  <si>
    <t>2025年Wow! Taiwan Project-泰國循環再生</t>
  </si>
  <si>
    <t>1.為推廣2025年Wow! Taiwan，於Bangkok Biz News、Thairath網站投放橫幅廣告，向海外潛力買主推廣臺灣業者資訊，以助買家來臺招募作業。
2.廣告投放期間曝光逾27,300,000次。</t>
  </si>
  <si>
    <t>1.Bangkok Biz News-網站
2.Thairath-網站</t>
  </si>
  <si>
    <t>2025年Wow! Taiwan Project-菲律賓智慧社區</t>
  </si>
  <si>
    <t>114.06.01-114.06.15</t>
  </si>
  <si>
    <t>1.為推廣2025年Wow! Taiwan，於philstar、sunstar網站投放橫幅廣告，向海外潛力買主推廣臺灣業者資訊，以助買家來臺招募作業。
2.廣告投放期間曝光逾1,689,000次。</t>
  </si>
  <si>
    <t>1.philstar-網站
2.sunstar-網站</t>
  </si>
  <si>
    <t>2025年Wow! Taiwan Project-馬來西亞智慧社區</t>
  </si>
  <si>
    <t>1.為推廣2025年Wow! Taiwan，於sinchew、malaysiakini網站投放橫幅廣告，向海外潛力買主推廣臺灣業者資訊，以助買家來臺招募作業。
2.廣告投放期間曝光逾1,628,000次。</t>
  </si>
  <si>
    <t>1.sinchew-網站
2.malaysiakini-網站</t>
  </si>
  <si>
    <t>114年委託辦理「補助公司或商號參加海外國際展覽業務計畫」</t>
  </si>
  <si>
    <t>為宣傳114年度個別廠商赴海外參展補助計畫，於貿易雜誌刊登廣告。</t>
  </si>
  <si>
    <t>114年7-9月個別廠商赴海外參展補助計畫</t>
  </si>
  <si>
    <t>114.05.09-114.05.31</t>
  </si>
  <si>
    <t>為宣傳114年7至9月個別廠商赴海外參展補助計畫，於Google關鍵字廣告推播相關訊息。</t>
    <phoneticPr fontId="33" type="noConversion"/>
  </si>
  <si>
    <t>宣傳「MEET TAIWAN」臺灣會展網</t>
  </si>
  <si>
    <t>114年推動臺灣會展產業發展計畫</t>
  </si>
  <si>
    <t>為宣傳「MEET TAIWAN」臺灣會展網，提升臺灣會展國際曝光度，於Facebook及Google Ads進行宣傳，點擊數近300,000次。</t>
  </si>
  <si>
    <t xml:space="preserve">1.Facebook
2.Google Ads
</t>
  </si>
  <si>
    <t>114年MEET TAIWAN社群平臺(Facebook)營運執行</t>
  </si>
  <si>
    <t>為宣傳「MEET TAIWAN」 Facebook粉絲專頁及貼文，於Facebook進行宣傳，達成貼文觸及數近2,080,000人次。</t>
  </si>
  <si>
    <t xml:space="preserve">Facebook
</t>
  </si>
  <si>
    <t>114年MEET TAIWAN社群平臺(Instagram)營運執行</t>
  </si>
  <si>
    <t>為宣傳「MEET TAIWAN」Instagram粉絲專頁及貼文，於Instagram進行宣傳，達成貼文觸及數近710,000人次。</t>
  </si>
  <si>
    <t>宣傳臺灣會展環境，促進國際會展活動來臺辦理</t>
  </si>
  <si>
    <t>114.04.10-114.06.30</t>
  </si>
  <si>
    <t>該媒體網站提供電子版雜誌閱讀，擁有約11萬名固定月訂閱戶，宣導期程間觸及逾122,000人次。</t>
  </si>
  <si>
    <t>新加坡專業會展媒體M&amp;C ASIA-電子版雜誌</t>
  </si>
  <si>
    <t>宣傳南臺灣會展場館及城市會展資源，促進國際會展活動來臺辦理</t>
  </si>
  <si>
    <t>114.05.19-114.06.19</t>
  </si>
  <si>
    <t>刊登廣編稿，提升臺灣會展國際曝光度，宣導期程間觸及逾8,000人次。</t>
  </si>
  <si>
    <t xml:space="preserve">比利時會展專業媒體Boardroom-網站
</t>
  </si>
  <si>
    <t>宣傳臺灣會展環境，促進日本會展活動來臺辦理</t>
  </si>
  <si>
    <t>114.05.29-114.06.29</t>
  </si>
  <si>
    <t>刊登廣編稿，提升臺灣在日本當地的會展國際曝光度，宣導期程間觸及逾10,000人次。</t>
  </si>
  <si>
    <t xml:space="preserve">日本專業商業媒體讀賣新聞-網站
</t>
  </si>
  <si>
    <t>美國市場數位行銷</t>
  </si>
  <si>
    <t>114.03.24-114.06.30</t>
  </si>
  <si>
    <t>為推廣台灣精品企業及提升臺灣產業形象，配合當地活動，於114年3至6月投放廣告，提升平臺互動率與觸達數，共觸達1,110,000人次。</t>
    <phoneticPr fontId="33" type="noConversion"/>
  </si>
  <si>
    <t>歐盟市場數位行銷</t>
  </si>
  <si>
    <t>114.05.13-114.06.30</t>
  </si>
  <si>
    <t>為推廣台灣精品企業及提升臺灣產業形象，配合當地活動，於114年5至6月投放廣告，提升平臺互動率與觸達數，共觸達410,000人次。</t>
    <phoneticPr fontId="33" type="noConversion"/>
  </si>
  <si>
    <t>日本市場數位行銷</t>
  </si>
  <si>
    <t>114.02.06-114.06.30</t>
  </si>
  <si>
    <t>為推廣台灣精品企業及提升臺灣產業形象，配合當地活動，於2至6月投放廣告，提升平臺互動率與觸達數，共觸達600,000人次。</t>
    <phoneticPr fontId="33" type="noConversion"/>
  </si>
  <si>
    <t>1.Facebook
2.Instagram
3.X</t>
  </si>
  <si>
    <t>印度市場數位行銷</t>
  </si>
  <si>
    <t>114.04.24-114.06.30</t>
  </si>
  <si>
    <t>為推廣台灣精品企業及提升臺灣產業形象，配合當地活動，於114年4至6月投放廣告，粉絲共增加4,001人，互動15,800人次，觸達6,100,000人次。</t>
    <phoneticPr fontId="33" type="noConversion"/>
  </si>
  <si>
    <t>1.Facebook
2.Instagram
3.X
4.LinkedIn</t>
  </si>
  <si>
    <t>印尼市場數位行銷</t>
  </si>
  <si>
    <t>114.03.26-114.06.30</t>
  </si>
  <si>
    <t>為推廣台灣精品企業及提升臺灣產業形象，配合當地活動，於3至6月投放廣告，提升平臺互動率與觸達數，總計觸達3,660,000人次。</t>
    <phoneticPr fontId="33" type="noConversion"/>
  </si>
  <si>
    <t>越南市場數位行銷</t>
  </si>
  <si>
    <t>114.06.02-114.06.30</t>
  </si>
  <si>
    <t>為推廣台灣精品企業及提升臺灣產業形象，於當地台灣精品Facebook、Instagram社群平臺發布互動性、福熊貼文，觸達約3,000,000人次。</t>
  </si>
  <si>
    <t>泰國市場數位行銷</t>
  </si>
  <si>
    <t>114.05.16-114.06.30</t>
  </si>
  <si>
    <t>為推廣台灣精品及提升臺灣產業形象，於當地市場製作台灣精品原創行銷素材，並於社群平臺宣傳推廣，觸達約2,570,000人次。</t>
  </si>
  <si>
    <t>馬來西亞市場數位行銷</t>
  </si>
  <si>
    <t>透過當地社群平臺宣傳推廣臺灣優勢產業、優質產品及台灣精品標誌意涵，平臺累計新增粉絲2,728人、互動數47,109人次及觸達超過1,530,000人次。</t>
  </si>
  <si>
    <t>菲律賓市場數位行銷</t>
  </si>
  <si>
    <t>114.04.21-114.06.30</t>
  </si>
  <si>
    <t>為推廣台灣精品企業及提升臺灣產業形象，配合當地活動，於4-6月投放廣告，提升平臺互動率與觸達數，共觸達700,000人次。</t>
  </si>
  <si>
    <t>智慧機械海外推廣計畫-宣傳新加坡半導體展發表活動</t>
  </si>
  <si>
    <t>經濟部國際貿易署114年度「智慧機械海外推廣計畫」</t>
  </si>
  <si>
    <t>114.05.01-114.05.22</t>
  </si>
  <si>
    <t>為推廣新加坡半導體展-臺灣半導體電子設備產品發表會，於相關網路媒體進行宣傳，內容包含臺灣館廠商資訊、產品發表會等活動細節，數位媒體廣宣綜效中，總計曝光次數2,570,000人次，總點擊 31,000人次，與實體產品發表、商機媒合及有獎徵答活動等搭配，吸引眾多買主參加，增加媒合機率並加強臺灣廠商曝光度。</t>
    <phoneticPr fontId="33" type="noConversion"/>
  </si>
  <si>
    <t>1.Industrial Automation Asia-電子報
2.The Straits Times-網站
3.MoneyFM 89.3-網站
4.Yellow Pages Singapore-網站
5.Yahoo!-網站
6.WorkSmart Asia-網站
7.Asia Briefing-網站
8.Asia Biz Today-網站
9.ASEAN Briefing-網站
10.Weekender-網站
11.Vulcan Post-網站
12.DataStorage Asia-網站
13.Branding in Asia-網站
14.Smart Manufacturing-網站
15.News Flash Asia-網站
16.臺灣工商時報-網站
17.Google Ads</t>
    <phoneticPr fontId="33" type="noConversion"/>
  </si>
  <si>
    <t>推廣國際經貿人才培訓講座活動</t>
  </si>
  <si>
    <t>經濟部114年度「國際經貿青年培力計畫」委辦案</t>
  </si>
  <si>
    <t>114.04.08-114.05.19</t>
  </si>
  <si>
    <t>運用短文、圖卡方式於Facebook及Instagram發布相關資訊，吸引更多大專院校學生參加活動，觸及人數達50萬人次、點擊數達6,500人次。</t>
  </si>
  <si>
    <t>推廣宣傳2025國際經貿菁英研習營活動</t>
  </si>
  <si>
    <t>114.05.12-114.05.23</t>
  </si>
  <si>
    <t>運用短文、圖卡方式於Facebook及Instagram發布相關資訊，吸引更多大專院校學生參加活動，觸及人數達55萬人次、點擊數達8,000人次。</t>
  </si>
  <si>
    <t>推廣114年國際經濟商務人員特考</t>
  </si>
  <si>
    <t>114.05.14-
114.06.08</t>
  </si>
  <si>
    <t>運用短文及圖卡方式於Facebook、Instagram發布相關資訊，吸引及宣傳更多大專院校學生及青年知道商務特考，觸及人數達500,000人次、點擊數達6,500人次。</t>
  </si>
  <si>
    <t>宣導影片(動畫)-跨境購物風險多，聰明選購不踩雷</t>
    <phoneticPr fontId="39" type="noConversion"/>
  </si>
  <si>
    <t>有獎徵答宣導影片</t>
    <phoneticPr fontId="39" type="noConversion"/>
  </si>
  <si>
    <t>114.06.27-114.12.31</t>
    <phoneticPr fontId="39" type="noConversion"/>
  </si>
  <si>
    <t>標準檢驗及度政管理</t>
    <phoneticPr fontId="39" type="noConversion"/>
  </si>
  <si>
    <t>磅礡廣媒行銷有限公司</t>
  </si>
  <si>
    <t>透過宣導影片，達到向民眾宣導應購買國內檢驗合格商品之政令宣導目的。</t>
    <phoneticPr fontId="39" type="noConversion"/>
  </si>
  <si>
    <t>已於第1季辦理經費核銷。</t>
    <phoneticPr fontId="33" type="noConversion"/>
  </si>
  <si>
    <t>社群網站、遊戲化線上學習平台著作權宣導內容企劃維運、網路宣傳行銷</t>
  </si>
  <si>
    <t>114年度著作權教育宣導案</t>
  </si>
  <si>
    <t>114.03.26-114.12.16</t>
  </si>
  <si>
    <t>泛學優股份有限公司</t>
  </si>
  <si>
    <t>透過淺顯易懂的圖文及線上問答遊戲，向大眾宣導著作權知識，推廣正確法制觀念，避免民眾誤觸法網。</t>
  </si>
  <si>
    <t>「如何合法利用他人音樂」30秒著作權宣導短片</t>
    <phoneticPr fontId="33" type="noConversion"/>
  </si>
  <si>
    <t>114.04.01-114.04.30</t>
    <phoneticPr fontId="33" type="noConversion"/>
  </si>
  <si>
    <t>透過生動的動畫短片，向大眾宣導著作權知識，避免誤觸法網。</t>
    <phoneticPr fontId="33" type="noConversion"/>
  </si>
  <si>
    <t>國內六家無線電視台協助託播</t>
    <phoneticPr fontId="33" type="noConversion"/>
  </si>
  <si>
    <t>透過行政院新聞傳播處之免費公益資源託播。</t>
    <phoneticPr fontId="33" type="noConversion"/>
  </si>
  <si>
    <t>「禁止網路非法下載－音樂、影片及文章」30秒廣播廣告</t>
    <phoneticPr fontId="33" type="noConversion"/>
  </si>
  <si>
    <t>透過生動的對話口吻，向大眾宣導著作權知識，避免誤觸法網。</t>
    <phoneticPr fontId="33" type="noConversion"/>
  </si>
  <si>
    <t>國內多家廣播電台協助託播</t>
    <phoneticPr fontId="33" type="noConversion"/>
  </si>
  <si>
    <t>114年度「商標專業能力認證」考試</t>
  </si>
  <si>
    <t>114年度「商標專業能力認證考試」委辦案</t>
  </si>
  <si>
    <t>114.05.20-114.05.23</t>
  </si>
  <si>
    <t>商標權組</t>
  </si>
  <si>
    <t>國立臺北科技大學</t>
  </si>
  <si>
    <t>透過媒體廣告向大眾推廣「商標專業能力認證考試」相關資訊，通過考試可申請登錄成為商標代理人，提升商標委任代理案件之品質。</t>
  </si>
  <si>
    <t>將於後續月份辦理經費核銷。</t>
  </si>
  <si>
    <t>114年優良專利推廣及展會輔導媒合委託專業服務案</t>
    <phoneticPr fontId="33" type="noConversion"/>
  </si>
  <si>
    <t>114年「企業營業秘密保護實務座談會」(北部場)–營業秘密因應數位環境之保護風險及管理對策之活動及報名資訊</t>
  </si>
  <si>
    <t>114年度研提「學研機構營業祕密管理制度評鑑」(草案)案</t>
  </si>
  <si>
    <t>114.05.07-114.06.11</t>
  </si>
  <si>
    <t>國際及法律事務室</t>
  </si>
  <si>
    <t>利用智慧財產局智財活動通網站進行廣宣，增加活動曝光度，吸引企業及有興趣者報名參加。</t>
    <phoneticPr fontId="33" type="noConversion"/>
  </si>
  <si>
    <t>1.智慧財產局智財活動通網站
2.財團法人資訊工業策進會科技法律研究所網站</t>
    <phoneticPr fontId="33" type="noConversion"/>
  </si>
  <si>
    <t>免費廣告。</t>
  </si>
  <si>
    <t>第5屆「全國水利工班職人大賞影片製作與協助活動執行」</t>
  </si>
  <si>
    <t>114.04.01-114.12.31</t>
  </si>
  <si>
    <t>工程事務組</t>
  </si>
  <si>
    <t>Facebook、YouTube</t>
  </si>
  <si>
    <t>114年水利防災知識深耕與增能培訓計畫</t>
  </si>
  <si>
    <t>114.02.22-114.12.20</t>
  </si>
  <si>
    <t>國立成功大學</t>
  </si>
  <si>
    <t>運用圖卡設計或抽獎活動，在防汛抗旱粉絲團上與民眾互動，輕鬆傳遞水利防災知識。</t>
  </si>
  <si>
    <t xml:space="preserve">將於後續月份辦理經費核銷。 </t>
  </si>
  <si>
    <t>水利國際論壇</t>
  </si>
  <si>
    <t>114年水利國際論壇及交流推動計畫</t>
  </si>
  <si>
    <t>114.02.01-114.10.31</t>
  </si>
  <si>
    <t>進一步加強我國在國際水利事務中的參與度和貢獻，增強我國在全球水利領域的影響力與聲譽，推動我國成為國際水利組織的積極參與者，提升我國在國際舞台上的能見度。</t>
  </si>
  <si>
    <t>Google多媒體廣告聯播網(GDN)</t>
  </si>
  <si>
    <t xml:space="preserve">2025台北金雕微電影展參賽影片剪輯
</t>
    <phoneticPr fontId="33" type="noConversion"/>
  </si>
  <si>
    <t>利用既有影片素材配合台北金雕微電影展主題編修，藉以向民眾宣傳工班職人之精神，並推廣水利署永續理念。</t>
  </si>
  <si>
    <t>終身成就獎得主影片、水利影片</t>
  </si>
  <si>
    <t>114年水利節活動</t>
  </si>
  <si>
    <t>114.06.06-114.09.01</t>
  </si>
  <si>
    <t>橙石策略整合行銷有限公司</t>
  </si>
  <si>
    <t>給予水利人後進學習典範及鼓勵，以及傳達水利人辛勞、水利建設重要成果及未來水利政策方向三個面向訊息，希望凝聚眾人共識，持續為臺灣水利發展共同努力。</t>
    <phoneticPr fontId="33" type="noConversion"/>
  </si>
  <si>
    <t>4月份融資實務課程</t>
  </si>
  <si>
    <t>114年度強化中小企業財務能力計畫</t>
  </si>
  <si>
    <t>114.04.14-114.04.25</t>
    <phoneticPr fontId="33" type="noConversion"/>
  </si>
  <si>
    <t>藉由網路媒體廣宣中小企業融資實務課程，提升企業報名人數。</t>
  </si>
  <si>
    <t>Google多媒體廣告聯播網(GDN)</t>
    <phoneticPr fontId="33" type="noConversion"/>
  </si>
  <si>
    <t>114.04.25-114.06.25</t>
    <phoneticPr fontId="33" type="noConversion"/>
  </si>
  <si>
    <t>藉由網路媒體及透過Google關鍵字強化網路財會諮詢廣宣效益，擴大諮詢服務觸及人數。</t>
  </si>
  <si>
    <t>Google多媒體廣告聯播網(GDN)、Google關鍵字</t>
    <phoneticPr fontId="33" type="noConversion"/>
  </si>
  <si>
    <t>中小企業融資媒合會</t>
  </si>
  <si>
    <t>114.04.23-114.07.05</t>
    <phoneticPr fontId="33" type="noConversion"/>
  </si>
  <si>
    <t>透過Google關鍵字廣宣中小企業融資媒合會，擴大企業報名人數。</t>
  </si>
  <si>
    <t>Google關鍵字</t>
    <phoneticPr fontId="33" type="noConversion"/>
  </si>
  <si>
    <t>參加投資媒合會注意事項</t>
  </si>
  <si>
    <t>114年度新創資訊整合暨資金鏈結計畫</t>
  </si>
  <si>
    <t>114.04.02</t>
    <phoneticPr fontId="33" type="noConversion"/>
  </si>
  <si>
    <t>藉由拍攝新創企業參加投資媒合會、商業交流或專業論壇注意事項，並提升平台瀏覽量及曝光度。</t>
  </si>
  <si>
    <t>APEC數位創新打造中小企業綠色競爭力研討會</t>
  </si>
  <si>
    <t>114年度優化我國中小企業經營戰略及促進全球布局躍升計畫</t>
    <phoneticPr fontId="33" type="noConversion"/>
  </si>
  <si>
    <t>114.05.12-114.05.31</t>
    <phoneticPr fontId="33" type="noConversion"/>
  </si>
  <si>
    <t>透過實體及網路媒體，廣宣APEC數位創新打造中小企業綠色競爭力研討會，擴大企業觸及與報名人數。</t>
    <phoneticPr fontId="33" type="noConversion"/>
  </si>
  <si>
    <t>商業周刊、經濟日報、Facebook、YouTube</t>
    <phoneticPr fontId="33" type="noConversion"/>
  </si>
  <si>
    <t>114.05.12-114.05.29</t>
    <phoneticPr fontId="33" type="noConversion"/>
  </si>
  <si>
    <t>藉由網路媒體及透過Google關鍵字強化中小企業榮譽會計師診斷，擴大企業申請人數。</t>
  </si>
  <si>
    <t>中小企業財會講堂</t>
  </si>
  <si>
    <t>114.05.19-114.06.17</t>
    <phoneticPr fontId="33" type="noConversion"/>
  </si>
  <si>
    <t>藉由網路媒體廣宣中小企業財會講堂，提升企業報名人數。</t>
  </si>
  <si>
    <t>114年度優化我國中小企業經營戰略及促進全球布局躍升計畫</t>
  </si>
  <si>
    <t>平面媒體、廣播媒體、網路媒體</t>
    <phoneticPr fontId="33" type="noConversion"/>
  </si>
  <si>
    <t>114.06.01-114.06.16</t>
    <phoneticPr fontId="33" type="noConversion"/>
  </si>
  <si>
    <t>擴大APEC數位創新打造中小企業綠色競爭力研討會南部企業觸及率與報名人數。</t>
    <phoneticPr fontId="33" type="noConversion"/>
  </si>
  <si>
    <t>商業周刊、今周刊、經濟日報、港都電台、Facebook、YouTube</t>
    <phoneticPr fontId="33" type="noConversion"/>
  </si>
  <si>
    <t>融資實務課程</t>
  </si>
  <si>
    <t>114.06.10-114.07.10</t>
    <phoneticPr fontId="33" type="noConversion"/>
  </si>
  <si>
    <t>計畫亮點影片</t>
  </si>
  <si>
    <t>114.06.19-114.06.26</t>
    <phoneticPr fontId="33" type="noConversion"/>
  </si>
  <si>
    <t>藉由拍攝計畫服務介紹影片，並於YT頻道上進行廣宣，提升計畫瀏覽量及曝光度。</t>
  </si>
  <si>
    <t>114.06.25-114.07.04</t>
    <phoneticPr fontId="33" type="noConversion"/>
  </si>
  <si>
    <t>FINDIT 春季媒合會活動花絮</t>
  </si>
  <si>
    <t>114.06.09</t>
    <phoneticPr fontId="33" type="noConversion"/>
  </si>
  <si>
    <t>藉由拍攝新創企業參加FINDIT 春季媒合會花絮，以提升平台瀏覽量及曝光度。</t>
  </si>
  <si>
    <t>FINDIT 閃約媒合會</t>
  </si>
  <si>
    <t>114.06.12-114.06.30</t>
    <phoneticPr fontId="33" type="noConversion"/>
  </si>
  <si>
    <t>藉由網路媒體及透過Google關鍵字廣宣FINDIT 閃約媒合會，擴大新創企業報名人數。</t>
  </si>
  <si>
    <t>Google關鍵字、Google多媒體廣告聯播網(GDN)、Facebook</t>
    <phoneticPr fontId="33" type="noConversion"/>
  </si>
  <si>
    <t>新創企業找投資人注意事項</t>
  </si>
  <si>
    <t>114.06.19-114.06.30</t>
    <phoneticPr fontId="33" type="noConversion"/>
  </si>
  <si>
    <t>藉由網路媒體廣宣新創企業找投資人注意事項，並提升平台瀏覽量及曝光度。</t>
  </si>
  <si>
    <t>ESG創新專題講座</t>
  </si>
  <si>
    <t>114.04.02-114.04.09</t>
    <phoneticPr fontId="33" type="noConversion"/>
  </si>
  <si>
    <t>藉由網路媒體廣宣ESG創新專題講座，提升企業報名人數。</t>
  </si>
  <si>
    <t>114.05.10-114.05.15</t>
    <phoneticPr fontId="33" type="noConversion"/>
  </si>
  <si>
    <t>中小微事業市集活動</t>
  </si>
  <si>
    <t>114.05.23-114.06.06</t>
    <phoneticPr fontId="33" type="noConversion"/>
  </si>
  <si>
    <t>藉由網路媒體廣宣中小微事業市集，提升企業報名家數與活動參與人數。</t>
  </si>
  <si>
    <t>獲貸企業後續關懷服務</t>
  </si>
  <si>
    <t>114.06.02-114.06.16</t>
    <phoneticPr fontId="33" type="noConversion"/>
  </si>
  <si>
    <t>藉由網路媒體推廣獲貸企業後續關懷診斷服務，擴大企業申請人數。</t>
  </si>
  <si>
    <t>114.06.04-114.06.13</t>
    <phoneticPr fontId="33" type="noConversion"/>
  </si>
  <si>
    <t xml:space="preserve">114.06.13-114.06.20  </t>
    <phoneticPr fontId="33" type="noConversion"/>
  </si>
  <si>
    <t>114.06.06-114.06.10</t>
    <phoneticPr fontId="33" type="noConversion"/>
  </si>
  <si>
    <t>小微事業線上系列課程</t>
  </si>
  <si>
    <t>114.06.02-114.07.21</t>
    <phoneticPr fontId="33" type="noConversion"/>
  </si>
  <si>
    <t>藉由網路媒體廣宣小微事業線上系列課程，提升觀看人數。</t>
  </si>
  <si>
    <t>帶領產業新尖兵學員參訪西門子歌美颯台中港機艙工廠2.0，並廣宣正開放報名的第二梯次課程</t>
    <phoneticPr fontId="33" type="noConversion"/>
  </si>
  <si>
    <t>114.04.14</t>
    <phoneticPr fontId="33" type="noConversion"/>
  </si>
  <si>
    <t>展現本中心訓練課程結合理論與實務的規劃特色，透過風電場域實地參訪，提升學員對於關鍵零組件的認識，並加強職涯連結度，強調我方與國際大廠（如SGRE）的訓練合作關係，進一步提升訓練課程可信度與吸引力，有助於後續招生與產業合作推廣。</t>
    <phoneticPr fontId="33" type="noConversion"/>
  </si>
  <si>
    <t>MTIC by MIRDC</t>
    <phoneticPr fontId="33" type="noConversion"/>
  </si>
  <si>
    <t>舉辦講師培訓專場招募說明會</t>
    <phoneticPr fontId="33" type="noConversion"/>
  </si>
  <si>
    <t>114.04.15</t>
    <phoneticPr fontId="33" type="noConversion"/>
  </si>
  <si>
    <t>針對具教學經驗與第二語文能力的專業人士進行招募宣傳，透過明確說明GWO/OPITO講師職涯轉換路徑與完整培訓流程，提升對高潛力人才的吸引力。搭配專場招募說明會，能有效提高應徵轉化率，補足未來跨國課程需求下的講師儲備與國際化教學能量。</t>
    <phoneticPr fontId="33" type="noConversion"/>
  </si>
  <si>
    <t>2025-1新尖兵離岸風電就業輔導班課程</t>
    <phoneticPr fontId="33" type="noConversion"/>
  </si>
  <si>
    <t>114.04.29</t>
    <phoneticPr fontId="33" type="noConversion"/>
  </si>
  <si>
    <t>展現課程結訓成果與企業參與程度，突顯本中心針對風電人才培訓與養成的專業度，以及就業媒合亮眼成效，提升潛在學員與產業界對課程價值的認同，促進下一梯次招生，同時鞏固與業界夥伴的合作關係。</t>
    <phoneticPr fontId="33" type="noConversion"/>
  </si>
  <si>
    <t>AI之島願景：臺南沙崙智慧綠能科學城扮演關鍵引擎</t>
    <phoneticPr fontId="33" type="noConversion"/>
  </si>
  <si>
    <t>114.05.28</t>
    <phoneticPr fontId="33" type="noConversion"/>
  </si>
  <si>
    <t>沙崙啟動未來｜打造AI × 永續生活示範城 台南S廊道關鍵樞紐吸引國際投資目光</t>
    <phoneticPr fontId="33" type="noConversion"/>
  </si>
  <si>
    <t>114.06.06</t>
    <phoneticPr fontId="33" type="noConversion"/>
  </si>
  <si>
    <t>期望透過網路媒體強化臺南沙崙智慧生活城的國際能見度，吸引更多投資與全球關注。推動南臺灣產業聚落發展，並以實際行動展現永續政策的執行力。園區持續釋出研發空間，促進國內外人才交流與技術合作，打造具全球競爭力的創新平台。同時藉由智慧與綠能應用，提升城市品牌形象與永續治理能力，吸引更多人認識並參與沙崙的未來藍圖。</t>
    <phoneticPr fontId="33" type="noConversion"/>
  </si>
  <si>
    <t>PODCAST30秒動態口播廣告-臺南沙崙，站上智慧城市最前線！</t>
    <phoneticPr fontId="33" type="noConversion"/>
  </si>
  <si>
    <t>114.06.13-114.09.03</t>
    <phoneticPr fontId="33" type="noConversion"/>
  </si>
  <si>
    <t>透過30秒Podcast短音訊，結合新興數位平台快速傳播特性，擴展年輕世代與科技族群的觸及率，並增加中北部對於沙崙的認識，強化臺南沙崙智慧生活城的國際曝光與品牌記憶。結合聲音科技傳播效益，打造沙崙作為國際級創新場域的形象，讓更多人了解臺南沙崙智慧生活城。</t>
    <phoneticPr fontId="33" type="noConversion"/>
  </si>
  <si>
    <t>PODCAST平台</t>
    <phoneticPr fontId="33" type="noConversion"/>
  </si>
  <si>
    <t>選購家電 能效分級標示認明舊換新</t>
    <phoneticPr fontId="33" type="noConversion"/>
  </si>
  <si>
    <t>113.02.21</t>
  </si>
  <si>
    <t>能源研究發展工作計畫</t>
    <phoneticPr fontId="47" type="noConversion"/>
  </si>
  <si>
    <t>期望透過宣導能源效率分級標示新、舊標籤差異，教育民眾辨識，避免資訊不對等造成民眾採購上的困擾。</t>
    <phoneticPr fontId="47" type="noConversion"/>
  </si>
  <si>
    <t>馬達健檢竹科開跑 節能創效益</t>
  </si>
  <si>
    <t>114.04.25</t>
  </si>
  <si>
    <t>工商時報網站</t>
    <phoneticPr fontId="33" type="noConversion"/>
  </si>
  <si>
    <t>「支持再生能源」主題</t>
  </si>
  <si>
    <t>114.04.03-114.04.22</t>
  </si>
  <si>
    <t>深得行銷股份有限公司</t>
  </si>
  <si>
    <t>搭配清明節推廣友善環境的掃墓方式，並分享今年世界地球日「支持再生能源」主題，共發布2篇節慶時事貼文，借勢達到能源宣導目的。</t>
    <phoneticPr fontId="33" type="noConversion"/>
  </si>
  <si>
    <t>再生能源科普知識</t>
  </si>
  <si>
    <t>114.04.24-114.04.25</t>
  </si>
  <si>
    <t>在世界地球日當週發布2篇再生能源科普貼文，介紹屋頂光電、風速對風機的影響，增進民眾對再生能源的認識。</t>
  </si>
  <si>
    <t>電力科普知識</t>
  </si>
  <si>
    <t>114.04.02-114.04.28</t>
  </si>
  <si>
    <t>針對電力議題製作3篇科普貼文，介紹智慧電表、插座安全、LED路燈，幫助民眾了解節電、用電安全議題。</t>
  </si>
  <si>
    <t>節電小撇步</t>
  </si>
  <si>
    <t>114.04.11-114.04.18</t>
  </si>
  <si>
    <t>從家電選購、除濕、電腦使用、飯菜保溫、檢查冰箱等生活化角度切入，共發布5篇貼文，推廣日常節能行動。</t>
  </si>
  <si>
    <t>什麼是用戶需求面管理？</t>
    <phoneticPr fontId="33" type="noConversion"/>
  </si>
  <si>
    <t>114.04.02-114.04.30</t>
    <phoneticPr fontId="33" type="noConversion"/>
  </si>
  <si>
    <t>以圖文方式，宣導電力發展與規劃除了考慮開源外，還可從用戶端進行需求面管理，讓電廠負擔獲得減輕，進而穩定電力供需。</t>
    <phoneticPr fontId="33" type="noConversion"/>
  </si>
  <si>
    <t>針對提供一般民眾查詢之「合格電器承裝檢驗維護業資料查詢系統」，進行關鍵字廣告刊登。</t>
  </si>
  <si>
    <t>資拓宏宇國際股份有限公司</t>
  </si>
  <si>
    <t>提高查詢系統曝光率，俾民眾透過系統洽詢合格電器承裝業者，有助於確保用戶用電設備工程之施工品質。</t>
  </si>
  <si>
    <t>工業馬達健檢巡迴屏東科技園區站圓滿落幕</t>
    <phoneticPr fontId="33" type="noConversion"/>
  </si>
  <si>
    <t>114.05.22</t>
    <phoneticPr fontId="33" type="noConversion"/>
  </si>
  <si>
    <t>宣傳工業區馬達健檢，鼓勵用戶投入工廠馬達動力系統節電措施。</t>
    <phoneticPr fontId="33" type="noConversion"/>
  </si>
  <si>
    <t>車輛油耗指南與車輛能效資訊查詢管道推廣</t>
    <phoneticPr fontId="33" type="noConversion"/>
  </si>
  <si>
    <t>車輛能源效率管理策略執行與基準研究</t>
    <phoneticPr fontId="33" type="noConversion"/>
  </si>
  <si>
    <t>114.05.01-114.06.09</t>
    <phoneticPr fontId="33" type="noConversion"/>
  </si>
  <si>
    <t>期讓民眾了解車輛油耗指南與車輛能源效率標示之資訊，並推廣車輛耗能研究網站作為民眾取得車輛節能資訊之重要來源。</t>
    <phoneticPr fontId="33" type="noConversion"/>
  </si>
  <si>
    <t>中國廣播公司、YouTube</t>
    <phoneticPr fontId="33" type="noConversion"/>
  </si>
  <si>
    <t>冰水機組實施強制性能源效率分級標示-節能再升級</t>
  </si>
  <si>
    <t>冰水機組能源效率基準管理與政策推動</t>
    <phoneticPr fontId="33" type="noConversion"/>
  </si>
  <si>
    <t>114.05.10-114.07.10</t>
    <phoneticPr fontId="33" type="noConversion"/>
  </si>
  <si>
    <t>透過能源效率分級宣導，期使產品設計廠商端及使用單位優先選購高效率產品，落實節能減碳與永續地球之目標。</t>
    <phoneticPr fontId="33" type="noConversion"/>
  </si>
  <si>
    <t>小劇場創作競賽宣傳</t>
    <phoneticPr fontId="33" type="noConversion"/>
  </si>
  <si>
    <t>114.05.22-114.06.22</t>
    <phoneticPr fontId="33" type="noConversion"/>
  </si>
  <si>
    <t>期藉由推廣國中小學生參與小劇場創作競賽，培養學生節約能源意識，亦讓社會大眾了解節約能源的重要性。</t>
    <phoneticPr fontId="33" type="noConversion"/>
  </si>
  <si>
    <t>宣導用電安全</t>
  </si>
  <si>
    <t>114.05.01-114.05.26</t>
  </si>
  <si>
    <t>在勞動節介紹再生能源產業，5月20日世界蜜蜂日介紹蜜蜂的降溫祕訣，並搭配梅雨季宣導用電安全。共發布3篇節慶時事貼文，結合時事與議題，讓民眾更有感。</t>
    <phoneticPr fontId="33" type="noConversion"/>
  </si>
  <si>
    <t>再生能源科普知識</t>
    <phoneticPr fontId="33" type="noConversion"/>
  </si>
  <si>
    <t>114.05.14-114.05.16</t>
    <phoneticPr fontId="33" type="noConversion"/>
  </si>
  <si>
    <t>共發布2篇再生能源科普貼文，介紹廚餘生質能，並說明太陽能板的保養方式，增進民眾對再生能源的認識，進而破解迷思。</t>
  </si>
  <si>
    <t>節電小撇步</t>
    <phoneticPr fontId="33" type="noConversion"/>
  </si>
  <si>
    <t>114.05.02-114.05.30</t>
    <phoneticPr fontId="33" type="noConversion"/>
  </si>
  <si>
    <t>從生活議題切入，介紹不同面向的節電技巧，包含冷氣、電熱水瓶、手機、除濕等節電技巧，擴大到智慧電表、社區節電。共發布8篇節電主題貼文，讓節能宣導更落地。</t>
  </si>
  <si>
    <t>油氣市場資訊</t>
  </si>
  <si>
    <t>114.05.23</t>
    <phoneticPr fontId="33" type="noConversion"/>
  </si>
  <si>
    <t>發布1篇油氣貼文，介紹3個節能省油技巧，以口訣搭配圖解達到宣導目的。</t>
  </si>
  <si>
    <t>EnergyPark節約能源園區粉絲團節能宣導</t>
    <phoneticPr fontId="33" type="noConversion"/>
  </si>
  <si>
    <t>114.06.01-114.10.31</t>
    <phoneticPr fontId="33" type="noConversion"/>
  </si>
  <si>
    <t>透過Facebook粉絲團推廣節電議題，期鼓勵民眾落實各項生活節電手法，帶動節能風潮。</t>
    <phoneticPr fontId="33" type="noConversion"/>
  </si>
  <si>
    <t>學生廣播劇暨網路抽獎活動及能源初階種子教師研習活動宣導</t>
    <phoneticPr fontId="33" type="noConversion"/>
  </si>
  <si>
    <t>114.06.01-114.06.30</t>
    <phoneticPr fontId="33" type="noConversion"/>
  </si>
  <si>
    <t>藉由推廣國中小學能源教育活動，培養師生節約能源意識，亦讓社會大眾了解節約能源的重要性，期深化能源教育。</t>
    <phoneticPr fontId="33" type="noConversion"/>
  </si>
  <si>
    <t>YouTube、Facebook</t>
    <phoneticPr fontId="33" type="noConversion"/>
  </si>
  <si>
    <t>紡織所推廣智慧節能製程 成果豐</t>
    <phoneticPr fontId="33" type="noConversion"/>
  </si>
  <si>
    <t>紡織製程智慧化能效提升研究</t>
    <phoneticPr fontId="33" type="noConversion"/>
  </si>
  <si>
    <t>財團法人紡織產業綜合研究所</t>
    <phoneticPr fontId="33" type="noConversion"/>
  </si>
  <si>
    <t>透過媒體廣宣紡織製程節能智慧化能效提升技術與分享會活動，期吸引業者參加並投入節能技術開發，擴大產業效益。</t>
    <phoneticPr fontId="33" type="noConversion"/>
  </si>
  <si>
    <t>節能標章與能源效率分級標示季刊(第貳季)</t>
    <phoneticPr fontId="33" type="noConversion"/>
  </si>
  <si>
    <t>114.06.27-114.09.30</t>
    <phoneticPr fontId="33" type="noConversion"/>
  </si>
  <si>
    <t>除分享國際政策趨勢之外，亦說明分級標示網站頁面內容呈現方式，讓消費者可以辨識差異性。並提供能源效率分級標示以及節能標章資訊，期鼓勵民眾選用能源效率1、2級產品。</t>
    <phoneticPr fontId="33" type="noConversion"/>
  </si>
  <si>
    <t>節能標章網站</t>
    <phoneticPr fontId="33" type="noConversion"/>
  </si>
  <si>
    <t>智慧物聯網能源管理系統</t>
    <phoneticPr fontId="33" type="noConversion"/>
  </si>
  <si>
    <t>商用冷凍冷藏與冷鏈節能技術開發暨示範應用</t>
    <phoneticPr fontId="33" type="noConversion"/>
  </si>
  <si>
    <t>114.06.30-114.07.31</t>
    <phoneticPr fontId="33" type="noConversion"/>
  </si>
  <si>
    <t xml:space="preserve">宣傳本計畫研發技術，增加技術授權或技術服務機會，期以提高授權金或技術服務費收入。 </t>
    <phoneticPr fontId="33" type="noConversion"/>
  </si>
  <si>
    <t>台灣ESCO會訊80期</t>
    <phoneticPr fontId="33" type="noConversion"/>
  </si>
  <si>
    <t>節能標章與能源效率分級標示季刊(第壹季)</t>
    <phoneticPr fontId="33" type="noConversion"/>
  </si>
  <si>
    <t>114.03.28-114.06.30</t>
    <phoneticPr fontId="33" type="noConversion"/>
  </si>
  <si>
    <t>透過季刊介紹產品能源效率新基準與選購指南，並分享能源效率分級標示以及節能標章相關資訊，期促使民眾選用能源效率1、2級產品。</t>
    <phoneticPr fontId="33" type="noConversion"/>
  </si>
  <si>
    <t>能源教育標竿學校評選活動宣傳</t>
    <phoneticPr fontId="33" type="noConversion"/>
  </si>
  <si>
    <t>114.04.22-114.04.30</t>
    <phoneticPr fontId="33" type="noConversion"/>
  </si>
  <si>
    <t>透過Facebook、Instagram粉絲專頁宣傳能源教育標竿學校選拔活動訊息，加強推廣力度，期擴大活動成效。</t>
    <phoneticPr fontId="33" type="noConversion"/>
  </si>
  <si>
    <t>節能廣播劇</t>
    <phoneticPr fontId="33" type="noConversion"/>
  </si>
  <si>
    <t>114.03.30-114.04.26</t>
    <phoneticPr fontId="33" type="noConversion"/>
  </si>
  <si>
    <t>為鼓勵學生學習節約能源相關知識，透過邀請臺灣兒童界KOL擔任說故事哥哥姊姊，結合金鐘獎編劇及現役卡通配音員，製作5篇節能廣播劇，期望透過活潑有趣的故事將節能意識深化至學童心中。</t>
    <phoneticPr fontId="33" type="noConversion"/>
  </si>
  <si>
    <t>漢聲廣播電台</t>
    <phoneticPr fontId="33" type="noConversion"/>
  </si>
  <si>
    <t>推廣節能行動</t>
    <phoneticPr fontId="33" type="noConversion"/>
  </si>
  <si>
    <t>114.06.05-114.06.18</t>
  </si>
  <si>
    <t>在6月5日世界環境日宣導減少對化石能源的依賴，並結合畢業季、6月18日國際野餐日推廣節能行動。共發布3篇節慶時事貼文，從民眾關心的事物切入，達到宣導效果。</t>
    <phoneticPr fontId="33" type="noConversion"/>
  </si>
  <si>
    <t>114.06.24</t>
  </si>
  <si>
    <t>發布1篇再生能源科普貼文，引導民眾查詢太陽能發電量，宣傳綠電發電量能等最新資訊。</t>
    <phoneticPr fontId="33" type="noConversion"/>
  </si>
  <si>
    <t>114.06.04-114.06.27</t>
  </si>
  <si>
    <t>從天氣、飲食、居家切入，介紹不同面向的節電技巧，包含冰箱、熱水器、洗衣機等，以及降溫小撇步。共發布6篇節電主題貼文，推廣日常節能觀念。</t>
  </si>
  <si>
    <t>114.06.03-114.06.26</t>
  </si>
  <si>
    <t>發布2篇電力科普貼文，介紹LED燈泡、電磁爐的發電原理，以及更省電的原因，幫助民眾認知生活中更節電的選擇。</t>
  </si>
  <si>
    <t>微電腦瓦斯表推廣計畫</t>
    <phoneticPr fontId="39" type="noConversion"/>
  </si>
  <si>
    <t>油氣組</t>
  </si>
  <si>
    <t>網紅插畫及Facebook廣告，提升民眾對微電腦瓦斯表認知率，鼓勵民眾主動裝置微電腦瓦斯表，促進居家用氣安全。</t>
    <phoneticPr fontId="33" type="noConversion"/>
  </si>
  <si>
    <t>前置作業。</t>
    <phoneticPr fontId="33" type="noConversion"/>
  </si>
  <si>
    <t>綠能專輯刊登文稿</t>
    <phoneticPr fontId="33" type="noConversion"/>
  </si>
  <si>
    <t>114.04.22</t>
    <phoneticPr fontId="33" type="noConversion"/>
  </si>
  <si>
    <t>介紹臺灣多元綠能發展現況，並讓民眾瞭解臺灣離岸風電已成為世界領航角色，且將持續推動能源技術創新及國際交流合作。</t>
    <phoneticPr fontId="33" type="noConversion"/>
  </si>
  <si>
    <t>114.04.01-114.12.31</t>
    <phoneticPr fontId="33" type="noConversion"/>
  </si>
  <si>
    <t>透過社群平台運用趣味性資訊及互動性手法，提供有趣的能源知識，提升能源教育資訊的廣度與深度。</t>
    <phoneticPr fontId="33" type="noConversion"/>
  </si>
  <si>
    <t>114.01.01-114.12.31</t>
    <phoneticPr fontId="33" type="noConversion"/>
  </si>
  <si>
    <t>太陽光電單一服務窗口網站</t>
    <phoneticPr fontId="33" type="noConversion"/>
  </si>
  <si>
    <t>光鐸獎平面設計製作</t>
    <phoneticPr fontId="33" type="noConversion"/>
  </si>
  <si>
    <t>114.05.01-114.05.31</t>
    <phoneticPr fontId="33" type="noConversion"/>
  </si>
  <si>
    <t>Youtube、三立新聞及OTT廣告，提升民眾對微電腦瓦斯表認知率，鼓勵民眾主動裝置微電腦瓦斯表，促進居家用氣安全。</t>
    <phoneticPr fontId="33" type="noConversion"/>
  </si>
  <si>
    <t>YouTube、三立新聞網、OTT聯播網</t>
    <phoneticPr fontId="33" type="noConversion"/>
  </si>
  <si>
    <t>台灣新世代儲能機會-液流電池技術突破與打造本土產業鏈</t>
    <phoneticPr fontId="33" type="noConversion"/>
  </si>
  <si>
    <t>電表後安全儲能整合綠電技術開發計畫</t>
    <phoneticPr fontId="33" type="noConversion"/>
  </si>
  <si>
    <t>推廣國產全釩液流電池，促進產業鏈整合應用與開啟系統整合的新視野。</t>
    <phoneticPr fontId="33" type="noConversion"/>
  </si>
  <si>
    <t>透過網路媒體廣告，並不定時更新資訊，提供微電腦瓦斯表相關介紹，以提升民眾對微電腦瓦斯表認知率，鼓勵民眾主動裝置微電腦瓦斯表，促進居家用氣安全。</t>
    <phoneticPr fontId="33" type="noConversion"/>
  </si>
  <si>
    <t>Facebook、Google媒體廣告聯播網(GDN)</t>
    <phoneticPr fontId="33" type="noConversion"/>
  </si>
  <si>
    <t xml:space="preserve">Taiwan Excellent PV 金能獎：引領台灣太陽光電產品品質標竿 </t>
    <phoneticPr fontId="33" type="noConversion"/>
  </si>
  <si>
    <t>114.06.12-114.06.18</t>
    <phoneticPr fontId="33" type="noConversion"/>
  </si>
  <si>
    <t>TechNews、
EnergyTrend</t>
    <phoneticPr fontId="33" type="noConversion"/>
  </si>
  <si>
    <t>「微小也可以偉大篇」電視託播</t>
  </si>
  <si>
    <t>114.04.01-114.06.01</t>
    <phoneticPr fontId="33" type="noConversion"/>
  </si>
  <si>
    <t>於六家無線電視台託播宣導短片，期能提升民眾節能意識與落實度。</t>
  </si>
  <si>
    <t>「清洗冷氣濾網篇」廣播託播</t>
    <phoneticPr fontId="33" type="noConversion"/>
  </si>
  <si>
    <t>透過廣播向民眾宣導各式節電手法，期能鼓勵民眾落實節電行動。</t>
    <phoneticPr fontId="33" type="noConversion"/>
  </si>
  <si>
    <t>賴清德總統臺南產業傾聽之旅
全力協助產業應對美關稅衝擊</t>
    <phoneticPr fontId="33" type="noConversion"/>
  </si>
  <si>
    <t>刊載台灣中華日報社股份有限公司廣告一案</t>
  </si>
  <si>
    <t>114.04.25</t>
    <phoneticPr fontId="33" type="noConversion"/>
  </si>
  <si>
    <t>台灣中華日報社股份有限公司</t>
  </si>
  <si>
    <t>中華新聞雲電子報</t>
  </si>
  <si>
    <t>園管局表揚112位模範勞工
五一勞動節齊心共築幸福職場</t>
    <phoneticPr fontId="33" type="noConversion"/>
  </si>
  <si>
    <t xml:space="preserve">經濟部產業園區管理局114年五一勞動節表揚大會 </t>
  </si>
  <si>
    <t>從業員工服務中心</t>
  </si>
  <si>
    <t>表揚模範勞工及優秀國際移工，展現提升員工福祉承諾，以吸引更多優質人才加入。</t>
  </si>
  <si>
    <t>台灣民眾電子報</t>
  </si>
  <si>
    <t>智慧佈局新區 助力產業落地</t>
    <phoneticPr fontId="33" type="noConversion"/>
  </si>
  <si>
    <t>刊載經濟日報出版「2025中華民國經濟年鑑」廣告一案</t>
  </si>
  <si>
    <t>114.05.20</t>
    <phoneticPr fontId="33" type="noConversion"/>
  </si>
  <si>
    <t>年鑑為記載我國經濟建設之年度專業性刊物，極具保存及參考價值，亦為海內外工商業界、經濟研究人員及學術機構等研究我國經濟發展的權威典籍，具一定之廣告效果。</t>
  </si>
  <si>
    <t>2025中華民國經濟年鑑</t>
  </si>
  <si>
    <t>打造誠信綠能新典範-「綠能透明，廉政同行」研討會首場臺中登場</t>
    <phoneticPr fontId="33" type="noConversion"/>
  </si>
  <si>
    <t>刊載聯網多媒體社廣告一案</t>
  </si>
  <si>
    <t>聯網多媒體社</t>
  </si>
  <si>
    <t>供更多民眾知悉因應2050淨零碳排，產業園區管理局推動企業服務廉政平臺政策，協助企業強化ESG觀念，走向更具國際競爭力的綠色發展之路等相關資訊。</t>
    <phoneticPr fontId="33" type="noConversion"/>
  </si>
  <si>
    <t>焦點時報網路電子報</t>
  </si>
  <si>
    <t>新任局長楊志清三大願景
力推園區發展優化與創新</t>
    <phoneticPr fontId="33" type="noConversion"/>
  </si>
  <si>
    <t>提高產業園區管理局媒體曝光度，提供更多民眾知悉產業園區管理局相關訊息。</t>
    <phoneticPr fontId="33" type="noConversion"/>
  </si>
  <si>
    <t>健康日報電子報</t>
  </si>
  <si>
    <t>高屏分局模範勞工表揚大會</t>
  </si>
  <si>
    <t>114.04.28</t>
    <phoneticPr fontId="33" type="noConversion"/>
  </si>
  <si>
    <t>小微企業貸款講座暨導入ESCO節能改善媒合會</t>
  </si>
  <si>
    <t>114.05.16</t>
    <phoneticPr fontId="33" type="noConversion"/>
  </si>
  <si>
    <t>供更多民眾知悉產業園區管理局輔導園區廠商永續經營及深度節能相關資訊。</t>
    <phoneticPr fontId="33" type="noConversion"/>
  </si>
  <si>
    <t>屏東時報社電子報</t>
  </si>
  <si>
    <t xml:space="preserve">「綠能透明，廉政同行」企業永續研討會（臺中場次） </t>
    <phoneticPr fontId="33" type="noConversion"/>
  </si>
  <si>
    <t>刊登鑫報廣告一案</t>
  </si>
  <si>
    <t>鑫報</t>
  </si>
  <si>
    <t xml:space="preserve">供更多民眾知悉因應2050淨零碳排，產業園區管理局推動企業服務廉政平臺政策，協助企業強化ESG觀念，走向更具國際競爭力的綠色發展之路等相關資訊。 </t>
    <phoneticPr fontId="33" type="noConversion"/>
  </si>
  <si>
    <t xml:space="preserve">鑫報E樂網網路電子報 </t>
  </si>
  <si>
    <t>「核電廠除役通訊-第22期」印製及夾報</t>
  </si>
  <si>
    <t>114.04.01-
114.06.30</t>
  </si>
  <si>
    <t>大鑫印刷廠有限公司</t>
  </si>
  <si>
    <t>觸及對象2,000戶。</t>
    <phoneticPr fontId="33" type="noConversion"/>
  </si>
  <si>
    <t>中華日報、人間福報、聯合報、國語日報、自由時報、經濟日報、中國時報、工商時報、台灣新生報、TAIPEI TIMES</t>
  </si>
  <si>
    <t>為拍攝用於社群媒體宣傳之低放宣導影片之拍攝器材租借費用</t>
  </si>
  <si>
    <t>114.09.01-114.12.31</t>
  </si>
  <si>
    <t>除役溝通及選址中心自製</t>
  </si>
  <si>
    <t>觸及對象20,000次。</t>
    <phoneticPr fontId="33" type="noConversion"/>
  </si>
  <si>
    <t>給核廢一個家Facebook、Instagram及YouTube</t>
  </si>
  <si>
    <t>「114年低放、高放、中期暫時貯存、除役及乾貯之文宣與影片製作」第一期款</t>
  </si>
  <si>
    <t>114.11.15-115.11.15</t>
  </si>
  <si>
    <t>奈視整合行銷有限公司</t>
  </si>
  <si>
    <t>Facebook觸及達15,000次、Instagram觸及達5,000次及Youtube觸及達5,000次。</t>
    <phoneticPr fontId="33" type="noConversion"/>
  </si>
  <si>
    <t>為宣傳貿易政策及措施相關訊息，114年4至6月發布Facebook貼文40篇，LINE貼文40則，至114年6月底布Facebook追蹤數173,414人，LINE好友數19,960人。</t>
    <phoneticPr fontId="33" type="noConversion"/>
  </si>
  <si>
    <t>為貿易署高雄辦事處辦理貿易管理說明會，透過臺新傳媒有限公司(台灣新新聞報)置放網站橫幅(Banner)廣告，擴充中南部民眾參與度。</t>
    <phoneticPr fontId="33" type="noConversion"/>
  </si>
  <si>
    <t>TechNews為臺灣重要科技網路媒體，有關PV新聞瀏覽率每月超過1,250萬次。EergyTrend網站合計每月平均瀏覽量為370萬次，是綠能產業知名的網路媒體。透過於TechNews與 EnergyTrend刊登中英文廣宣文章，可有效提高金能產品知名度與優勢。</t>
    <phoneticPr fontId="33" type="noConversion"/>
  </si>
  <si>
    <t>經貿、產業議題-因應美國對等關稅相關</t>
  </si>
  <si>
    <t>114.04.13-114.04.18</t>
  </si>
  <si>
    <t>1.約1,681,775觸及/曝光/互動點擊。2.美國宣布對等關稅暫緩90天，經濟部已提出因應美國關稅我國出口供應鏈支持方案，針對受影響的企業，提供金融支持、提升競爭力及開拓多元市場等多項措施，根據產業的需要給予最直接的幫助。</t>
  </si>
  <si>
    <t>綠能議題-地熱發電</t>
  </si>
  <si>
    <t>114.04.25-114.04.29</t>
  </si>
  <si>
    <t>1.約318,497觸及/曝光/觀看。2.宣導政府已成立地熱發電單一服務窗口及地熱推動小組，讓臺灣的地熱能成為綠電發展的重要力量。</t>
  </si>
  <si>
    <t>累計好友數達3,135位，觸及達458,071人次。</t>
  </si>
  <si>
    <t>深度節能行動方案</t>
  </si>
  <si>
    <t>1.約發行3,000本/份。
2.政府已啟動深度節能行動，鼓勵各行各業推動深度節能，宣導3大重點：公部門帶頭示範再擴散至民間企業、引入民間能量助節能、鼓勵全民參與節能。
3.預估在116年度將可省下206億度電，相當於全國8%的用電，約等於8部台中燃煤三號機的年發電量；除了節省電費，更可減碳降空污，提升供電餘裕。</t>
  </si>
  <si>
    <t>經濟年鑑廣告</t>
  </si>
  <si>
    <t>5/21加強宣導傳市品牌好市加倍購特色主題活動</t>
  </si>
  <si>
    <t>114年度推動傳統市集攤舖疫後強化產業體質升級轉型計畫</t>
  </si>
  <si>
    <t>114.05.21-114.05.31</t>
  </si>
  <si>
    <t>累計觀看次數達9,142位，觸及達3,538人次。</t>
  </si>
  <si>
    <t>本項特別預算編列於經濟部項下，經濟部商業發展署將於後續月份辦理經費核銷。</t>
  </si>
  <si>
    <t>地質安全與防災教育</t>
  </si>
  <si>
    <t>114.06.01-114.06.12</t>
  </si>
  <si>
    <t xml:space="preserve">讓民眾對地震和斷層有更多得瞭解，認識地震與土壤液化的關係，身處在臺灣的我們平時都要居安思危，做好萬全的準備，才能將災害的影響降到最低。 </t>
  </si>
  <si>
    <t>經濟部自媒體平台(Podcast、YouTube)</t>
  </si>
  <si>
    <t>經濟部LINE官方帳號網路平台推廣維運</t>
  </si>
  <si>
    <t>114.01.03-114.06.30</t>
  </si>
  <si>
    <t>經濟部政策議題推廣含專屬ID、訊息費、模組功能API系統服務及維運，經濟部官方帳號累計好友達152,554人。</t>
  </si>
  <si>
    <t>經濟部自媒體平台推廣、網站維運、資安防護及網路經營分析</t>
  </si>
  <si>
    <t>經濟部自媒體平台維運、備份、中長期資安防護及每週網路社群經營數據分析、廣宣會議，以利政策推動。</t>
  </si>
  <si>
    <t>經新聞名家論</t>
  </si>
  <si>
    <t>邀請專家學者針對經濟發展趨勢就其專業領域觀點撰寫文稿並授權刊登分享。</t>
  </si>
  <si>
    <t>經新聞網站</t>
  </si>
  <si>
    <t>114年度國際招商推動計畫</t>
  </si>
  <si>
    <t>投資促進司</t>
  </si>
  <si>
    <t>投資促進</t>
  </si>
  <si>
    <t>宣導2025年臺灣全球招商論壇及臺灣服務窗口，促進外商加碼投資臺灣。</t>
  </si>
  <si>
    <t>臺灣美國商會TOPICS2025年6月刊物內頁廣告</t>
  </si>
  <si>
    <t>6/10數位行銷實戰工作坊-花蓮、新竹場次開課前報名宣傳</t>
  </si>
  <si>
    <t>114.06.10-114.06.30</t>
  </si>
  <si>
    <t>累計好友數達3,163位，觸及達488,893人次。</t>
  </si>
  <si>
    <t>商業發展研究院南部院區LINE官方帳號好友</t>
  </si>
  <si>
    <t>6/13街區行銷實戰工作坊「社群短影音手機拍攝實務班」新竹場報名宣傳</t>
  </si>
  <si>
    <t>114.06.13</t>
  </si>
  <si>
    <t>於臺灣時報焦點5版面露出1則。</t>
  </si>
  <si>
    <t>左列4項宣導項目係屬「114年經濟部整體政策宣導行銷案契約」之執行項目，該採購案預算來源如列示。</t>
    <phoneticPr fontId="33" type="noConversion"/>
  </si>
  <si>
    <t>左列3項宣導項目係屬「114年經濟部整體政策宣導行銷案契約」之執行項目，該採購案預算來源如列示。</t>
    <phoneticPr fontId="33" type="noConversion"/>
  </si>
  <si>
    <t>台灣中油股份有限公司</t>
    <phoneticPr fontId="33" type="noConversion"/>
  </si>
  <si>
    <t>114年工業材料月刊廣告案</t>
  </si>
  <si>
    <t>工業材料月刊
(3月號/459期)</t>
    <phoneticPr fontId="33" type="noConversion"/>
  </si>
  <si>
    <t>平面稿：
性平篇</t>
  </si>
  <si>
    <t>114年《TOPICS》雜誌廣告案</t>
    <phoneticPr fontId="33" type="noConversion"/>
  </si>
  <si>
    <t>114.03.05-114.04.30</t>
  </si>
  <si>
    <t>台灣美國商會</t>
  </si>
  <si>
    <t>TOPICS月刊
（Vol.54）</t>
    <phoneticPr fontId="33" type="noConversion"/>
  </si>
  <si>
    <t>114年《TRAVELER Luxe 旅人誌》廣告案</t>
  </si>
  <si>
    <t>墨刻出版股份有限公司</t>
  </si>
  <si>
    <t>TRAVELER Luxe 旅人誌
（NO.239）</t>
    <phoneticPr fontId="33" type="noConversion"/>
  </si>
  <si>
    <t>影片：
台灣中油業務簡介</t>
  </si>
  <si>
    <t>113.12.20-114.02.28</t>
  </si>
  <si>
    <t xml:space="preserve">中國電視事業股份有限公司   </t>
  </si>
  <si>
    <t xml:space="preserve">中視綜合台、
中視新聞台、
中視經典台 </t>
    <phoneticPr fontId="33" type="noConversion"/>
  </si>
  <si>
    <t>113.12.28-114.03.31</t>
  </si>
  <si>
    <t>華視主頻、
華視新聞資訊台</t>
    <phoneticPr fontId="33" type="noConversion"/>
  </si>
  <si>
    <t xml:space="preserve">113年HBL高級中等學校籃球聯賽電視廣告行銷專案  </t>
  </si>
  <si>
    <t>113.12.14-114.03.31</t>
  </si>
  <si>
    <t>民視台灣台</t>
  </si>
  <si>
    <t>平面稿：
新年篇、環保篇、支持天然氣給你好空氣</t>
  </si>
  <si>
    <t>114年石油石化專業刊物廣告案</t>
  </si>
  <si>
    <t>114.03.05-114.12.31</t>
  </si>
  <si>
    <t>石油石化專業刊物</t>
  </si>
  <si>
    <t>平面稿：
新年篇</t>
  </si>
  <si>
    <t>平面稿：
環保篇、支持天然氣給你好空氣</t>
  </si>
  <si>
    <t>114年印刻文學誌廣告案</t>
  </si>
  <si>
    <t>114年四季報業務宣導案</t>
  </si>
  <si>
    <t>114.03.31</t>
  </si>
  <si>
    <t>傳產金融四季報、科技電子四季報</t>
    <phoneticPr fontId="33" type="noConversion"/>
  </si>
  <si>
    <t>114年中華日報業務宣導案</t>
  </si>
  <si>
    <t>114.04.08</t>
  </si>
  <si>
    <t>114年瓦斯雙月刊廣告刊登</t>
  </si>
  <si>
    <t>114.01.01-114.04.30</t>
    <phoneticPr fontId="33" type="noConversion"/>
  </si>
  <si>
    <t>114.03.13</t>
  </si>
  <si>
    <t>透視全球報導雜誌社刊登廣告</t>
  </si>
  <si>
    <t>114.03.10</t>
  </si>
  <si>
    <t>透視全球報導雜誌社</t>
  </si>
  <si>
    <t>透視全球報導雜誌</t>
  </si>
  <si>
    <t>臺灣時報社刊登廣告</t>
  </si>
  <si>
    <t>114.03.11</t>
  </si>
  <si>
    <t>臺灣時報社</t>
  </si>
  <si>
    <t>焦點時報社刊登廣告</t>
  </si>
  <si>
    <t>114.03.10-114.03.19</t>
  </si>
  <si>
    <t>焦點時報網</t>
  </si>
  <si>
    <t>114.03.31-114.04.01</t>
  </si>
  <si>
    <t>大成行銷事業股份有限公司刊登廣告</t>
  </si>
  <si>
    <t>114.03.04、
114.03.10</t>
    <phoneticPr fontId="33" type="noConversion"/>
  </si>
  <si>
    <t>台灣數位多媒體有限公司刊登廣告</t>
  </si>
  <si>
    <t>114.04.02</t>
  </si>
  <si>
    <t>台灣數位多媒體有限公司</t>
  </si>
  <si>
    <t>台灣數位新聞網</t>
  </si>
  <si>
    <t>民時新聞社刊登廣告</t>
  </si>
  <si>
    <t>民時新聞社</t>
  </si>
  <si>
    <t>民時新聞報</t>
  </si>
  <si>
    <t>平面稿：
石化轉型邁向永續</t>
  </si>
  <si>
    <t>114年平面形象宣導案</t>
  </si>
  <si>
    <t xml:space="preserve">114年網路媒體業務宣導案	</t>
  </si>
  <si>
    <t>114.03.04-114.03.26</t>
  </si>
  <si>
    <t>114年今傳媒形象廣告案</t>
  </si>
  <si>
    <t>114.03.11-114.03.17</t>
  </si>
  <si>
    <t>電視稿</t>
  </si>
  <si>
    <t>113年鳳信電視形象廣告案</t>
  </si>
  <si>
    <t>113.11.21-114.02.17</t>
  </si>
  <si>
    <t>鳳信電視</t>
    <phoneticPr fontId="33" type="noConversion"/>
  </si>
  <si>
    <t>114.03.03-114.03.10</t>
  </si>
  <si>
    <t xml:space="preserve">廣播：
守護文明珍惜用油 請大家節約用油 </t>
  </si>
  <si>
    <t xml:space="preserve">金聲電台廣播形象廣告 </t>
  </si>
  <si>
    <t>114.03.14-114.03.25</t>
  </si>
  <si>
    <t xml:space="preserve">金聲廣播電台事業股份有限公司 </t>
  </si>
  <si>
    <t>金聲電台</t>
  </si>
  <si>
    <t xml:space="preserve">平面稿：
為了守護工安與環保 永不懈怠 </t>
    <phoneticPr fontId="33" type="noConversion"/>
  </si>
  <si>
    <t xml:space="preserve">捷傳媒刊登形象廣告 </t>
  </si>
  <si>
    <t>114.03.15-114.06.30</t>
  </si>
  <si>
    <t xml:space="preserve">捷傳媒有限公司 </t>
  </si>
  <si>
    <t>捷傳媒網站</t>
    <phoneticPr fontId="33" type="noConversion"/>
  </si>
  <si>
    <t>平面稿：
天然氣是安全 乾淨 有效率的能源</t>
  </si>
  <si>
    <t>刊登廣告(民眾日報)</t>
  </si>
  <si>
    <t>天然氣事業部永安廠</t>
  </si>
  <si>
    <t>刊登廣告(台灣時報全國版)</t>
  </si>
  <si>
    <t>影片：
綠能研發大樓設計亮點及空間特色</t>
  </si>
  <si>
    <t>綠能研發大樓重點展示動畫影片製作工作</t>
  </si>
  <si>
    <t>114.03.20-114.03.23</t>
  </si>
  <si>
    <t>綠能科技研究所</t>
  </si>
  <si>
    <t>木箱起飛影像有限公司</t>
  </si>
  <si>
    <t>提升企業形象、展示研發大樓設計亮點及特色。</t>
  </si>
  <si>
    <t>114 年《常春》月刊廣告案</t>
  </si>
  <si>
    <t>台視文化事業股份有限公司</t>
  </si>
  <si>
    <t>常春月刊
(Vol.506)</t>
    <phoneticPr fontId="33" type="noConversion"/>
  </si>
  <si>
    <t>114年《Live互動英語》雜誌廣告案</t>
    <phoneticPr fontId="33" type="noConversion"/>
  </si>
  <si>
    <t>希伯崙股份有限公司</t>
  </si>
  <si>
    <t>Live互動英語雜誌
(NO.290)</t>
    <phoneticPr fontId="33" type="noConversion"/>
  </si>
  <si>
    <t>影片：
慢飛天使</t>
    <phoneticPr fontId="33" type="noConversion"/>
  </si>
  <si>
    <t>2024年台灣中油企業形象影片企劃製作案</t>
  </si>
  <si>
    <t>113.11.02-114.03.15</t>
  </si>
  <si>
    <t xml:space="preserve">野象映畫有限公司 </t>
  </si>
  <si>
    <t>TVBS電視台、中油影城Youtube</t>
    <phoneticPr fontId="33" type="noConversion"/>
  </si>
  <si>
    <t>電視：
業務簡介</t>
  </si>
  <si>
    <t xml:space="preserve">2025高雄跨年晚會宣傳專案    </t>
  </si>
  <si>
    <t>113.12.20-114.03.31</t>
  </si>
  <si>
    <t>壹傳媒電視廣播股份有限公司</t>
  </si>
  <si>
    <t>年代MUCH、MOD壹綜合、壹新聞、
MOD壹新聞</t>
    <phoneticPr fontId="33" type="noConversion"/>
  </si>
  <si>
    <t>114年理財周刊業務宣導案</t>
  </si>
  <si>
    <t>114.04.08-114.04.17</t>
  </si>
  <si>
    <t>114年台灣新生報業務宣導案</t>
  </si>
  <si>
    <t>114.04.17</t>
  </si>
  <si>
    <t>114年波新聞電子報業務宣導案</t>
  </si>
  <si>
    <t>114.04.08-114.05.05</t>
  </si>
  <si>
    <t>114年社群媒體行銷案</t>
  </si>
  <si>
    <t>台灣中油Facebook
、Instagram粉絲專頁</t>
    <phoneticPr fontId="33" type="noConversion"/>
  </si>
  <si>
    <t xml:space="preserve">平面稿：
配合國家新能源政策，中油公司天然氣相關輸儲設備規劃宣導
</t>
  </si>
  <si>
    <t>平面稿：
天然氣是安全、乾淨、有效率的能源</t>
  </si>
  <si>
    <t>刊登廣告(中華日報)</t>
  </si>
  <si>
    <t>114.04.16</t>
  </si>
  <si>
    <t>刊登廣告(台灣新新聞報)</t>
  </si>
  <si>
    <t>刊登廣告(今傳媒)</t>
  </si>
  <si>
    <t>114.04.16-114.04.22</t>
  </si>
  <si>
    <t>刊登廣告(真晨報)</t>
  </si>
  <si>
    <t>真晨報電子網</t>
  </si>
  <si>
    <t>114.04.15</t>
  </si>
  <si>
    <t>114.04.14</t>
  </si>
  <si>
    <t>台灣新聞網報社刊登廣告</t>
  </si>
  <si>
    <t>114.04.10</t>
  </si>
  <si>
    <t>台灣新聞網報社</t>
  </si>
  <si>
    <t>台灣新聞網</t>
  </si>
  <si>
    <t>天下新聞網報社刊登廣告</t>
  </si>
  <si>
    <t>114.04.07</t>
  </si>
  <si>
    <t>天下新聞網報社</t>
  </si>
  <si>
    <t>天下新聞網</t>
  </si>
  <si>
    <t>中國新聞網報社刊登廣告</t>
  </si>
  <si>
    <t>114.04.09</t>
  </si>
  <si>
    <t>中國新聞網報社</t>
  </si>
  <si>
    <t>中國新聞網</t>
  </si>
  <si>
    <t>鑫報報業有限公司刊登廣告</t>
  </si>
  <si>
    <t>114.04.14-114.04.17</t>
  </si>
  <si>
    <t>鑫報e樂網</t>
  </si>
  <si>
    <t>大成行銷公司刊登廣告</t>
  </si>
  <si>
    <t>114.05.01-114.05.07</t>
  </si>
  <si>
    <t xml:space="preserve">台灣新生報業刊登廣告 </t>
  </si>
  <si>
    <t>114.05.06</t>
  </si>
  <si>
    <t>平面稿：
石現歸懷，讓每個角落充滿希望</t>
  </si>
  <si>
    <t>114年電子媒體廣告刊登案</t>
  </si>
  <si>
    <t>114.04.05-114.04.07</t>
  </si>
  <si>
    <t>平面稿：
石化同行，共克時艱</t>
  </si>
  <si>
    <t>114.04.07-114.04.14</t>
  </si>
  <si>
    <t>焦點新聞網</t>
  </si>
  <si>
    <t>114年新生報廣告案</t>
  </si>
  <si>
    <t>114年台灣好報春季廣告案</t>
  </si>
  <si>
    <t>114.03.28-114.03.30</t>
  </si>
  <si>
    <t>台灣好報網</t>
  </si>
  <si>
    <t>114年健康日報形象宣導案</t>
  </si>
  <si>
    <t>114年說新聞春季廣告案</t>
  </si>
  <si>
    <t>114.04.01-114.04.03</t>
  </si>
  <si>
    <t>點金網創意有限公司</t>
  </si>
  <si>
    <t>說新聞網</t>
  </si>
  <si>
    <t>114年民時新聞廣告案</t>
  </si>
  <si>
    <t>114.03.28</t>
  </si>
  <si>
    <t>114年很角色時報形象廣告案</t>
  </si>
  <si>
    <t>很角色時報有限公司</t>
  </si>
  <si>
    <t>很角色時報</t>
  </si>
  <si>
    <t>平面稿：
永續環保</t>
  </si>
  <si>
    <t>中時蛇年新春特刊業務宣導案</t>
  </si>
  <si>
    <t xml:space="preserve">平面稿：
為了守護工安與環保 永不懈怠 </t>
  </si>
  <si>
    <t>高雄市機械總工業會刊登形象廣告</t>
  </si>
  <si>
    <t>高雄市機械總工業會</t>
  </si>
  <si>
    <t>高雄市機械總工業會會訊</t>
  </si>
  <si>
    <t>平面稿：
傳遞希望 油我做起</t>
  </si>
  <si>
    <t>壹蘋新聞網廣告刊登</t>
  </si>
  <si>
    <t>113.04.12-114.04.14</t>
  </si>
  <si>
    <t>壹蘋新聞網</t>
  </si>
  <si>
    <t>平面稿：
週年篇</t>
  </si>
  <si>
    <t>114年《DECO居家》雜誌廣告案</t>
    <phoneticPr fontId="33" type="noConversion"/>
  </si>
  <si>
    <t>114.06.01-114.08.31</t>
  </si>
  <si>
    <t>宇思文化事業有限公司</t>
  </si>
  <si>
    <t>DECO居家雜誌
(NO.235)</t>
    <phoneticPr fontId="33" type="noConversion"/>
  </si>
  <si>
    <t>影片：
獎助菁英運動員</t>
  </si>
  <si>
    <t>114年大紀元時報網路影音廣告案</t>
  </si>
  <si>
    <t>114.05.09-114.05.18</t>
  </si>
  <si>
    <t>大紀元時報網站</t>
  </si>
  <si>
    <t>電視：
慢飛天使</t>
  </si>
  <si>
    <t xml:space="preserve"> 2025台南耶誕跨年演唱會媒體宣傳案 </t>
  </si>
  <si>
    <t>113.12.20-114.01.31</t>
  </si>
  <si>
    <t xml:space="preserve">聯利媒體股份有限公司    </t>
  </si>
  <si>
    <t>TVBS HD 56台、
TVBS 歡樂台</t>
    <phoneticPr fontId="33" type="noConversion"/>
  </si>
  <si>
    <t xml:space="preserve">2025台北羽球公開賽電視廣告行銷     </t>
  </si>
  <si>
    <t xml:space="preserve">民間全民電視股份有限公司  </t>
  </si>
  <si>
    <t>民視台灣台、
民視無線台</t>
    <phoneticPr fontId="33" type="noConversion"/>
  </si>
  <si>
    <t>平面稿：週年篇
影片：獎助菁英運動員</t>
  </si>
  <si>
    <t>114年自由數位新聞網業務宣導案</t>
  </si>
  <si>
    <t>114.05.19-114.05.30</t>
  </si>
  <si>
    <t>自由數位新聞網
（LTN自由新聞網）</t>
  </si>
  <si>
    <t>114年CTWANT業務宣導案</t>
  </si>
  <si>
    <t>114.05.19-114.05.23</t>
  </si>
  <si>
    <t>CTWANT官網</t>
    <phoneticPr fontId="33" type="noConversion"/>
  </si>
  <si>
    <t>114年工商時報廣告案</t>
  </si>
  <si>
    <t>114.05.12-114.05.26</t>
  </si>
  <si>
    <t>114年經濟年鑑業務宣導案</t>
  </si>
  <si>
    <t>經濟年鑑</t>
  </si>
  <si>
    <t>114年聯合報數位廣告案</t>
  </si>
  <si>
    <t>114.05.05-114.05.25</t>
  </si>
  <si>
    <t>114年度經濟日報廣告案</t>
  </si>
  <si>
    <t>114.05.06-114.05.20</t>
  </si>
  <si>
    <t>114年民眾日報業務宣導案</t>
  </si>
  <si>
    <t>114.06.02-114.06.11</t>
  </si>
  <si>
    <t>新新聞報23週年慶業務宣導案</t>
  </si>
  <si>
    <t>114.05.14</t>
  </si>
  <si>
    <t>平面稿：桃園煉油廠生態圖文
影片：桃園煉油廠生態調查紀錄</t>
  </si>
  <si>
    <t xml:space="preserve">桃園煉油廠生態調查影像紀錄製作案   </t>
  </si>
  <si>
    <t>112.10.15-114.03.14</t>
  </si>
  <si>
    <t>總公司
環境保護及生態保育處</t>
  </si>
  <si>
    <t>好男孩影像製作股份有限公司</t>
  </si>
  <si>
    <t>Youtube中油影城、
Facebook粉絲專頁</t>
    <phoneticPr fontId="33" type="noConversion"/>
  </si>
  <si>
    <t>台灣好報社刊登廣告</t>
  </si>
  <si>
    <t>114.05.06-114.05.11</t>
  </si>
  <si>
    <t>114.05.17</t>
  </si>
  <si>
    <t>中華海峽兩岸新聞報刊登廣告</t>
  </si>
  <si>
    <t>114.05.16</t>
  </si>
  <si>
    <t>中華海峽兩岸新聞報</t>
  </si>
  <si>
    <t>中華海峽兩岸新聞報網</t>
  </si>
  <si>
    <t>114.05.15-114.05.21</t>
  </si>
  <si>
    <t>114.05.22</t>
  </si>
  <si>
    <t>文青農實業有限公司刊登廣告</t>
  </si>
  <si>
    <t>波新聞網</t>
  </si>
  <si>
    <t>今日傳媒公司刊登廣告</t>
  </si>
  <si>
    <t>114.04.30-114.05.04</t>
  </si>
  <si>
    <t>今日傳媒公司</t>
  </si>
  <si>
    <t>NOWNEWS今日新聞網</t>
    <phoneticPr fontId="33" type="noConversion"/>
  </si>
  <si>
    <t>114年中聯新聞網報刊登廣告案</t>
    <phoneticPr fontId="33" type="noConversion"/>
  </si>
  <si>
    <t>114.06.07-114.06.08</t>
  </si>
  <si>
    <t>中聯新聞網報</t>
  </si>
  <si>
    <t>中聯新聞網</t>
  </si>
  <si>
    <t>114.06.20</t>
  </si>
  <si>
    <t>平面稿：
油善環境 綠化家園</t>
  </si>
  <si>
    <t>桃園電子報廣告刊登</t>
  </si>
  <si>
    <t>114.04.16-114.05.15</t>
  </si>
  <si>
    <t>桃傳媒有限公司</t>
  </si>
  <si>
    <t>平面稿：
油然生態 守護未來</t>
  </si>
  <si>
    <t>皇家時報廣告刊登</t>
  </si>
  <si>
    <t>114.05.29</t>
  </si>
  <si>
    <t>皇家時報社</t>
  </si>
  <si>
    <t>皇家時報</t>
  </si>
  <si>
    <t>平面稿：
減碳行動 石現綠色生活</t>
  </si>
  <si>
    <t>114年新新聞報春季業務宣導費</t>
  </si>
  <si>
    <t>平面稿：
減碳行動，石現綠色生活</t>
  </si>
  <si>
    <t>114.05.08-114.05.15</t>
  </si>
  <si>
    <t>台電重大議題</t>
  </si>
  <si>
    <t>「中央通訊社」訊息服務平台採購案</t>
  </si>
  <si>
    <t>114.05.01-115.04.30</t>
    <phoneticPr fontId="33" type="noConversion"/>
  </si>
  <si>
    <t>協助增加新聞稿曝光。</t>
  </si>
  <si>
    <t>中央社訊息平台</t>
  </si>
  <si>
    <t>企業形象廣告託播案</t>
  </si>
  <si>
    <t>114.01.01-114.02.28</t>
  </si>
  <si>
    <t>台北南區營業處</t>
  </si>
  <si>
    <t>V</t>
    <phoneticPr fontId="33" type="noConversion"/>
  </si>
  <si>
    <t>節約用電、用電安全、台灣電力APP託播案</t>
  </si>
  <si>
    <t>公司業務推廣及節約用電。</t>
  </si>
  <si>
    <t>114.04.03-114.04.06</t>
  </si>
  <si>
    <t>竹科廣播股份有限公司</t>
  </si>
  <si>
    <t>提倡節能減碳，呼應政府深度節能政策，並推廣台灣電力APP，深化AMI資料應用，提升公司企業形象。</t>
  </si>
  <si>
    <t>IC之音竹科廣播FM97.5</t>
  </si>
  <si>
    <t>114.02.12、
114.02.27-
114.03.02、
114.04.03-
114.04.06</t>
    <phoneticPr fontId="33" type="noConversion"/>
  </si>
  <si>
    <t>大漢之音調頻廣播電臺股份有限公司</t>
  </si>
  <si>
    <t>大漢之音
FM 97.1</t>
  </si>
  <si>
    <t>114.01.01、
114.01.25-
114.02.02</t>
  </si>
  <si>
    <t>心動音樂電台
FM89.9</t>
  </si>
  <si>
    <t>宣傳台灣電力APP、電子帳單、節電宣導等，增加申辦台灣電力APP意願及配合節電，並提升公司企業形象。</t>
  </si>
  <si>
    <t>台灣電力APP、節約用電等</t>
  </si>
  <si>
    <t>委託廣播電台播放各項節約用電及台電APP等採購案</t>
  </si>
  <si>
    <t>114.04.04-114.04.07</t>
  </si>
  <si>
    <t>用電安全、節約用電、節能減碳、台灣電力APP及電子帳單申辦等</t>
  </si>
  <si>
    <t>宣導節約用電、
增進民眾節電及用電安全知能，並使民眾瞭解節能減碳及用電安全。</t>
  </si>
  <si>
    <t>節約用電宣導</t>
  </si>
  <si>
    <t>114.01.01-114.04.04</t>
  </si>
  <si>
    <t>將節電觀念深植於馬祖四鄉五島地區民眾，預估至少可推播3,000戶民眾。</t>
    <phoneticPr fontId="33" type="noConversion"/>
  </si>
  <si>
    <t>第35頻道(連江縣地方頻道)</t>
  </si>
  <si>
    <t>潔能發電</t>
  </si>
  <si>
    <t>潔能發電視覺刊登</t>
  </si>
  <si>
    <t>114.02.25-114.12.31</t>
  </si>
  <si>
    <t>高雄市工業會</t>
  </si>
  <si>
    <t>於平面媒體刊登潔能發電版面，提高公司正面形象及好感度。</t>
  </si>
  <si>
    <t>2025高雄市工業會年刊</t>
  </si>
  <si>
    <t>綠色環保生態電廠</t>
  </si>
  <si>
    <t>高雄市工業會刊登廣告採購案</t>
  </si>
  <si>
    <t>114.02.05-114.02.20</t>
  </si>
  <si>
    <t>提高電廠綠色環保正面形象及民眾好感度。</t>
  </si>
  <si>
    <t>台電瓩設計獎、電力生態共融</t>
  </si>
  <si>
    <t>瓩設計獎kW Design Award─第25屆創意競賽</t>
  </si>
  <si>
    <t>114.01.07-114.04.24</t>
  </si>
  <si>
    <t>宣導電力生態共融－八大電廠十大明星物種及徵件數成長。</t>
  </si>
  <si>
    <t>Facebook及Instagram等</t>
    <phoneticPr fontId="33" type="noConversion"/>
  </si>
  <si>
    <t>節電宣導影音廣告</t>
  </si>
  <si>
    <t>113.09.04-113.09.05</t>
  </si>
  <si>
    <t>藉由Youtube直播頻道投放節電宣導影片，提升民眾節電意識。</t>
  </si>
  <si>
    <t>東森新聞Youtube</t>
    <phoneticPr fontId="33" type="noConversion"/>
  </si>
  <si>
    <t>契約履約期限為113年3月29日至114年月3月31日止</t>
    <phoneticPr fontId="33" type="noConversion"/>
  </si>
  <si>
    <t>節電宣導Facebook影片推播</t>
  </si>
  <si>
    <t>113.08.05-113.08.26</t>
  </si>
  <si>
    <t>單則影音達125,000觀看次數。</t>
  </si>
  <si>
    <t>東森新聞Facebook</t>
    <phoneticPr fontId="33" type="noConversion"/>
  </si>
  <si>
    <t>節電宣導影片託播</t>
  </si>
  <si>
    <t>113.07.08-113.07.21、
113.08.01-113.08.31、
113.09.01-113.09.15</t>
    <phoneticPr fontId="33" type="noConversion"/>
  </si>
  <si>
    <t>電視台託播節電宣導影片，提升民眾節電意識。</t>
  </si>
  <si>
    <t>東森新聞、東森財經新聞、東森電影、東森洋片、東森戲劇、東森綜合、東森超視、東森YOYO</t>
  </si>
  <si>
    <t>節約用電、時間電價</t>
  </si>
  <si>
    <t>宣導節約用電、時間電價。</t>
  </si>
  <si>
    <t>亞太電台</t>
  </si>
  <si>
    <t>A-Line Radio</t>
  </si>
  <si>
    <t>114.01.25-114.02.02、
114.02.28</t>
  </si>
  <si>
    <t>東台有線電視台</t>
  </si>
  <si>
    <t>112年電幻1號所營運行銷研究計畫(第五期)</t>
    <phoneticPr fontId="33" type="noConversion"/>
  </si>
  <si>
    <t>113.11-
114.02</t>
  </si>
  <si>
    <t>台北數位廣告股份有限公司</t>
  </si>
  <si>
    <t>宣導電力議題及提升公司企業形象。</t>
    <phoneticPr fontId="33" type="noConversion"/>
  </si>
  <si>
    <t>電幻1號所YouTube及Facebook等社群媒體</t>
    <phoneticPr fontId="33" type="noConversion"/>
  </si>
  <si>
    <t>本標案為跨年度執行，於112年至114年（共五期）
第一期:112.03-112.06
第二期:112.07-112.10
第三期:112.11-113.02
第四期:113.03-113.10
第五期:113.11-114.02</t>
    <phoneticPr fontId="33" type="noConversion"/>
  </si>
  <si>
    <t>水力發電</t>
  </si>
  <si>
    <t>「濁水溪水力電業文化走讀」活動委託專業服務案</t>
  </si>
  <si>
    <t>秘書處</t>
  </si>
  <si>
    <t>島內散步旅行社股份有限公司</t>
  </si>
  <si>
    <t>讓參與走讀活動的民眾，經由導覽參考資料之豐富圖文說明，更為瞭解行程上發電設施與周遭特色景點。</t>
    <phoneticPr fontId="33" type="noConversion"/>
  </si>
  <si>
    <r>
      <t>「濁水溪水力電業文化走讀」活動</t>
    </r>
    <r>
      <rPr>
        <sz val="12"/>
        <rFont val="標楷體"/>
        <family val="4"/>
        <charset val="136"/>
      </rPr>
      <t>導覽參考資料</t>
    </r>
    <phoneticPr fontId="33" type="noConversion"/>
  </si>
  <si>
    <t>節約用電、台灣電力APP</t>
  </si>
  <si>
    <t>宣導節約用電、推廣台灣電力APP。</t>
  </si>
  <si>
    <t>114年端午連假節約能源宣導廣告廣播電台委播</t>
  </si>
  <si>
    <t>114.05.30-114.06.01</t>
  </si>
  <si>
    <t>宣導節約用電、
增進民眾節電及用電安全知能。</t>
  </si>
  <si>
    <t>正聲廣播股份有限公司臺東廣播電台託播案</t>
  </si>
  <si>
    <t>正聲廣播臺東廣播電台AM1269千赫</t>
  </si>
  <si>
    <t>台灣糖業股份有限公司</t>
    <phoneticPr fontId="33" type="noConversion"/>
  </si>
  <si>
    <t>與台糖文旅護照慢遊 發現糖業的魅力</t>
  </si>
  <si>
    <t>今傳媒網站刊登廣告</t>
    <phoneticPr fontId="33" type="noConversion"/>
  </si>
  <si>
    <t>114.05.01-114.05.30</t>
    <phoneticPr fontId="33" type="noConversion"/>
  </si>
  <si>
    <t>廣宣本公司文旅護照2.0之活動內容，鼓勵民眾持續造訪本公司營業據點。</t>
  </si>
  <si>
    <t>今傳媒網站</t>
    <phoneticPr fontId="33" type="noConversion"/>
  </si>
  <si>
    <t>台灣自來水股份有限公司</t>
    <phoneticPr fontId="33" type="noConversion"/>
  </si>
  <si>
    <t>宣導間接用水及定期清洗水塔確保民眾自來水用水安全</t>
    <phoneticPr fontId="33" type="noConversion"/>
  </si>
  <si>
    <t>114.04.24-114.04.28</t>
    <phoneticPr fontId="33" type="noConversion"/>
  </si>
  <si>
    <t>宣導民眾自來水用水安全。</t>
    <phoneticPr fontId="33" type="noConversion"/>
  </si>
  <si>
    <t>桃園電子報新聞網</t>
  </si>
  <si>
    <t>製作電子賀卡宣導圖(含動態及靜態)</t>
  </si>
  <si>
    <t>製作電子賀卡宣導圖(含動態及靜態)</t>
    <phoneticPr fontId="33" type="noConversion"/>
  </si>
  <si>
    <t>114.01.01-114.05.09</t>
    <phoneticPr fontId="33" type="noConversion"/>
  </si>
  <si>
    <t>康可創意有限公司</t>
  </si>
  <si>
    <t>台水公司Facebook</t>
    <phoneticPr fontId="33" type="noConversion"/>
  </si>
  <si>
    <t>第1次付款(共分2次)</t>
    <phoneticPr fontId="33" type="noConversion"/>
  </si>
  <si>
    <t xml:space="preserve">2025高雄跨年演唱會華視行銷案    </t>
    <phoneticPr fontId="33" type="noConversion"/>
  </si>
  <si>
    <t>影片素材製作
於2025高雄智慧城市展及中油影城Youtube播放</t>
  </si>
  <si>
    <t>InvesTaiwan
2025 Taiwan 
Business Alliance Conference</t>
    <phoneticPr fontId="33" type="noConversion"/>
  </si>
  <si>
    <t>經濟部自媒體平台(Facebook、
Instagram、LINE、Threads、經新聞網站)</t>
    <phoneticPr fontId="33" type="noConversion"/>
  </si>
  <si>
    <r>
      <t>Facebook、Instagram</t>
    </r>
    <r>
      <rPr>
        <sz val="11"/>
        <rFont val="標楷體"/>
        <family val="4"/>
        <charset val="136"/>
      </rPr>
      <t>(數位文章)</t>
    </r>
    <phoneticPr fontId="33" type="noConversion"/>
  </si>
  <si>
    <t>為供更多民眾知悉政府因應美國關稅問題傾聽產業心聲以及相關產業支持方案等資訊。</t>
    <phoneticPr fontId="33" type="noConversion"/>
  </si>
  <si>
    <t>2025大新竹跨年晚會行銷案</t>
    <phoneticPr fontId="33" type="noConversion"/>
  </si>
  <si>
    <t>114年
KAOnews焦點新聞廣告案</t>
    <phoneticPr fontId="33" type="noConversion"/>
  </si>
  <si>
    <t>宣導節約用電及用電安全。</t>
    <phoneticPr fontId="33" type="noConversion"/>
  </si>
  <si>
    <t>YouTube(IDEAS Hatch)</t>
    <phoneticPr fontId="33" type="noConversion"/>
  </si>
  <si>
    <r>
      <rPr>
        <b/>
        <sz val="14"/>
        <rFont val="標楷體"/>
        <family val="4"/>
        <charset val="136"/>
      </rPr>
      <t>二、台灣電力股份有限公司</t>
    </r>
    <phoneticPr fontId="39" type="noConversion"/>
  </si>
  <si>
    <r>
      <rPr>
        <b/>
        <sz val="14"/>
        <rFont val="標楷體"/>
        <family val="4"/>
        <charset val="136"/>
      </rPr>
      <t>三、台灣糖業股份有限公司</t>
    </r>
    <phoneticPr fontId="39" type="noConversion"/>
  </si>
  <si>
    <r>
      <rPr>
        <b/>
        <sz val="14"/>
        <rFont val="標楷體"/>
        <family val="4"/>
        <charset val="136"/>
      </rPr>
      <t>四、台灣自來水股份有限公司</t>
    </r>
    <phoneticPr fontId="39" type="noConversion"/>
  </si>
  <si>
    <t>合計</t>
    <phoneticPr fontId="33" type="noConversion"/>
  </si>
  <si>
    <t>中華民國114年第3季</t>
    <phoneticPr fontId="33" type="noConversion"/>
  </si>
  <si>
    <t>截至113年第3季累計公告金額</t>
    <phoneticPr fontId="39" type="noConversion"/>
  </si>
  <si>
    <t>韌性特別預算(114~116年度總經費)</t>
    <phoneticPr fontId="39" type="noConversion"/>
  </si>
  <si>
    <t>標案/
契約名稱</t>
    <phoneticPr fontId="33" type="noConversion"/>
  </si>
  <si>
    <t>受委託
廠商名稱</t>
    <phoneticPr fontId="33" type="noConversion"/>
  </si>
  <si>
    <t>多元發展專案貸款</t>
  </si>
  <si>
    <t>114.07.04-114.07.06</t>
  </si>
  <si>
    <t>1.約438,644觸及/曝光/互動點擊。
2.宣導經濟部成立協助產業因應匯率變化任務小組，馬上辦中心也啟動專線 單一窗口諮詢及匯率專區，透過提供避險工具、優惠貸款與轉型輔導等多重協助，預期能幫助產業降低匯率波動風險，穩定營運。</t>
  </si>
  <si>
    <t>左列5項宣導項目係屬「114年經濟部整體政策宣導行銷案契約」之執行項目，該採購案預算來源如列示。</t>
    <phoneticPr fontId="33" type="noConversion"/>
  </si>
  <si>
    <t>工具機在地檢測服務平台</t>
  </si>
  <si>
    <t>1.約446,304觸及/曝光/互動點擊。
2.宣導標準局「工具機在地檢測驗證校正服務平台」於114年7月1日正式上線，預期能協助工具機產業簡化出口驗證流程、降低時間與檢測成本，藉此強化臺灣產品的國際競爭力。</t>
  </si>
  <si>
    <t>能源小教室-光電板成分</t>
  </si>
  <si>
    <t>114.07.24-114.07.26</t>
  </si>
  <si>
    <t>1.約533,971觸及/曝光/互動點擊。
2.破除「光電板有毒」的謠言，透過科普建立專業信任感，消除公眾疑慮，藉此提升大眾對太陽能光電的正面觀感與接受度。</t>
  </si>
  <si>
    <t>經濟部產業AI升級系列－導入AI助食品業強化生產效率</t>
  </si>
  <si>
    <t>114.07.22-114.08.03</t>
  </si>
  <si>
    <t>經濟部攜手法人推動百工百業導入AI應用，透過食品所的AI試製線，從罐頭、飲料、乾燥工序到發酵技術，擴大AI應用降低AI導入門檻、提升生產效率，加速百工百業的智慧轉型。</t>
  </si>
  <si>
    <r>
      <t>Youtube、Facebook</t>
    </r>
    <r>
      <rPr>
        <sz val="10"/>
        <color rgb="FF000000"/>
        <rFont val="標楷體"/>
        <family val="4"/>
        <charset val="136"/>
      </rPr>
      <t>、</t>
    </r>
    <r>
      <rPr>
        <sz val="12"/>
        <color rgb="FF000000"/>
        <rFont val="標楷體"/>
        <family val="4"/>
        <charset val="136"/>
      </rPr>
      <t>Instagram影音製作</t>
    </r>
    <phoneticPr fontId="33" type="noConversion"/>
  </si>
  <si>
    <t>協助產業因應匯率變化，助產業降低匯率波動風險。</t>
  </si>
  <si>
    <t>114.08.02-114.08.05</t>
  </si>
  <si>
    <t>1.約423,876觸及/曝光/互動點擊。
2.經濟部成立協助產業因應匯率變化任務小組，馬上辦中心也啟動專線 單一窗口諮詢及匯率專區，透過提供避險工具、優惠貸款與轉型輔導等多重協助，預期能幫助產業降低匯率波動風險，穩定營運。</t>
  </si>
  <si>
    <t>因應美國關稅影響出口供應鏈支持方案</t>
  </si>
  <si>
    <t>114.08.08-114.08.11</t>
  </si>
  <si>
    <t>1.約500,224觸及/曝光/互動點擊。
2.為因應美國關稅影響，政府啟動出口支持方案，透過優惠貸款、研發補助、拓銷補助等資金挹注，協助企業降低衝擊、轉型升級並開拓海外市場。</t>
  </si>
  <si>
    <t>經濟部跨單位公私協力，加速災區重建。</t>
  </si>
  <si>
    <t>114.08.16-114.08.25</t>
  </si>
  <si>
    <t>探訪臺南災區關懷重建進度，水利署、台水公司及台糖公司媒合民間工程團隊，跨單位公私協力加速家園重建，儘早恢復大家安居生活，持續強化供水設施的巡檢與維護，也確保供水服務不中斷。</t>
  </si>
  <si>
    <t>產業請益交流</t>
  </si>
  <si>
    <t>114.09.05-114.09.11</t>
  </si>
  <si>
    <t>一般行政
科技專案
工業技術升級輔導
中小企業科技應用
貿易推廣工作計畫
能源研究發展工作計畫</t>
  </si>
  <si>
    <t>1.約1,544,588觀看/觸及/曝光/互動點擊。
2.龔部長啟動產業請益之旅，親赴第一線傾聽業者需求，經濟部將依據產業回饋，滾動式調整支持方案，與企業站在一起共同努力。</t>
  </si>
  <si>
    <t>Youtube、Facebook</t>
  </si>
  <si>
    <t>澄清謠言-加強取締盜濫採土石</t>
  </si>
  <si>
    <t>114.09.14-114.09.18</t>
  </si>
  <si>
    <t>1.約502,667觸及/曝光/互動點擊。
2.經濟部鄭重澄清，取締盜採土石的工作從未中斷。媒體所稱「廢止方案」僅是依法制作業，同日已發布新的行政指導並持續執行，籲請大眾協助澄清不實報導。</t>
  </si>
  <si>
    <t>5-6月數位行銷實戰工作坊-台北、台中、高雄、花蓮、新竹等各場次報名宣傳街區店家數位轉型免費線上課程推廣</t>
  </si>
  <si>
    <t>累計好友數達3,146位，觸及達480,651人次。</t>
  </si>
  <si>
    <t>左列2項宣導項目預算編列於經濟部項下，經濟部商業發展署於本季辦理經費核銷。</t>
    <phoneticPr fontId="33" type="noConversion"/>
  </si>
  <si>
    <t>5/16街區行銷實戰工作坊「AI文案創作全攻略：從入門到實作」台北場報名宣傳</t>
  </si>
  <si>
    <t>5/27街區行銷實戰工作坊「AI超速創作術：社群圖文一鍵搞定」高雄場報名宣傳</t>
  </si>
  <si>
    <t>114.05.27</t>
  </si>
  <si>
    <t>左列5項宣導項目預算編列於經濟部項下，經濟部商業發展署於本季辦理經費核銷。</t>
    <phoneticPr fontId="33" type="noConversion"/>
  </si>
  <si>
    <t>7/1街區店家數位轉型線上課程上架資訊宣傳</t>
  </si>
  <si>
    <t>114.07.01-114.07.31</t>
  </si>
  <si>
    <t>累計好友數達3,166位，觸及達495,076人次。</t>
  </si>
  <si>
    <t>9/1-9/21「花蓮街區集點趣 集點Fun起來」活動前發佈宣傳</t>
  </si>
  <si>
    <t>114.08.28-114.08.31</t>
  </si>
  <si>
    <t>累計好友數達3,175位，觸及達503,298人次。</t>
  </si>
  <si>
    <t>9/1-9/21「花蓮街區集點趣 集點Fun起來」週末限時限定街頭表演活動宣傳</t>
  </si>
  <si>
    <t>114.09.18-114.09.30</t>
  </si>
  <si>
    <t>累計好友數達3,363位，觸及達519,778人次。</t>
  </si>
  <si>
    <t>左列2項宣導項目特別預算編列於經濟部項下，經濟部商業發展署將於後續月份辦理經費核銷。</t>
    <phoneticPr fontId="33" type="noConversion"/>
  </si>
  <si>
    <t>114.09.01-114.09.21</t>
  </si>
  <si>
    <t>社群推廣影片累積觀看次數達87,384次，按讚數2,062次、互動4,574次、分享452次。</t>
  </si>
  <si>
    <r>
      <t>台灣好報網站、台灣新聞雲、Pchome新聞、Yahoo新聞、Facebook</t>
    </r>
    <r>
      <rPr>
        <sz val="10"/>
        <color rgb="FF000000"/>
        <rFont val="標楷體"/>
        <family val="4"/>
        <charset val="136"/>
      </rPr>
      <t>、</t>
    </r>
    <r>
      <rPr>
        <sz val="12"/>
        <color rgb="FF000000"/>
        <rFont val="標楷體"/>
        <family val="4"/>
        <charset val="136"/>
      </rPr>
      <t>Instagram</t>
    </r>
    <phoneticPr fontId="33" type="noConversion"/>
  </si>
  <si>
    <t>【2025商業部門減碳人才培訓班】課程宣傳</t>
    <phoneticPr fontId="33" type="noConversion"/>
  </si>
  <si>
    <t>114年度「建構商業服務業永續發展環境計畫」</t>
    <phoneticPr fontId="33" type="noConversion"/>
  </si>
  <si>
    <t>114.06.24-114.07.18</t>
    <phoneticPr fontId="33" type="noConversion"/>
  </si>
  <si>
    <t>貼文觸及達271,268次，報名連結累計7,907點擊次數。</t>
    <phoneticPr fontId="33" type="noConversion"/>
  </si>
  <si>
    <t>幸福婚宴嘉年華推廣</t>
    <phoneticPr fontId="33" type="noConversion"/>
  </si>
  <si>
    <t>114.07.25-114.08.15</t>
    <phoneticPr fontId="33" type="noConversion"/>
  </si>
  <si>
    <t>廣告貼文吸引4,794次互動次數，曝光達117,821次數，觸及達73,524人次。</t>
    <phoneticPr fontId="33" type="noConversion"/>
  </si>
  <si>
    <r>
      <t>Facebook</t>
    </r>
    <r>
      <rPr>
        <sz val="10"/>
        <rFont val="標楷體"/>
        <family val="4"/>
        <charset val="136"/>
      </rPr>
      <t>、</t>
    </r>
    <r>
      <rPr>
        <sz val="12"/>
        <rFont val="標楷體"/>
        <family val="4"/>
        <charset val="136"/>
      </rPr>
      <t>Instagram</t>
    </r>
    <phoneticPr fontId="39" type="noConversion"/>
  </si>
  <si>
    <t>商業服務業數位轉型交流論壇</t>
    <phoneticPr fontId="33" type="noConversion"/>
  </si>
  <si>
    <t>114年度「推動商業服務業數位應用暨轉型成長計畫」</t>
    <phoneticPr fontId="33" type="noConversion"/>
  </si>
  <si>
    <t>114.08.08</t>
    <phoneticPr fontId="39" type="noConversion"/>
  </si>
  <si>
    <t>社團法人中小企業總會</t>
    <phoneticPr fontId="33" type="noConversion"/>
  </si>
  <si>
    <t>直播線上平均觀看500人次，最高1,279人次。</t>
    <phoneticPr fontId="33" type="noConversion"/>
  </si>
  <si>
    <t>臺灣老店文化節活動</t>
    <phoneticPr fontId="33" type="noConversion"/>
  </si>
  <si>
    <t>114.09.24-114.10.14</t>
    <phoneticPr fontId="39" type="noConversion"/>
  </si>
  <si>
    <t>廣告貼文吸引3,230次互動次數，曝光達17,006次數，觸及達23,334人次。</t>
    <phoneticPr fontId="33" type="noConversion"/>
  </si>
  <si>
    <r>
      <t>Line</t>
    </r>
    <r>
      <rPr>
        <sz val="10"/>
        <rFont val="標楷體"/>
        <family val="4"/>
        <charset val="136"/>
      </rPr>
      <t>、</t>
    </r>
    <r>
      <rPr>
        <sz val="12"/>
        <rFont val="標楷體"/>
        <family val="4"/>
        <charset val="136"/>
      </rPr>
      <t>Pchome Online新聞、品傳媒</t>
    </r>
    <phoneticPr fontId="39" type="noConversion"/>
  </si>
  <si>
    <t>114.07.01-114.07.30</t>
    <phoneticPr fontId="33" type="noConversion"/>
  </si>
  <si>
    <t>針對設計iPAS多元主題之宣傳素材（如：能力鑑定、企業認同、標竿案例等），並透過媒體廣宣提升社會認知，吸引青年踴躍參與能力鑑定考試及推動企業認同，另針對1111人力銀行的會員企業，推動加入iPAS認同企業行列，並刊登iPAS人才媒合平台發布會活動資訊廣告，以擴大曝光與參與。</t>
    <phoneticPr fontId="33" type="noConversion"/>
  </si>
  <si>
    <t>1111人力銀行、Facebook、Google多媒體廣告聯播網(GDN)</t>
    <phoneticPr fontId="33" type="noConversion"/>
  </si>
  <si>
    <t>114.08.01-114.08.31</t>
    <phoneticPr fontId="33" type="noConversion"/>
  </si>
  <si>
    <t>NKIC領軍新創-躍上亞洲金選國際舞台</t>
  </si>
  <si>
    <t>智慧電子晶片發展計畫</t>
  </si>
  <si>
    <t>114.08.28-114.08.29</t>
  </si>
  <si>
    <t>透過廣宣提升計畫中南港IC設計育成中心培育新創公司的知名度，協助推廣創新技術與產品，同時展現育成中心培育成果，吸引新創進駐。</t>
  </si>
  <si>
    <t>不只自救還開啟伺服器戰場宏致電子帶領供應鏈打造智慧製造護城河</t>
    <phoneticPr fontId="33" type="noConversion"/>
  </si>
  <si>
    <t>電子資訊業低碳轉型推動計畫</t>
    <phoneticPr fontId="33" type="noConversion"/>
  </si>
  <si>
    <t>114.08.28-114.09.03</t>
    <phoneticPr fontId="33" type="noConversion"/>
  </si>
  <si>
    <t>透過媒體深度採訪與轉型故事的廣泛傳播，不僅能展現計畫輔導個案在智慧製造與淨零低碳轉型上的領先作為，樹立產業典範，更能加速經驗分享與成功模式的擴散。</t>
    <phoneticPr fontId="33" type="noConversion"/>
  </si>
  <si>
    <t>今周刊(紙本雜誌)</t>
    <phoneticPr fontId="33" type="noConversion"/>
  </si>
  <si>
    <t>新能源國際論壇</t>
  </si>
  <si>
    <t>114.07.18-
114.08.13</t>
    <phoneticPr fontId="33" type="noConversion"/>
  </si>
  <si>
    <t>透過今周刊與其 ESG 平台長期的高曝光能力，本論壇的網路與社群整體觸及，達至少3萬人次，宣傳深度節能、儲能與智慧電網等發展趨勢。</t>
  </si>
  <si>
    <t>今周刊(電子雜誌)</t>
    <phoneticPr fontId="33" type="noConversion"/>
  </si>
  <si>
    <t>彙整產業脈動，前線培育優質人才-歡迎訂閱經濟部人才快訊電子報</t>
    <phoneticPr fontId="33" type="noConversion"/>
  </si>
  <si>
    <t>產業人才政策規劃與推動平臺計畫</t>
    <phoneticPr fontId="33" type="noConversion"/>
  </si>
  <si>
    <t>114.09.19-
114.11.14</t>
    <phoneticPr fontId="33" type="noConversion"/>
  </si>
  <si>
    <t>協助產業瞭解最新政府人才政策，進而善用政府資源培育人才。</t>
    <phoneticPr fontId="33" type="noConversion"/>
  </si>
  <si>
    <t>洞察國際標準新趨勢：4SA論壇引領臺灣智慧車電產業邁向全球供應鏈</t>
    <phoneticPr fontId="33" type="noConversion"/>
  </si>
  <si>
    <t>114.09.23-
114.09.30</t>
    <phoneticPr fontId="33" type="noConversion"/>
  </si>
  <si>
    <t>透過關鍵評論網刊登，提升計畫與論壇之產業能見度與公信力，展現臺灣在智慧車電、自主移動載具與次系統技術領域的研發實力與國際鏈結成果，強化外界對我國智慧車電、自主移動載具產業發展方向之認同。有助於擴大政策與技術議題的社會關注度，促進後續技術合作、產業媒合與市場拓展。</t>
    <phoneticPr fontId="33" type="noConversion"/>
  </si>
  <si>
    <t>資策會攜手14家廠商，銀光科技主題館登場南港照顧博覽會</t>
  </si>
  <si>
    <t>銀光科技智慧照顧驗證推動計畫</t>
    <phoneticPr fontId="33" type="noConversion"/>
  </si>
  <si>
    <t>114.09.26-114.11.30</t>
  </si>
  <si>
    <t>參展9/25~27台北國際照顧博覽會，打造銀光科技主題館，以日照中心四大情境展區為主，包括：銀光日照館、樂活健身房、安心照護所、戰情指揮站等，建構生理測量、運動訓練、系統串接、身心照顧等照顧科技整合與服務情境，感受科技如何協助照護人員提升效率，並為每個長者帶來更優質的照護品質。</t>
  </si>
  <si>
    <t>經濟日報網、中時新聞網、PChome新聞、yams蕃新聞、Yahoo新聞</t>
    <phoneticPr fontId="33" type="noConversion"/>
  </si>
  <si>
    <t>銀光科技體驗服務活動(第2場)</t>
    <phoneticPr fontId="33" type="noConversion"/>
  </si>
  <si>
    <t>114.06.01-
114.06.18</t>
    <phoneticPr fontId="33" type="noConversion"/>
  </si>
  <si>
    <r>
      <t>YouTube</t>
    </r>
    <r>
      <rPr>
        <sz val="10"/>
        <rFont val="標楷體"/>
        <family val="4"/>
        <charset val="136"/>
      </rPr>
      <t>(</t>
    </r>
    <r>
      <rPr>
        <sz val="12"/>
        <rFont val="標楷體"/>
        <family val="4"/>
        <charset val="136"/>
      </rPr>
      <t>IDEAS</t>
    </r>
    <r>
      <rPr>
        <sz val="10"/>
        <rFont val="標楷體"/>
        <family val="4"/>
        <charset val="136"/>
      </rPr>
      <t xml:space="preserve"> </t>
    </r>
    <r>
      <rPr>
        <sz val="12"/>
        <rFont val="標楷體"/>
        <family val="4"/>
        <charset val="136"/>
      </rPr>
      <t>Hatch</t>
    </r>
    <r>
      <rPr>
        <sz val="10"/>
        <rFont val="標楷體"/>
        <family val="4"/>
        <charset val="136"/>
      </rPr>
      <t xml:space="preserve"> )</t>
    </r>
    <phoneticPr fontId="33" type="noConversion"/>
  </si>
  <si>
    <t>於本季辦理活動結案，實際結案達廠商回饋免費廣告；更正第2季公告金額。</t>
    <phoneticPr fontId="33" type="noConversion"/>
  </si>
  <si>
    <t>貿易政策及措施</t>
    <phoneticPr fontId="33" type="noConversion"/>
  </si>
  <si>
    <t>114.07.01-114.09.30</t>
    <phoneticPr fontId="33" type="noConversion"/>
  </si>
  <si>
    <t>為宣傳貿易政策及措施相關訊息，114年7至9月發布FB貼文42篇，LINE貼文44則，至9月底FB追蹤數174,383人，LINE好友數21,030人。</t>
    <phoneticPr fontId="39" type="noConversion"/>
  </si>
  <si>
    <t>貿易管理說明會</t>
    <phoneticPr fontId="33" type="noConversion"/>
  </si>
  <si>
    <t>114.09.09-114.09.18</t>
    <phoneticPr fontId="33" type="noConversion"/>
  </si>
  <si>
    <t>為辦理經濟部國際貿易署高雄辦事處貿易管理說明會，於臺灣時報置放網站橫幅(Banner)廣告，以提升民眾參與度。</t>
  </si>
  <si>
    <t>臺灣時報-網站</t>
    <phoneticPr fontId="33" type="noConversion"/>
  </si>
  <si>
    <t>2026年台灣國際扣件展-徵展</t>
    <phoneticPr fontId="33" type="noConversion"/>
  </si>
  <si>
    <r>
      <t>平面媒體</t>
    </r>
    <r>
      <rPr>
        <sz val="10"/>
        <rFont val="標楷體"/>
        <family val="4"/>
        <charset val="136"/>
      </rPr>
      <t>、</t>
    </r>
    <r>
      <rPr>
        <sz val="12"/>
        <rFont val="標楷體"/>
        <family val="4"/>
        <charset val="136"/>
      </rPr>
      <t>網路媒體</t>
    </r>
    <phoneticPr fontId="33" type="noConversion"/>
  </si>
  <si>
    <t>114.06.24、114.07.02-114.07.08</t>
    <phoneticPr fontId="33" type="noConversion"/>
  </si>
  <si>
    <t>為加強「2026年台灣國際扣件展」徵展作業，委由經濟日報進行宣傳，投放網站及APP廣告，吸引相關業者報名參展，總曝光量718,628次；另刊登報紙廣告，總發行量320,000份。</t>
  </si>
  <si>
    <t>1.經濟日報-報紙
2.經濟日報-網站
3.經濟日報-APP</t>
    <phoneticPr fontId="33" type="noConversion"/>
  </si>
  <si>
    <t>114.06.18、114.06.19、114.07.02、114.07.22</t>
    <phoneticPr fontId="33" type="noConversion"/>
  </si>
  <si>
    <t>為加強「2026年台灣國際扣件展」徵展作業，委由工商時報進行宣傳，投放網站及APP廣告，吸引相關業者報名參展，總曝光量為33,157次；另刊登3則報紙廣告，每則發行量350,000份。</t>
    <phoneticPr fontId="33" type="noConversion"/>
  </si>
  <si>
    <t>1.工商時報-報紙
2.工商時報-網站
3.工商時報-APP</t>
    <phoneticPr fontId="33" type="noConversion"/>
  </si>
  <si>
    <t>臺灣國際專業展整合式數位行銷案</t>
    <phoneticPr fontId="33" type="noConversion"/>
  </si>
  <si>
    <t>114.05.01-114.09.04</t>
    <phoneticPr fontId="33" type="noConversion"/>
  </si>
  <si>
    <t>透過Google多媒體廣告聯播網(GDN)、Facebook、LinkedIn及當今大馬等網路媒體進行宣傳，針對本年度30項臺灣國際專業展之目標市場進行宣傳，宣導期間實際點擊數達452,963次。</t>
    <phoneticPr fontId="33" type="noConversion"/>
  </si>
  <si>
    <t>1.Google多媒體廣告聯播網(GDN)
2.Facebook
3.LinkedIn
4.當今大馬-網站、電子報</t>
    <phoneticPr fontId="33" type="noConversion"/>
  </si>
  <si>
    <t>2025高雄國際食品展</t>
    <phoneticPr fontId="33" type="noConversion"/>
  </si>
  <si>
    <t>114.09.02-114.09.03</t>
    <phoneticPr fontId="33" type="noConversion"/>
  </si>
  <si>
    <t>透過美通社PR NEWSWIRE發布英文新聞於目標市場，相關平臺總計發布891則新聞，約觸及228,300名潛在受眾。</t>
    <phoneticPr fontId="33" type="noConversion"/>
  </si>
  <si>
    <t>美通社PR NEWSWIRE-網站、電子報</t>
    <phoneticPr fontId="33" type="noConversion"/>
  </si>
  <si>
    <t>2025掌握兆元清真商機研討會</t>
    <phoneticPr fontId="33" type="noConversion"/>
  </si>
  <si>
    <t>114.04.29-114.05.22</t>
    <phoneticPr fontId="33" type="noConversion"/>
  </si>
  <si>
    <t>為宣傳臺中場及高雄場清真研討會，於Facebook進行廣告宣傳，吸引5,039人次點擊、曝光數499,063次。</t>
    <phoneticPr fontId="33" type="noConversion"/>
  </si>
  <si>
    <t>2025年星印泰貿易訪問團</t>
    <phoneticPr fontId="33" type="noConversion"/>
  </si>
  <si>
    <t>114.04.28-114.05.15</t>
    <phoneticPr fontId="33" type="noConversion"/>
  </si>
  <si>
    <t>2025年星印泰貿易訪問團廣告期間，Facebook曝光數60,401次、觸及23,311人次、報名連結點擊179次，計蒐集99位潛在新加坡買主報名。</t>
    <phoneticPr fontId="33" type="noConversion"/>
  </si>
  <si>
    <t xml:space="preserve">Facebook </t>
    <phoneticPr fontId="33" type="noConversion"/>
  </si>
  <si>
    <t>2025年中東歐貿易暨布局考察團</t>
    <phoneticPr fontId="33" type="noConversion"/>
  </si>
  <si>
    <t>114.04.15-
114.05.15</t>
    <phoneticPr fontId="33" type="noConversion"/>
  </si>
  <si>
    <t>為推廣參團廠商予海外買主，於保加利亞產業媒體網站刊登橫幅廣告，觸及84,502人次。</t>
    <phoneticPr fontId="33" type="noConversion"/>
  </si>
  <si>
    <t>Industryinfo.bg-網站</t>
    <phoneticPr fontId="33" type="noConversion"/>
  </si>
  <si>
    <t>114.04.10-
114.05.10</t>
    <phoneticPr fontId="33" type="noConversion"/>
  </si>
  <si>
    <t>為推廣參團廠商予海外買主，於匈牙利產業媒體網站刊登廣告，觸及20,000人次。</t>
    <phoneticPr fontId="33" type="noConversion"/>
  </si>
  <si>
    <t>TechMonitor-網站</t>
    <phoneticPr fontId="33" type="noConversion"/>
  </si>
  <si>
    <t>Taiwan Select 全球搶單大會-臺中場</t>
    <phoneticPr fontId="33" type="noConversion"/>
  </si>
  <si>
    <t>114.08.04-114.08.20</t>
    <phoneticPr fontId="33" type="noConversion"/>
  </si>
  <si>
    <t>Taiwan Select 全球搶單大會-臺中場宣傳期間，Google多媒體廣告聯播網(GDN)總曝光1,970,000次、總點擊數140,000次。</t>
    <phoneticPr fontId="33" type="noConversion"/>
  </si>
  <si>
    <t>114.08.07-114.08.20</t>
    <phoneticPr fontId="33" type="noConversion"/>
  </si>
  <si>
    <t>Taiwan Select 全球搶單大會-臺中場宣傳期間，經濟日報網站總曝光270,000次。</t>
    <phoneticPr fontId="33" type="noConversion"/>
  </si>
  <si>
    <t>經濟日報-網站</t>
    <phoneticPr fontId="33" type="noConversion"/>
  </si>
  <si>
    <t>Taiwan Select 全球搶單大會-臺中場宣傳期間，工商時報報紙及網站刊登總曝光220,000次。</t>
    <phoneticPr fontId="33" type="noConversion"/>
  </si>
  <si>
    <t>工商時報-報紙、網站</t>
    <phoneticPr fontId="33" type="noConversion"/>
  </si>
  <si>
    <t>宣傳經貿透視雙周刊業務</t>
    <phoneticPr fontId="33" type="noConversion"/>
  </si>
  <si>
    <t>114.04.01-114.04.30、114.07.01-114.08.31</t>
    <phoneticPr fontId="33" type="noConversion"/>
  </si>
  <si>
    <t>為擴大宣傳經貿透視雙周刊，開發潛在訂戶，於能力雜誌刊登廣告，觸及中國生產力中心會員及財經企管相關興趣之讀者群，每月曝光60,000次廠商讀者。</t>
    <phoneticPr fontId="33" type="noConversion"/>
  </si>
  <si>
    <t>能力雜誌-雜誌</t>
    <phoneticPr fontId="33" type="noConversion"/>
  </si>
  <si>
    <t>為擴大宣傳經貿透視雙周刊，開發潛在訂戶，於貿易雜誌刊登廣告，觸及進出口公會會員及貿易相關業者，每月曝光36,000次廠商讀者。</t>
    <phoneticPr fontId="33" type="noConversion"/>
  </si>
  <si>
    <t>貿易雜誌-雜誌</t>
    <phoneticPr fontId="33" type="noConversion"/>
  </si>
  <si>
    <t>114.07.01-114.07.31、114.09.01-114.09.30</t>
    <phoneticPr fontId="33" type="noConversion"/>
  </si>
  <si>
    <t>為擴大宣傳經貿透視雙周刊，開發潛在訂戶，於活動平台雜誌刊登廣告，觸及財經專業人士及相關讀者，每月曝光35,000次廠商讀者。</t>
    <phoneticPr fontId="33" type="noConversion"/>
  </si>
  <si>
    <t>活動平台-雜誌</t>
    <phoneticPr fontId="33" type="noConversion"/>
  </si>
  <si>
    <t>為擴大宣傳經貿透視雙周刊，開發潛在訂戶，於機械新刊雜誌刊登廣告，觸及機械相關產業業者，每月曝光90,000次廠商讀者。</t>
    <phoneticPr fontId="33" type="noConversion"/>
  </si>
  <si>
    <t>機械新刊-雜誌</t>
    <phoneticPr fontId="33" type="noConversion"/>
  </si>
  <si>
    <t>為擴大宣傳經貿透視雙周刊，開發潛在訂戶，於CIO IT經理人雜誌刊登廣告，觸及IT產業高階經理人，每月曝光36,000次廠商讀者。</t>
    <phoneticPr fontId="33" type="noConversion"/>
  </si>
  <si>
    <t>CIO IT經理人-雜誌</t>
    <phoneticPr fontId="33" type="noConversion"/>
  </si>
  <si>
    <t>為擴大宣傳經貿透視雙周刊，開發潛在訂戶，於台經月刊刊登廣告，觸及高階經理人及相關讀者，每月曝光22,000次廠商讀者。</t>
    <phoneticPr fontId="33" type="noConversion"/>
  </si>
  <si>
    <t>台經月刊-雜誌</t>
    <phoneticPr fontId="33" type="noConversion"/>
  </si>
  <si>
    <t>114.07.01-
114.09.30</t>
    <phoneticPr fontId="33" type="noConversion"/>
  </si>
  <si>
    <t>為擴大宣傳經貿透視雙周刊，開發潛在訂戶，於中華徵信所刊登電子報廣告，每月曝光370,000次廠商讀者；並於其出版品-臺灣大型企業排名TOP5000刊登廣告，計曝光42,000次廠商讀者。</t>
    <phoneticPr fontId="33" type="noConversion"/>
  </si>
  <si>
    <t>1.中華徵信所-電子報
2.台灣大型企業排名TOP5000-書籍內頁</t>
    <phoneticPr fontId="33" type="noConversion"/>
  </si>
  <si>
    <t>宣傳經貿叢書及其他中文出版品</t>
    <phoneticPr fontId="33" type="noConversion"/>
  </si>
  <si>
    <t>114.03.01-114.06.30</t>
    <phoneticPr fontId="33" type="noConversion"/>
  </si>
  <si>
    <t>為擴大宣傳經貿叢書及其他中文出版品，開發潛在訂戶，於紡織趨勢雜誌刊登廣告，觸及紡織相關產業業者，每月曝光9,000次廠商讀者。</t>
    <phoneticPr fontId="33" type="noConversion"/>
  </si>
  <si>
    <t>紡織趨勢-雜誌</t>
    <phoneticPr fontId="33" type="noConversion"/>
  </si>
  <si>
    <t>為擴大宣傳經貿叢書及其他中文出版品，開發潛在訂戶，於空中美語雜誌刊登廣告，觸及雜誌會員及相關興趣之讀者群，每月曝光300,000次一般讀者。</t>
    <phoneticPr fontId="33" type="noConversion"/>
  </si>
  <si>
    <t>空中美語-雜誌</t>
    <phoneticPr fontId="33" type="noConversion"/>
  </si>
  <si>
    <t>114.07.01-114.07.31</t>
    <phoneticPr fontId="33" type="noConversion"/>
  </si>
  <si>
    <t>為擴大宣傳經貿叢書及其他中文出版品，開發潛在訂戶，於中華徵信所出版品-臺灣大型企業排名TOP5000刊登廣告，計曝光42,000次廠商讀者。</t>
    <phoneticPr fontId="33" type="noConversion"/>
  </si>
  <si>
    <t>台灣大型企業排名TOP5000-書籍內頁</t>
    <phoneticPr fontId="33" type="noConversion"/>
  </si>
  <si>
    <t>114.05.22-114.06.05</t>
    <phoneticPr fontId="33" type="noConversion"/>
  </si>
  <si>
    <t>為擴大宣傳經貿透視雙周刊，開發潛在訂戶，於Facbook及Instagram動態消息刊登廣告，期間曝光1,232,362次、總點擊8,835次。</t>
    <phoneticPr fontId="33" type="noConversion"/>
  </si>
  <si>
    <t>1.Facebook
2.Instagram</t>
    <phoneticPr fontId="33" type="noConversion"/>
  </si>
  <si>
    <t>Pin起商機：
Taiwantrade x 
Pinterest 智慧行銷新視界</t>
    <phoneticPr fontId="33" type="noConversion"/>
  </si>
  <si>
    <t>114.05.07-114.05.21</t>
    <phoneticPr fontId="33" type="noConversion"/>
  </si>
  <si>
    <t>為推廣Pinterest大會活動，協助提升臺灣業者於視覺社群平臺之曝光，於Facebook刊登廣告，期間累計曝光134,666次。</t>
    <phoneticPr fontId="33" type="noConversion"/>
  </si>
  <si>
    <t>2025馬來西亞臺灣形象展-創新生活館</t>
    <phoneticPr fontId="33" type="noConversion"/>
  </si>
  <si>
    <t>114.06.05-114.06.25</t>
    <phoneticPr fontId="33" type="noConversion"/>
  </si>
  <si>
    <t>為推廣2025馬來西亞臺灣形象展-創新生活館參展廠商予海外買主，期間Google多媒體廣告聯播網(GDN)曝光322,353次、Google關鍵字廣告曝光178,810次。</t>
    <phoneticPr fontId="33" type="noConversion"/>
  </si>
  <si>
    <t>Google多媒體廣告聯播網(GDN)</t>
    <phoneticPr fontId="39" type="noConversion"/>
  </si>
  <si>
    <t>114.09.01-114.09.30</t>
    <phoneticPr fontId="33" type="noConversion"/>
  </si>
  <si>
    <t>為擴大宣傳經貿透視雙周刊，開發潛在訂戶，於會計研究月刊刊登廣告，每月曝光7,000次廠商讀者。</t>
    <phoneticPr fontId="33" type="noConversion"/>
  </si>
  <si>
    <t>會計研究月刊-雜誌</t>
    <phoneticPr fontId="33" type="noConversion"/>
  </si>
  <si>
    <t>為擴大宣傳經貿叢書及其他中文出版品，開發潛在訂戶，於工商財經刊登廣告，以提升出版品能見度。</t>
    <phoneticPr fontId="33" type="noConversion"/>
  </si>
  <si>
    <t>工商財經-報紙、網站</t>
    <phoneticPr fontId="33" type="noConversion"/>
  </si>
  <si>
    <t>為擴大宣傳經貿透視雙周刊，開發潛在訂戶，於銀行家月刊刊登廣告，觸及財經專業人士及相關讀者，每月曝光45,000次讀者。</t>
    <phoneticPr fontId="33" type="noConversion"/>
  </si>
  <si>
    <t>銀行家月刊-雜誌</t>
    <phoneticPr fontId="33" type="noConversion"/>
  </si>
  <si>
    <t>DATE SUMMIT數位商務大趨勢國際匯壇暨洽談會</t>
    <phoneticPr fontId="33" type="noConversion"/>
  </si>
  <si>
    <t>114.07.30-114.08.27</t>
    <phoneticPr fontId="33" type="noConversion"/>
  </si>
  <si>
    <t>為推廣DATE SUMMIT數位商務大趨勢國際匯壇暨洽談會，宣導期間以Google多媒體廣告聯播網(GDN)進行宣傳，總計曝光632,524次。</t>
    <phoneticPr fontId="33" type="noConversion"/>
  </si>
  <si>
    <t xml:space="preserve">2025新興向榮節目
-EP1 日本熊本
-EP2 印度加爾各答
-EP3 捷克 </t>
    <phoneticPr fontId="33" type="noConversion"/>
  </si>
  <si>
    <t>114.05.22-114.09.30</t>
    <phoneticPr fontId="33" type="noConversion"/>
  </si>
  <si>
    <t>於經濟部國際貿易署YouTube頻道播放2025新興向榮節目，第1集(日本熊本)觀看人次38,761次、第2集(印度加爾各答)達成觀看人次25,043次、第3集(捷克)達成觀看人次33,966次。</t>
    <phoneticPr fontId="33" type="noConversion"/>
  </si>
  <si>
    <t>初級商務英語班及商務社交英語全攻略課程</t>
    <phoneticPr fontId="33" type="noConversion"/>
  </si>
  <si>
    <t>114.05.13-114.06.03</t>
    <phoneticPr fontId="33" type="noConversion"/>
  </si>
  <si>
    <t>初級商務英語班及商務社交英語全攻略課程宣傳期間，Facebook總曝光681,204次、總點擊數7,193次。</t>
    <phoneticPr fontId="33" type="noConversion"/>
  </si>
  <si>
    <t>特殊外語課程</t>
    <phoneticPr fontId="33" type="noConversion"/>
  </si>
  <si>
    <t>114.05.19-114.06.27</t>
    <phoneticPr fontId="33" type="noConversion"/>
  </si>
  <si>
    <t>特殊外語課程宣傳期間，Facebook總曝光134,340次、總點擊數6,675次。</t>
    <phoneticPr fontId="33" type="noConversion"/>
  </si>
  <si>
    <t>AI應用實務培訓班</t>
    <phoneticPr fontId="33" type="noConversion"/>
  </si>
  <si>
    <t>114.05.21-114.06.19</t>
    <phoneticPr fontId="33" type="noConversion"/>
  </si>
  <si>
    <t>AI應用實務培訓班宣傳期間，Facebook總曝光906,134次、總點擊數7,559次。</t>
    <phoneticPr fontId="33" type="noConversion"/>
  </si>
  <si>
    <t>AI賦能大健康產業精準商業模式設計與企劃提案課程</t>
    <phoneticPr fontId="33" type="noConversion"/>
  </si>
  <si>
    <t>114.05.12-114.07.03</t>
    <phoneticPr fontId="33" type="noConversion"/>
  </si>
  <si>
    <t>AI賦能大健康產業精準商業模式設計與企劃提案課程宣傳期間，Facebook總曝光325,261次、總點擊數2,048次。</t>
    <phoneticPr fontId="33" type="noConversion"/>
  </si>
  <si>
    <t>AI商業加速器系列課程</t>
    <phoneticPr fontId="33" type="noConversion"/>
  </si>
  <si>
    <t>AI商業加速器系列課程宣傳期間，Facebook總曝光705,134次、總點擊數12,791次；Line總曝光1,917,165次、總點擊數12,319次。</t>
    <phoneticPr fontId="33" type="noConversion"/>
  </si>
  <si>
    <t>1.Facebook
2.Line</t>
    <phoneticPr fontId="33" type="noConversion"/>
  </si>
  <si>
    <t>美中印暨新南向國家供應鏈管理趨勢探討課程(臺中場)</t>
    <phoneticPr fontId="33" type="noConversion"/>
  </si>
  <si>
    <t>114.06.09-114.07.06</t>
    <phoneticPr fontId="33" type="noConversion"/>
  </si>
  <si>
    <t>美中印暨新南向國家供應鏈管理趨勢探討課程(臺中場)宣傳期間，Facebook總曝光245,751次、總點擊數1,087次。</t>
    <phoneticPr fontId="33" type="noConversion"/>
  </si>
  <si>
    <t>美中印暨新南向國家供應鏈管理趨勢探討課程(臺北場)</t>
    <phoneticPr fontId="33" type="noConversion"/>
  </si>
  <si>
    <t>114.05.20-114.06.09</t>
    <phoneticPr fontId="33" type="noConversion"/>
  </si>
  <si>
    <t>美中印暨新南向國家供應鏈管理趨勢探討課程(臺北場)宣傳期間，Facebook總曝光417,176次、總點擊數1,566次。</t>
    <phoneticPr fontId="33" type="noConversion"/>
  </si>
  <si>
    <t>美中印暨新南向國家供應鏈管理趨勢探討課程(高雄場)</t>
    <phoneticPr fontId="33" type="noConversion"/>
  </si>
  <si>
    <t>114.07.04-114.07.31</t>
    <phoneticPr fontId="33" type="noConversion"/>
  </si>
  <si>
    <t xml:space="preserve">美中印暨新南向國家供應鏈管理趨勢探討課程(高雄場)宣傳期間，Facebook總曝光​166,755次、總點擊數829次。
</t>
    <phoneticPr fontId="33" type="noConversion"/>
  </si>
  <si>
    <t>AI SEO攻略線上系列課程</t>
    <phoneticPr fontId="33" type="noConversion"/>
  </si>
  <si>
    <t>114.08.05-114.09.01</t>
    <phoneticPr fontId="33" type="noConversion"/>
  </si>
  <si>
    <t>AI SEO攻略線上系列課程宣傳期間，Facebook總曝光​1,216,234次、總點擊數9,264次。</t>
    <phoneticPr fontId="33" type="noConversion"/>
  </si>
  <si>
    <t xml:space="preserve">臺北AI應用精選課程 </t>
    <phoneticPr fontId="33" type="noConversion"/>
  </si>
  <si>
    <t>114.06.09-114.08.22</t>
    <phoneticPr fontId="33" type="noConversion"/>
  </si>
  <si>
    <t>臺北AI應用精選課程宣傳期間，Facebook總曝光764,145次、總點擊數6,306次。</t>
    <phoneticPr fontId="33" type="noConversion"/>
  </si>
  <si>
    <t>2025年Wow! Taiwan Project-日本運動健康</t>
    <phoneticPr fontId="33" type="noConversion"/>
  </si>
  <si>
    <t>114.07.01-114.07.15</t>
    <phoneticPr fontId="33" type="noConversion"/>
  </si>
  <si>
    <t>1.為推廣2025年Wow! Taiwan，於東洋經濟網投放橫幅廣告，同時向海外潛力買主推廣臺灣業者資訊，以助買家來臺招募作業。
2.廣告投放期間曝光逾1,800,000次。</t>
    <phoneticPr fontId="33" type="noConversion"/>
  </si>
  <si>
    <t>東洋經濟網-網站</t>
    <phoneticPr fontId="33" type="noConversion"/>
  </si>
  <si>
    <t>2025年Wow! Taiwan Project-菲律賓運動健康</t>
    <phoneticPr fontId="33" type="noConversion"/>
  </si>
  <si>
    <t>114.08.01-114.08.15</t>
    <phoneticPr fontId="33" type="noConversion"/>
  </si>
  <si>
    <t>1.為推廣2025年Wow! Taiwan，於聯合日報網置放網站橫幅(Banner)廣告，向海外潛力買主推廣臺灣業者資訊，以助買家來臺招募作業。
2.廣告投放期間曝光逾8,360,000次。</t>
    <phoneticPr fontId="33" type="noConversion"/>
  </si>
  <si>
    <t>聯合日報網-網站</t>
    <phoneticPr fontId="33" type="noConversion"/>
  </si>
  <si>
    <t>2025年Wow! Taiwan Project-韓國醫美保健</t>
    <phoneticPr fontId="33" type="noConversion"/>
  </si>
  <si>
    <t>114.09.01-114.09.15</t>
    <phoneticPr fontId="33" type="noConversion"/>
  </si>
  <si>
    <t>1.為推廣2025年Wow! Taiwan，於每日經濟新聞及醫療健康網置放網站橫幅(Banner)廣告，以向海外潛力買主推廣臺灣業者資訊並推廣我國產品。
2.廣告投放期間曝光逾485,000次。</t>
    <phoneticPr fontId="33" type="noConversion"/>
  </si>
  <si>
    <t>1.每日經濟新聞-網站
2.醫療健康網-網站</t>
    <phoneticPr fontId="33" type="noConversion"/>
  </si>
  <si>
    <t>臺灣紡織永續機能形象/時尚秀成果報導</t>
    <phoneticPr fontId="33" type="noConversion"/>
  </si>
  <si>
    <t>114年度紡織品整合行銷與商機開發計畫</t>
    <phoneticPr fontId="33" type="noConversion"/>
  </si>
  <si>
    <t>114.07.21-114.08.20</t>
    <phoneticPr fontId="33" type="noConversion"/>
  </si>
  <si>
    <t>JustStyle為英國權威紡織與時尚專業媒體，專注報導國際創新紡織科技、產業趨勢及市場動態，讀者遍及全球專業紡織品牌買主與時尚產業決策者。透過推廣臺灣永續機能形象內容及時尚秀成果，提升我國紡織業形象與國外合作機會。</t>
    <phoneticPr fontId="33" type="noConversion"/>
  </si>
  <si>
    <t>JustStyle-網站</t>
    <phoneticPr fontId="33" type="noConversion"/>
  </si>
  <si>
    <t>臺灣紡織永續機能形象</t>
    <phoneticPr fontId="33" type="noConversion"/>
  </si>
  <si>
    <t>114.05.28-114.06.27</t>
    <phoneticPr fontId="33" type="noConversion"/>
  </si>
  <si>
    <r>
      <rPr>
        <sz val="11"/>
        <rFont val="標楷體"/>
        <family val="4"/>
        <charset val="136"/>
      </rPr>
      <t>WTiN（World Textile Information Network）</t>
    </r>
    <r>
      <rPr>
        <sz val="12"/>
        <rFont val="標楷體"/>
        <family val="4"/>
        <charset val="136"/>
      </rPr>
      <t>是英國權威並擁有130年歷史的紡織訊息公司，為全球紡織製造業提供商業及技術情報等相關專業資訊，對於紡織產業數位訊息的收集、分析、整合及傳播具有高度的專業技術。透過英國WTiN網站刊登廣告，推廣臺灣永續創新紡織品，傳遞產業優質形象及拓銷活動資訊予目標市場客群。</t>
    </r>
    <phoneticPr fontId="33" type="noConversion"/>
  </si>
  <si>
    <t>WTiN-網站</t>
    <phoneticPr fontId="33" type="noConversion"/>
  </si>
  <si>
    <t>114.08.25-114.09.24</t>
    <phoneticPr fontId="33" type="noConversion"/>
  </si>
  <si>
    <t>Fibre2Fashion為印度知名紡織專業媒體，提供報導國際採購趨勢資訊，讀者觸及全球專業紡織品牌買主。透過推廣臺灣永續機能形象內容及時尚秀成果，提升我國紡織業形象與國外合作機會。</t>
    <phoneticPr fontId="33" type="noConversion"/>
  </si>
  <si>
    <t>Fibre2Fashion-網站</t>
    <phoneticPr fontId="33" type="noConversion"/>
  </si>
  <si>
    <t>114年補助公司或商號參加海外國際展覽業務計畫-參展研習課程網路直播</t>
    <phoneticPr fontId="33" type="noConversion"/>
  </si>
  <si>
    <t>114年度委託辦理補助公司或商號參加海外國際展覽業務計畫</t>
    <phoneticPr fontId="33" type="noConversion"/>
  </si>
  <si>
    <t>114.07.03-114.08.07</t>
    <phoneticPr fontId="33" type="noConversion"/>
  </si>
  <si>
    <t>台北市進出口商業同業公會</t>
    <phoneticPr fontId="33" type="noConversion"/>
  </si>
  <si>
    <t>114年7月3日至8月7日辦理4場實體同步線上參展研習課程，4場線上直播計2,277人出席。</t>
    <phoneticPr fontId="33" type="noConversion"/>
  </si>
  <si>
    <t>114年10-12月補助公告說明會網路直播</t>
    <phoneticPr fontId="33" type="noConversion"/>
  </si>
  <si>
    <t>114.08.12</t>
    <phoneticPr fontId="33" type="noConversion"/>
  </si>
  <si>
    <t>114年8月12日辦理實體同步線上補助公告說明會，線上直播計385人出席。</t>
    <phoneticPr fontId="33" type="noConversion"/>
  </si>
  <si>
    <t>114年10-12月個別廠商赴海外參展補助計畫及說明會</t>
    <phoneticPr fontId="33" type="noConversion"/>
  </si>
  <si>
    <t>114年委託辦理補助公司或商號參加海外國際展覽業務計畫</t>
    <phoneticPr fontId="33" type="noConversion"/>
  </si>
  <si>
    <t>114.08.05-114.08.25</t>
    <phoneticPr fontId="33" type="noConversion"/>
  </si>
  <si>
    <t>為宣傳114年10至12月個別廠商赴海外參展補助計畫及說明會，於Google關鍵字廣告推播相關訊息。</t>
    <phoneticPr fontId="33" type="noConversion"/>
  </si>
  <si>
    <t>宣傳臺灣會展城市特色</t>
    <phoneticPr fontId="33" type="noConversion"/>
  </si>
  <si>
    <t>於歐洲專業會展媒體AMI進行網站整合行銷宣傳，提升臺灣會展國際曝光度，宣導期程間觸及逾35,000人次。</t>
    <phoneticPr fontId="33" type="noConversion"/>
  </si>
  <si>
    <t>歐洲專業會展媒體AMI-網站</t>
    <phoneticPr fontId="33" type="noConversion"/>
  </si>
  <si>
    <t>透過社群平臺LinkedIn投放廣告，提升臺灣會展國際曝光度，宣導期程間觸及逾10,000人次。</t>
    <phoneticPr fontId="33" type="noConversion"/>
  </si>
  <si>
    <t>Linkedin</t>
    <phoneticPr fontId="33" type="noConversion"/>
  </si>
  <si>
    <t>114年MEET TAIWAN社群平臺(Facebook)營運執行</t>
    <phoneticPr fontId="33" type="noConversion"/>
  </si>
  <si>
    <t>宣傳「MEET TAIWAN」Facebook粉絲專頁及貼文，宣導期程間貼文觸及數逾1,030,000人次。</t>
    <phoneticPr fontId="33" type="noConversion"/>
  </si>
  <si>
    <t xml:space="preserve">Facebook
</t>
    <phoneticPr fontId="33" type="noConversion"/>
  </si>
  <si>
    <t>114年MEET TAIWAN社群平臺(Instagram)營運執行</t>
    <phoneticPr fontId="33" type="noConversion"/>
  </si>
  <si>
    <t>宣傳「MEET TAIWAN」Instagram粉絲專頁及貼文，宣導期程間貼文觸及數逾840,000人次。</t>
    <phoneticPr fontId="33" type="noConversion"/>
  </si>
  <si>
    <t>Instagram</t>
    <phoneticPr fontId="33" type="noConversion"/>
  </si>
  <si>
    <t>宣傳「MEET TAIWAN」臺灣會展網</t>
    <phoneticPr fontId="33" type="noConversion"/>
  </si>
  <si>
    <t>宣傳「MEET TAIWAN」臺灣會展網，提升臺灣會展國際曝光度，宣導期程間點擊數近287,000次。</t>
    <phoneticPr fontId="33" type="noConversion"/>
  </si>
  <si>
    <t xml:space="preserve">1.Facebook
2.Google多媒體廣告聯播網(GDN)
</t>
    <phoneticPr fontId="33" type="noConversion"/>
  </si>
  <si>
    <t>宣傳臺灣優質會展目的地特色</t>
    <phoneticPr fontId="33" type="noConversion"/>
  </si>
  <si>
    <t>114.07.01-114.08.31</t>
    <phoneticPr fontId="33" type="noConversion"/>
  </si>
  <si>
    <t>於英國Business Traveller臉書粉絲專頁發布貼文，宣導期程間貼文觸及數逾10,000人次。</t>
    <phoneticPr fontId="33" type="noConversion"/>
  </si>
  <si>
    <t>於Business Traveller雜誌刊登宣傳文案，宣導期程間觸及逾140,000人次。</t>
    <phoneticPr fontId="33" type="noConversion"/>
  </si>
  <si>
    <t>英國Business Traveller-雜誌</t>
    <phoneticPr fontId="33" type="noConversion"/>
  </si>
  <si>
    <t>宣傳臺灣包容多元文化之會展環境</t>
    <phoneticPr fontId="33" type="noConversion"/>
  </si>
  <si>
    <t>於新加坡專業會展媒體M&amp;C ASIA網站進行整合行銷宣傳，宣導期程間觸及逾460,000人次。</t>
    <phoneticPr fontId="33" type="noConversion"/>
  </si>
  <si>
    <t>新加坡專業會展媒體M&amp;C ASIA-網站</t>
    <phoneticPr fontId="33" type="noConversion"/>
  </si>
  <si>
    <t>於M&amp;C ASIA臉書粉絲專頁發布貼文，宣導期間貼文觸及數逾6,000人次。</t>
    <phoneticPr fontId="33" type="noConversion"/>
  </si>
  <si>
    <t>宣傳臺灣會展城市產業聚落特色</t>
    <phoneticPr fontId="33" type="noConversion"/>
  </si>
  <si>
    <t>於Fortune網站刊登宣傳文案及投放廣告，宣導期程間觸及逾1,237,000人次。</t>
    <phoneticPr fontId="33" type="noConversion"/>
  </si>
  <si>
    <t>美國商業媒體Fortune-網站</t>
    <phoneticPr fontId="33" type="noConversion"/>
  </si>
  <si>
    <t>宣傳2025亞洲會展產業論壇</t>
    <phoneticPr fontId="33" type="noConversion"/>
  </si>
  <si>
    <t>於新加坡專業會展媒體M&amp;C ASIA進行網站整合行銷宣傳，宣導期程間觸及逾18,000人次。</t>
    <phoneticPr fontId="33" type="noConversion"/>
  </si>
  <si>
    <t>印度國際工具機暨製造科技展台灣精品館</t>
    <phoneticPr fontId="33" type="noConversion"/>
  </si>
  <si>
    <t>114.01.10-114.01.31</t>
    <phoneticPr fontId="33" type="noConversion"/>
  </si>
  <si>
    <t>為宣傳印度國際工具機暨製造科技展台灣精品館，與專業機械新聞媒體合作，透過其網站及社群平臺LinkedIn投放廣告，提升宣傳深度及廣度，總計觸達約1,800,000人次。</t>
    <phoneticPr fontId="33" type="noConversion"/>
  </si>
  <si>
    <t>1.LinkedIn
2.The Machine World Express-網站
3.The Manufacturing World Express-網站
4.ET Now - The Machinist-網站
5.Machine Insider-網站</t>
    <phoneticPr fontId="33" type="noConversion"/>
  </si>
  <si>
    <t xml:space="preserve">德國嵌入式電子與工業電腦應用展(Embedded World)台灣精品館及產業形象發表會 </t>
    <phoneticPr fontId="33" type="noConversion"/>
  </si>
  <si>
    <t>為擴大國際曝光效益，在展前攜手多家重量級媒體，包括《Elektroniknet》、《Embedded Computing Design》及德國之聲《Deutsche Welle》合作宣傳台灣精品館，觸達超過8,000,000人次。</t>
    <phoneticPr fontId="33" type="noConversion"/>
  </si>
  <si>
    <t>1.Elektroniknet-網站
2.Embedded Computing Design-網站
3.Deutsche Welle-網站</t>
    <phoneticPr fontId="33" type="noConversion"/>
  </si>
  <si>
    <t>美西國際安全大展(ISC West)產業發表會</t>
    <phoneticPr fontId="33" type="noConversion"/>
  </si>
  <si>
    <t>透過美國知名安控專業媒體Security Today及Security Info Watch等網站刊登專題報導，擴大臺灣企業於美國安控市場之曝光效益。活動累計獲刊報導共76篇，進一步強化臺灣在全球安控市場之專業形象與影響力，觸達超過2,440,000人次。</t>
    <phoneticPr fontId="33" type="noConversion"/>
  </si>
  <si>
    <t>1.Security Today-網站
2.Security Info Watch-網站
3.Associated Press-網站
4.Financial Times-網站
5.Yahoo! Finance-網站</t>
    <phoneticPr fontId="33" type="noConversion"/>
  </si>
  <si>
    <t>2025雙北世界壯年運動會台灣精品活動</t>
    <phoneticPr fontId="33" type="noConversion"/>
  </si>
  <si>
    <t>114.05.15-114.06.01</t>
    <phoneticPr fontId="33" type="noConversion"/>
  </si>
  <si>
    <t>透過Google多媒體聯播網廣告(GDN)刊登圖像式廣告，宣傳世壯運台灣精品系列活動，吸引民眾關注賽事，總曝光次數超過5,140,000次。</t>
    <phoneticPr fontId="33" type="noConversion"/>
  </si>
  <si>
    <t>台灣精品愛心公益路跑(印尼愛心公益路跑)</t>
    <phoneticPr fontId="33" type="noConversion"/>
  </si>
  <si>
    <t>114.05.01-104.06.15</t>
    <phoneticPr fontId="33" type="noConversion"/>
  </si>
  <si>
    <t>為宣傳印尼愛心公益路跑，於活動前後透過雜誌及社群平臺曝光，提升活動能見度，吸引超過5,000人參與路跑，合計觸達超過6,300,000人次。</t>
    <phoneticPr fontId="33" type="noConversion"/>
  </si>
  <si>
    <t>1.Media Indonesia-雜誌
2.Liputan6.com-網站
3.Tribunnews.com-網站
4.Merdeka.com-網站
5.Medcom.id-網站</t>
    <phoneticPr fontId="33" type="noConversion"/>
  </si>
  <si>
    <t>第34屆台灣精品選拔報名廣宣</t>
    <phoneticPr fontId="33" type="noConversion"/>
  </si>
  <si>
    <t>114.03.26-114.06.30</t>
    <phoneticPr fontId="33" type="noConversion"/>
  </si>
  <si>
    <t>於各大網路及平面媒體刊登廣告，廣邀企業報名第34屆台灣精品選拔，觸達逾10,000,000人次。</t>
    <phoneticPr fontId="33" type="noConversion"/>
  </si>
  <si>
    <t>1.經濟日報-網站
2.經濟日報-報紙
3.聯合報-網站
4.聯合報-報紙
5.中國時報-網站
6.中國時報-報紙
7.工商時報-網站
8.工商時報-報紙
9.自由時報-網站
10.自由時報-報紙
11.商業周刊-雜誌
12.財訊-雜誌
13.Ettoday-網站
14.風傳媒-網站
15.生洋網路-網站</t>
    <phoneticPr fontId="33" type="noConversion"/>
  </si>
  <si>
    <t>泰國國際建材及裝潢材料展台灣精品館及發表會</t>
    <phoneticPr fontId="33" type="noConversion"/>
  </si>
  <si>
    <t xml:space="preserve">網路媒體 </t>
  </si>
  <si>
    <t>114.03.10-114.05.04</t>
    <phoneticPr fontId="33" type="noConversion"/>
  </si>
  <si>
    <t>於展覽大會官方網站、Facebook及Instagram等網路媒體，投放新聞稿及相關宣傳文案，宣傳台灣精品館，提升泰國專業人士關注，強化參展效果，觸達超過2,450,000人次。</t>
    <phoneticPr fontId="33" type="noConversion"/>
  </si>
  <si>
    <t>1.展覽大會官方網站
2.Facebook
3.Instagram
4.Builder News-網站
5.Art4D專業媒體Innnews-網站
6.Overclockzone-網站
7. RYT9, Dailynews
-網站
8.Homeday-網站</t>
    <phoneticPr fontId="33" type="noConversion"/>
  </si>
  <si>
    <t xml:space="preserve">德國國際健身與康體博覽會 (FIBO 2025) 台灣精品館及發表會 </t>
    <phoneticPr fontId="33" type="noConversion"/>
  </si>
  <si>
    <t>114.04.01-114.05.01</t>
    <phoneticPr fontId="33" type="noConversion"/>
  </si>
  <si>
    <t>配合展覽及記者會，於專業健身媒體投放新聞稿及相關宣傳文案，觸達超過2,800,000人次。</t>
    <phoneticPr fontId="33" type="noConversion"/>
  </si>
  <si>
    <t>1.Niedersachsen Aktuell-網站
2.Wallstreet-Online.de-網站
3.Cityvisits-網站
4.Presseanzeigen 24-網站
5.Nachrichten-heute-網站
6.Mittelstandcafe-網站
7.Der-Business-Tipp-網站
8.Aktien Check-網站
9.24 Rhein-網站
10.Body Media-網站</t>
    <phoneticPr fontId="33" type="noConversion"/>
  </si>
  <si>
    <t>臺灣大健康Go Healthy全球徵案推廣</t>
    <phoneticPr fontId="33" type="noConversion"/>
  </si>
  <si>
    <r>
      <t>電視媒體</t>
    </r>
    <r>
      <rPr>
        <sz val="10"/>
        <rFont val="標楷體"/>
        <family val="4"/>
        <charset val="136"/>
      </rPr>
      <t>、</t>
    </r>
    <r>
      <rPr>
        <sz val="12"/>
        <rFont val="標楷體"/>
        <family val="4"/>
        <charset val="136"/>
      </rPr>
      <t>網路媒體</t>
    </r>
    <phoneticPr fontId="39" type="noConversion"/>
  </si>
  <si>
    <t>114.06.03-114.07.31</t>
    <phoneticPr fontId="33" type="noConversion"/>
  </si>
  <si>
    <t>為強化國際能見度，本案涵蓋全球各大洲擴大宣傳，包括電視投放及數位媒體曝光，共觸達11,500,000人次。</t>
    <phoneticPr fontId="33" type="noConversion"/>
  </si>
  <si>
    <t>1.CNN-網站
2.CNN-電視頻道</t>
    <phoneticPr fontId="33" type="noConversion"/>
  </si>
  <si>
    <t>泰國工業製造展(Manufacturing Expo 2025)媒體廣宣</t>
    <phoneticPr fontId="33" type="noConversion"/>
  </si>
  <si>
    <t>114.05.15-114.06.26</t>
    <phoneticPr fontId="33" type="noConversion"/>
  </si>
  <si>
    <t>配合展覽檔期，採訪5家參展企業包含所羅門、美科、東正、達明機器人及研揚科技，專題文章刊登於官網及Facebook並宣傳泰國工業製造展活動資訊；展期至台灣精品館直播拍攝亮點產品，並於展後在Facebook發布展覽回顧貼文，總計觸約56,000人次。</t>
    <phoneticPr fontId="33" type="noConversion"/>
  </si>
  <si>
    <t>1.Facebook
2.MM Tailand-網站
3.thailandindustrialmarket-網站</t>
    <phoneticPr fontId="33" type="noConversion"/>
  </si>
  <si>
    <t>美國市場數位行銷</t>
    <phoneticPr fontId="33" type="noConversion"/>
  </si>
  <si>
    <t>配合社群互動企劃，於114年7至9月投放廣告，提升平臺互動率與觸達數，總計觸達4,890,000人次。</t>
    <phoneticPr fontId="33" type="noConversion"/>
  </si>
  <si>
    <t>1.Facebook
2.Instagram
3.X</t>
    <phoneticPr fontId="33" type="noConversion"/>
  </si>
  <si>
    <t>歐盟市場數位行銷</t>
    <phoneticPr fontId="33" type="noConversion"/>
  </si>
  <si>
    <t>配合社群貼文活動，於114年7至9月投放廣告，提升平臺互動率與觸達數，總計觸達2,366,566人次。</t>
    <phoneticPr fontId="33" type="noConversion"/>
  </si>
  <si>
    <t>日本市場數位行銷</t>
    <phoneticPr fontId="33" type="noConversion"/>
  </si>
  <si>
    <t>配合社群互動企劃，於114年7至9月投放廣告，提升平臺互動率與觸達數，總計觸達1,000,000人次。</t>
    <phoneticPr fontId="33" type="noConversion"/>
  </si>
  <si>
    <t>印度市場數位行銷</t>
    <phoneticPr fontId="33" type="noConversion"/>
  </si>
  <si>
    <t>配合社群互動企劃，於114年7至9月投放廣告，觸達超過5,700,000人次。</t>
    <phoneticPr fontId="33" type="noConversion"/>
  </si>
  <si>
    <t>1.Facebook
2.Instagram
3.X
4.Linkedin</t>
    <phoneticPr fontId="33" type="noConversion"/>
  </si>
  <si>
    <t>印尼市場數位行銷</t>
    <phoneticPr fontId="33" type="noConversion"/>
  </si>
  <si>
    <t>為推廣台灣精品及提升臺灣產業形象，並於印尼各社群平臺宣傳推廣，114年7至9月總計觸及2,100,000人次。</t>
    <phoneticPr fontId="33" type="noConversion"/>
  </si>
  <si>
    <t>越南市場數位行銷</t>
    <phoneticPr fontId="33" type="noConversion"/>
  </si>
  <si>
    <t>為推廣台灣精品企業，於Facebook及Instagram發布互動性福熊貼文，114年7至9月總計觸及7,240,000人次。</t>
    <phoneticPr fontId="33" type="noConversion"/>
  </si>
  <si>
    <t>泰國市場數位行銷</t>
    <phoneticPr fontId="33" type="noConversion"/>
  </si>
  <si>
    <t>為推廣台灣精品及提升臺灣產業形象，並於泰國各社群平臺宣傳推廣，114年7至9月總計觸及3,650,000人次。</t>
    <phoneticPr fontId="33" type="noConversion"/>
  </si>
  <si>
    <t>1.Facebook
2.Instagram
3.LINE
4.Google多媒體廣告聯播網(GDN)</t>
    <phoneticPr fontId="33" type="noConversion"/>
  </si>
  <si>
    <t>馬來西亞市場數位行銷</t>
    <phoneticPr fontId="33" type="noConversion"/>
  </si>
  <si>
    <t>以主題行銷、創意內容及KOL合作等方式於Facebook及Instagram進行宣傳，提升當地臺灣產業能見度，114年7至9月總計觸達超過1,900,000人次。</t>
    <phoneticPr fontId="33" type="noConversion"/>
  </si>
  <si>
    <t>菲律賓市場數位行銷</t>
    <phoneticPr fontId="33" type="noConversion"/>
  </si>
  <si>
    <t>配合社群貼文活動，114年7至9月於Facebook及Instagram投放廣告，提升平臺互動率及觸及數，總計觸及3,780,000人次。</t>
    <phoneticPr fontId="33" type="noConversion"/>
  </si>
  <si>
    <t>臺灣PChome台灣精品專區母親節短期促銷廣告</t>
    <phoneticPr fontId="33" type="noConversion"/>
  </si>
  <si>
    <t>114.04.16-114.05.31</t>
    <phoneticPr fontId="33" type="noConversion"/>
  </si>
  <si>
    <t>為提升PChome電商平臺台灣精品專區流量及商品導購串聯，114年5月搭配PChome站內母親節檔期辦理「台灣精品專區短期促銷活動」，同步投放網路媒體廣告及購買商品P幣回饋，點擊數達172,717次。</t>
    <phoneticPr fontId="33" type="noConversion"/>
  </si>
  <si>
    <t>臺灣PChome台灣精品專區618檔期促銷廣告</t>
    <phoneticPr fontId="33" type="noConversion"/>
  </si>
  <si>
    <t>114.05.23-114.06.30</t>
    <phoneticPr fontId="33" type="noConversion"/>
  </si>
  <si>
    <t>為提升PChome電商平臺台灣精品專區流量及商品導購串聯，114年6月搭配618年中慶檔期辦理促銷活動，同步投放網路媒體廣告及購買商品P幣回饋，點擊數達258,006次。</t>
    <phoneticPr fontId="33" type="noConversion"/>
  </si>
  <si>
    <t>1.Facebook
2.Google多媒體廣告聯播網(GDN)</t>
    <phoneticPr fontId="33" type="noConversion"/>
  </si>
  <si>
    <t>智慧機械海外推廣計畫-宣傳漢諾威木工機展發表活動</t>
    <phoneticPr fontId="33" type="noConversion"/>
  </si>
  <si>
    <t>114年度智慧機械海外推廣計畫</t>
  </si>
  <si>
    <t>114.04.28-114.05.27</t>
    <phoneticPr fontId="33" type="noConversion"/>
  </si>
  <si>
    <t>為推廣漢諾威木工機展-臺灣聯合記者會及產品發表會，於德國BM、Win網站及電子報投放廣告，內容包含臺灣館廠商資訊、產品發表會及商機媒合等，吸引眾多買主參加，增加媒合機率並提升臺灣廠商曝光度。</t>
    <phoneticPr fontId="33" type="noConversion"/>
  </si>
  <si>
    <t>1.BaueleMente-網站、電子報
2.Win Woodworking International-網站、電子報</t>
    <phoneticPr fontId="33" type="noConversion"/>
  </si>
  <si>
    <t>推廣「運用數位新貿易模式計畫」</t>
    <phoneticPr fontId="33" type="noConversion"/>
  </si>
  <si>
    <t>114年度運用數位新貿易模式計畫</t>
    <phoneticPr fontId="33" type="noConversion"/>
  </si>
  <si>
    <t>114.03.17-114.08.31</t>
    <phoneticPr fontId="33" type="noConversion"/>
  </si>
  <si>
    <t>為提高運用數位新貿易模式計畫曝光度，以吸引更多中小企業報名，於Google、Facebook及Instagram進行宣傳，Google廣告曝光數1,800,000次、點擊數21,000次；Facebook及Instagram廣告合計曝光860,000次、點擊數10,000次。</t>
    <phoneticPr fontId="33" type="noConversion"/>
  </si>
  <si>
    <t>1.Facebook
2.Instagram
3.Google多媒體廣告聯播網(GDN)</t>
    <phoneticPr fontId="33" type="noConversion"/>
  </si>
  <si>
    <t>已於第2季辦理經費核銷。</t>
    <phoneticPr fontId="39" type="noConversion"/>
  </si>
  <si>
    <t>已於第1季辦理經費核銷。</t>
    <phoneticPr fontId="39" type="noConversion"/>
  </si>
  <si>
    <t>電子簡介(eDM)、於下列專業展覽之大會官網及臉書刊登活動訊息:
(1)台北國際工具機展(Timtos)
(2)台灣國際創意禮品文具展(DG Taiwan)
(3)360° Mobility Mega Shows
(4)新一代設計展(Yodex)
(5)台灣國際醫療暨健康照護展(Medical Taiwan)
(6)台灣創新技術博覽會(tie)</t>
    <phoneticPr fontId="33" type="noConversion"/>
  </si>
  <si>
    <t>「國家發明創作獎」展示宣傳活動</t>
  </si>
  <si>
    <t>114年度國家發明創作獎網路媒體宣導</t>
  </si>
  <si>
    <t>114.09.26-114.10.17</t>
  </si>
  <si>
    <t>智慧財產權科技發展</t>
  </si>
  <si>
    <t>藉由多元網路媒體行銷方式為國家發明創作獎展示進行宣傳，以達到推廣優良專利作品之效。</t>
  </si>
  <si>
    <t>經濟日報網站、Facebook、YouTube</t>
    <phoneticPr fontId="33" type="noConversion"/>
  </si>
  <si>
    <t>2025台灣創新技術博覽會</t>
  </si>
  <si>
    <t>114.09.16-114.10.18</t>
  </si>
  <si>
    <t>篩選流量或曝光量至少30萬人次之相關媒體平台投放廣告，預計吸引15,000人次前來觀展。</t>
  </si>
  <si>
    <r>
      <t>1.電子簡介(eDM)、聯合新聞網、數位時代/創業小聚、商業週刊、科技報橘等網站、Google</t>
    </r>
    <r>
      <rPr>
        <sz val="10"/>
        <rFont val="標楷體"/>
        <family val="4"/>
        <charset val="136"/>
      </rPr>
      <t>、</t>
    </r>
    <r>
      <rPr>
        <sz val="12"/>
        <rFont val="標楷體"/>
        <family val="4"/>
        <charset val="136"/>
      </rPr>
      <t>Facebook</t>
    </r>
    <r>
      <rPr>
        <sz val="10"/>
        <rFont val="標楷體"/>
        <family val="4"/>
        <charset val="136"/>
      </rPr>
      <t>、</t>
    </r>
    <r>
      <rPr>
        <sz val="12"/>
        <rFont val="標楷體"/>
        <family val="4"/>
        <charset val="136"/>
      </rPr>
      <t>YouTube、LINE、Instagram
2.東森財經台</t>
    </r>
    <phoneticPr fontId="33" type="noConversion"/>
  </si>
  <si>
    <t>114年「企業營業秘密保護實務座談會」(中部場)–營業秘密因應數位環境之保護風險及管理對策之活動及報名資訊</t>
  </si>
  <si>
    <t>114.08.19-114.08.28</t>
  </si>
  <si>
    <t>利用智慧財產局智財活動通網站進行廣宣，增加活動曝光度，吸引企業及有興趣者報名參加。</t>
  </si>
  <si>
    <t>114年水利防災知識深耕與增能培訓計畫</t>
    <phoneticPr fontId="39" type="noConversion"/>
  </si>
  <si>
    <t>114.02.22-114.12.20</t>
    <phoneticPr fontId="39" type="noConversion"/>
  </si>
  <si>
    <t>水利防災組</t>
    <phoneticPr fontId="39" type="noConversion"/>
  </si>
  <si>
    <t>國立成功大學</t>
    <phoneticPr fontId="39" type="noConversion"/>
  </si>
  <si>
    <t>運用圖卡設計或抽獎活動，在防汛抗旱粉絲團上與民眾互動，輕鬆傳遞水利防災知識。</t>
    <phoneticPr fontId="39" type="noConversion"/>
  </si>
  <si>
    <t xml:space="preserve">將於後續月份辦理經費核銷。 </t>
    <phoneticPr fontId="39" type="noConversion"/>
  </si>
  <si>
    <t>水利國際論壇</t>
    <phoneticPr fontId="39" type="noConversion"/>
  </si>
  <si>
    <t>114年水利國際論壇及交流推動計畫</t>
    <phoneticPr fontId="39" type="noConversion"/>
  </si>
  <si>
    <t>114.02.01-114.10.31</t>
    <phoneticPr fontId="39" type="noConversion"/>
  </si>
  <si>
    <t>水環境建設-水與安全</t>
    <phoneticPr fontId="39" type="noConversion"/>
  </si>
  <si>
    <t>進一步加強我國在國際水利事務中的參與度和貢獻，增強我國在全球水利領域的影響力與聲譽，推動我國成為國際水利組織的積極參與者，提升我國在國際舞台上的能見度。</t>
    <phoneticPr fontId="39" type="noConversion"/>
  </si>
  <si>
    <t>Google多媒體廣告聯播網(GDN)、Facebook、LINE</t>
    <phoneticPr fontId="39" type="noConversion"/>
  </si>
  <si>
    <t>水環境建設-水與發展</t>
    <phoneticPr fontId="39" type="noConversion"/>
  </si>
  <si>
    <t>終身成就獎得主影片、水利影片</t>
    <phoneticPr fontId="39" type="noConversion"/>
  </si>
  <si>
    <t>114年水利節活動</t>
    <phoneticPr fontId="39" type="noConversion"/>
  </si>
  <si>
    <t>114.06.06-114.09.01</t>
    <phoneticPr fontId="39" type="noConversion"/>
  </si>
  <si>
    <t>河川海岸及排水環境營造-河川海岸環境營造計畫</t>
    <phoneticPr fontId="39" type="noConversion"/>
  </si>
  <si>
    <t>給予水利人後進學習典範及鼓勵，以及傳達水利人辛勞、水利建設重要成果及未來水利政策方向三個面向訊息，希望凝聚眾人共識，持續為臺灣水利發展共同努力。</t>
    <phoneticPr fontId="39" type="noConversion"/>
  </si>
  <si>
    <t>水利職人</t>
    <phoneticPr fontId="39" type="noConversion"/>
  </si>
  <si>
    <t>第5屆「全國水利工班職人大賞影片製作與協助活動執行」</t>
    <phoneticPr fontId="39" type="noConversion"/>
  </si>
  <si>
    <t>114.04.01-114.12.31</t>
    <phoneticPr fontId="39" type="noConversion"/>
  </si>
  <si>
    <t>水利建設及保育管理-河川海岸及排水環境營造</t>
    <phoneticPr fontId="39" type="noConversion"/>
  </si>
  <si>
    <t>伍聚攝影創意文化有限公司</t>
    <phoneticPr fontId="39" type="noConversion"/>
  </si>
  <si>
    <t>以拍攝宣傳影片、三部職人影片及成果影片，配合競賽活動向民眾宣傳工班職人之精神，以榮耀共享的方式，讓工班師傅們獲得應有的尊敬。</t>
    <phoneticPr fontId="39" type="noConversion"/>
  </si>
  <si>
    <t>Facebook、YouTube</t>
    <phoneticPr fontId="39" type="noConversion"/>
  </si>
  <si>
    <t>114.07.25-114.08.31</t>
    <phoneticPr fontId="39" type="noConversion"/>
  </si>
  <si>
    <t>114.07.26-114.10.15</t>
    <phoneticPr fontId="39" type="noConversion"/>
  </si>
  <si>
    <t>將於後續月份辦理經費核銷。</t>
    <phoneticPr fontId="39" type="noConversion"/>
  </si>
  <si>
    <t>114年度水利施政推動整合服務計畫</t>
    <phoneticPr fontId="39" type="noConversion"/>
  </si>
  <si>
    <r>
      <t>廣播媒體</t>
    </r>
    <r>
      <rPr>
        <sz val="10"/>
        <rFont val="標楷體"/>
        <family val="4"/>
        <charset val="136"/>
      </rPr>
      <t>、</t>
    </r>
    <r>
      <rPr>
        <sz val="12"/>
        <rFont val="標楷體"/>
        <family val="4"/>
        <charset val="136"/>
      </rPr>
      <t>網路媒體</t>
    </r>
    <phoneticPr fontId="39" type="noConversion"/>
  </si>
  <si>
    <t>114.07.28-114.12.15</t>
    <phoneticPr fontId="39" type="noConversion"/>
  </si>
  <si>
    <t>藉由廣播媒體、平面媒體、網路媒體、戶外媒體加強宣廣，預估超過39,642,177曝光數。</t>
    <phoneticPr fontId="39" type="noConversion"/>
  </si>
  <si>
    <t xml:space="preserve">1.廣播媒體：北部小聯盟、中部小聯盟、南部小聯盟、東部小聯盟、好事聯播網
2.平面媒體：經濟日報、今周刊
3.網路媒體：Google多媒體廣告聯播網(GDN)、YouTube、FaceBook
</t>
    <phoneticPr fontId="39" type="noConversion"/>
  </si>
  <si>
    <t>防汛宣導、水利建設成果宣導</t>
    <phoneticPr fontId="39" type="noConversion"/>
  </si>
  <si>
    <t>114年度看見水利成果素材製作</t>
    <phoneticPr fontId="39" type="noConversion"/>
  </si>
  <si>
    <t>114.09.01-114.12.31</t>
    <phoneticPr fontId="39" type="noConversion"/>
  </si>
  <si>
    <t>水利建設及保育管理-水資源企劃及保育</t>
    <phoneticPr fontId="39" type="noConversion"/>
  </si>
  <si>
    <t>藉由影片製作使民眾了解水利署重大工程作為、呼籲民眾節水及防汛，以爭取民眾支持。預計超過5萬人次觀看。</t>
    <phoneticPr fontId="39" type="noConversion"/>
  </si>
  <si>
    <t>114.08.01-114.09.30</t>
    <phoneticPr fontId="39" type="noConversion"/>
  </si>
  <si>
    <t>水利文宣宣導</t>
    <phoneticPr fontId="39" type="noConversion"/>
  </si>
  <si>
    <t>114.08.16、114.08.20、114.08.27、114.08.30</t>
    <phoneticPr fontId="39" type="noConversion"/>
  </si>
  <si>
    <t>水環境建設-水與環境</t>
    <phoneticPr fontId="39" type="noConversion"/>
  </si>
  <si>
    <t>透過宣導使民眾了解水利署執行水環境改善計畫 ，擎劃安全宜居水環境，融入多元創生理念，整合辦理水域環境營造，建構優質、永續親水空間。</t>
    <phoneticPr fontId="39" type="noConversion"/>
  </si>
  <si>
    <t>近來短延時強降雨事件日益頻繁，時序已進入汛期，除了各項防汛及防災整備工作，也提醒民眾注意居家排水孔及周邊排水溝清理，並隨時注意相關防汛警戒，以掌握水情資訊及水庫洩洪警戒資訊。</t>
    <phoneticPr fontId="39" type="noConversion"/>
  </si>
  <si>
    <t>中華日報</t>
    <phoneticPr fontId="39" type="noConversion"/>
  </si>
  <si>
    <t>南部地區報紙防汛宣導廣告採購</t>
    <phoneticPr fontId="39" type="noConversion"/>
  </si>
  <si>
    <t>114.08.15</t>
    <phoneticPr fontId="39" type="noConversion"/>
  </si>
  <si>
    <t>正發傳播社</t>
  </si>
  <si>
    <t>114.08.16</t>
    <phoneticPr fontId="39" type="noConversion"/>
  </si>
  <si>
    <t>地區報紙約30萬份。</t>
  </si>
  <si>
    <t>114.08.18</t>
    <phoneticPr fontId="39" type="noConversion"/>
  </si>
  <si>
    <t>地區報紙約2萬份。</t>
  </si>
  <si>
    <t>臺灣時報(台南版)</t>
    <phoneticPr fontId="39" type="noConversion"/>
  </si>
  <si>
    <t>114.08.19</t>
    <phoneticPr fontId="39" type="noConversion"/>
  </si>
  <si>
    <t>地區報紙發行量約4萬份。</t>
  </si>
  <si>
    <t>114.08.20</t>
    <phoneticPr fontId="39" type="noConversion"/>
  </si>
  <si>
    <t>地區報紙約12萬份。</t>
  </si>
  <si>
    <t>114.08.21</t>
    <phoneticPr fontId="39" type="noConversion"/>
  </si>
  <si>
    <t>地區版報紙約9萬份。</t>
  </si>
  <si>
    <t>民眾日報(台南版)</t>
    <phoneticPr fontId="39" type="noConversion"/>
  </si>
  <si>
    <t>114.08.22</t>
    <phoneticPr fontId="39" type="noConversion"/>
  </si>
  <si>
    <t>臺灣時報(高雄版)</t>
    <phoneticPr fontId="39" type="noConversion"/>
  </si>
  <si>
    <t>114.08.25</t>
    <phoneticPr fontId="39" type="noConversion"/>
  </si>
  <si>
    <t>民眾日報(高雄版)</t>
    <phoneticPr fontId="39" type="noConversion"/>
  </si>
  <si>
    <t>114年水利業務推動及防汛防颱宣導</t>
    <phoneticPr fontId="33" type="noConversion"/>
  </si>
  <si>
    <t>114.07.24-114.10.31</t>
    <phoneticPr fontId="39" type="noConversion"/>
  </si>
  <si>
    <t>第一河川分署 秘書室</t>
    <phoneticPr fontId="33" type="noConversion"/>
  </si>
  <si>
    <t>114.08.01-114.10.31</t>
    <phoneticPr fontId="39" type="noConversion"/>
  </si>
  <si>
    <t>114年度第二河川分署宣導</t>
    <phoneticPr fontId="39" type="noConversion"/>
  </si>
  <si>
    <t>114.07.24-114.10.14</t>
    <phoneticPr fontId="39" type="noConversion"/>
  </si>
  <si>
    <t>配合流域整體規劃，採取治理與管理並重，生態工程與環境共融，期能保有「生態河川」、「永續海岸」，達人水相依之境界。</t>
    <phoneticPr fontId="39" type="noConversion"/>
  </si>
  <si>
    <t>114.08.01-114.10.15</t>
    <phoneticPr fontId="39" type="noConversion"/>
  </si>
  <si>
    <t>內政部警政署警察廣播電臺新竹分臺</t>
    <phoneticPr fontId="39" type="noConversion"/>
  </si>
  <si>
    <t xml:space="preserve">河川原生種植物介紹
</t>
    <phoneticPr fontId="39" type="noConversion"/>
  </si>
  <si>
    <t>114年度第三河川分署業務宣導短片</t>
    <phoneticPr fontId="39" type="noConversion"/>
  </si>
  <si>
    <t>114.08.27-114.09.26</t>
    <phoneticPr fontId="39" type="noConversion"/>
  </si>
  <si>
    <t>水環境建設-水與安全</t>
  </si>
  <si>
    <t>鑫傳國際多媒體科技股份有限公司</t>
    <phoneticPr fontId="39" type="noConversion"/>
  </si>
  <si>
    <t xml:space="preserve">目前河道高灘地與濱溪帶大多為外來入侵種象草，爰藉由短影片播放，向民眾宣導，其實河道內原生種植物為甜根子草。
</t>
    <phoneticPr fontId="39" type="noConversion"/>
  </si>
  <si>
    <t>大屯有線電視、台灣佳光電訊、中投有線電視</t>
    <phoneticPr fontId="39" type="noConversion"/>
  </si>
  <si>
    <t>愛護河川，不隨意丟棄垃圾</t>
    <phoneticPr fontId="39" type="noConversion"/>
  </si>
  <si>
    <t>以網紅與三河分署同仁為主角，過程中適度融入水利法，宣導於河川區域範圍內禁止隨意丟棄垃圾，並期透過影片請大家一起守護河川環境，恢復生機。</t>
    <phoneticPr fontId="39" type="noConversion"/>
  </si>
  <si>
    <t>媒體政策及業務宣導</t>
  </si>
  <si>
    <t>114.09.08-114.12.31</t>
    <phoneticPr fontId="39" type="noConversion"/>
  </si>
  <si>
    <t>發布18篇圖文訊息，觸及10,000人次。</t>
    <phoneticPr fontId="39" type="noConversion"/>
  </si>
  <si>
    <t>汛期防災宣導廣播電台託播</t>
  </si>
  <si>
    <t>汛期防災宣導</t>
  </si>
  <si>
    <t>第五河川分署秘書室</t>
    <phoneticPr fontId="39" type="noConversion"/>
  </si>
  <si>
    <t>62檔次，藉由廣播媒體於汛期期間插播防災宣導廣告，發揮即時、適時宣導效果，強化民眾防災意識。</t>
    <phoneticPr fontId="39" type="noConversion"/>
  </si>
  <si>
    <t>114.08.05-114.11.20</t>
    <phoneticPr fontId="39" type="noConversion"/>
  </si>
  <si>
    <t>114.08.05-114.10.18</t>
    <phoneticPr fontId="39" type="noConversion"/>
  </si>
  <si>
    <t>150檔次，藉由廣播媒體於汛期期間插播防災宣導廣告，發揮即時、適時宣導效果，強化民眾防災意識。</t>
    <phoneticPr fontId="39" type="noConversion"/>
  </si>
  <si>
    <t>第六河川分署水利業務之推動及成效宣導</t>
    <phoneticPr fontId="39" type="noConversion"/>
  </si>
  <si>
    <t>經濟部水利署第六河川分署FB貼文設計製作</t>
    <phoneticPr fontId="39" type="noConversion"/>
  </si>
  <si>
    <t>114.07.24-114.12.15</t>
    <phoneticPr fontId="39" type="noConversion"/>
  </si>
  <si>
    <t>第六河川分署秘書室</t>
    <phoneticPr fontId="39" type="noConversion"/>
  </si>
  <si>
    <t>建立與民眾溝通管道，讓民眾了解六河分署發布的一些時事及流域相關事宜，使民眾關心水利業務議題、爭取民眾認同感與支持感，且不定期發布消息，進而活絡粉絲專頁。</t>
    <phoneticPr fontId="39" type="noConversion"/>
  </si>
  <si>
    <t>演唱會手冊刊登宣導</t>
    <phoneticPr fontId="39" type="noConversion"/>
  </si>
  <si>
    <t>114.09.27</t>
    <phoneticPr fontId="39" type="noConversion"/>
  </si>
  <si>
    <t>正聲廣播股份有限公司高雄廣播電台</t>
    <phoneticPr fontId="39" type="noConversion"/>
  </si>
  <si>
    <t>建立與民眾溝通管道，讓民眾了解六河分署發布的一些時事及流域相關事宜，使民眾關心水利業務議題。</t>
    <phoneticPr fontId="39" type="noConversion"/>
  </si>
  <si>
    <t>演唱會手冊</t>
    <phoneticPr fontId="39" type="noConversion"/>
  </si>
  <si>
    <t>第七河川分署水利業務之推動及成效宣導</t>
    <phoneticPr fontId="39" type="noConversion"/>
  </si>
  <si>
    <t>114年水利業務廣告託播</t>
    <phoneticPr fontId="39" type="noConversion"/>
  </si>
  <si>
    <t>114.08.25-114.10.31</t>
    <phoneticPr fontId="39" type="noConversion"/>
  </si>
  <si>
    <t>藉由廣播媒體於汛期期間辦理防災宣導防汛準備，強化民眾公共政策及防災意識。</t>
    <phoneticPr fontId="39" type="noConversion"/>
  </si>
  <si>
    <t>主人電台</t>
    <phoneticPr fontId="39" type="noConversion"/>
  </si>
  <si>
    <t>宣導七河分署攜手營造工程廠商協助丹娜絲颱風受災戶修繕屋頂重建家。</t>
    <phoneticPr fontId="39" type="noConversion"/>
  </si>
  <si>
    <t>WIN News、蕃薯藤、PChome</t>
    <phoneticPr fontId="39" type="noConversion"/>
  </si>
  <si>
    <t>114.09.25-114.11.15</t>
    <phoneticPr fontId="39" type="noConversion"/>
  </si>
  <si>
    <t>前瞻基礎建設業務宣導</t>
    <phoneticPr fontId="39" type="noConversion"/>
  </si>
  <si>
    <t>114.07.11</t>
    <phoneticPr fontId="39" type="noConversion"/>
  </si>
  <si>
    <t>運用簡單標語，提升民眾對前瞻建設的認同。</t>
    <phoneticPr fontId="39" type="noConversion"/>
  </si>
  <si>
    <t>前瞻計畫暨水利、防汛安全等業務推動宣導</t>
    <phoneticPr fontId="39" type="noConversion"/>
  </si>
  <si>
    <t>水利業務及加強民眾對防汛安全等各項業務廣播宣導</t>
    <phoneticPr fontId="39" type="noConversion"/>
  </si>
  <si>
    <t>114.08.29-
114.11.14</t>
    <phoneticPr fontId="39" type="noConversion"/>
  </si>
  <si>
    <t>內政部警政署警察廣播電臺花蓮分臺</t>
    <phoneticPr fontId="39" type="noConversion"/>
  </si>
  <si>
    <t>藉由深入淺出、寓教於樂的方式，加強民眾防災防汛安全觀念，並宣導九河分署各項業務便民政策。</t>
    <phoneticPr fontId="39" type="noConversion"/>
  </si>
  <si>
    <t>114.09.22</t>
    <phoneticPr fontId="39" type="noConversion"/>
  </si>
  <si>
    <t>地方報紙發行量約10萬份。</t>
    <phoneticPr fontId="39" type="noConversion"/>
  </si>
  <si>
    <t>前瞻計畫暨水利、防汛安全等業務推動宣導</t>
  </si>
  <si>
    <t>114.09.25-
114.11.25</t>
    <phoneticPr fontId="39" type="noConversion"/>
  </si>
  <si>
    <t>中國廣播股份有限公司花蓮電台</t>
    <phoneticPr fontId="39" type="noConversion"/>
  </si>
  <si>
    <t>重要水利政策及防汛相關宣導</t>
    <phoneticPr fontId="39" type="noConversion"/>
  </si>
  <si>
    <t>114年度第十河川分署宣導</t>
    <phoneticPr fontId="39" type="noConversion"/>
  </si>
  <si>
    <t>114.08.01-114.12.15</t>
    <phoneticPr fontId="39" type="noConversion"/>
  </si>
  <si>
    <t>經濟部中小及新創企業署</t>
    <phoneticPr fontId="39" type="noConversion"/>
  </si>
  <si>
    <t>4月份融資實務課程</t>
    <phoneticPr fontId="39" type="noConversion"/>
  </si>
  <si>
    <t>114年度強化中小企業財務能力計畫</t>
    <phoneticPr fontId="39" type="noConversion"/>
  </si>
  <si>
    <t>114.04.14-114.04.25</t>
    <phoneticPr fontId="39" type="noConversion"/>
  </si>
  <si>
    <t>財務發展組</t>
    <phoneticPr fontId="39" type="noConversion"/>
  </si>
  <si>
    <t>非營業特種基金預算(中小企業發展基金)</t>
    <phoneticPr fontId="39" type="noConversion"/>
  </si>
  <si>
    <t>中小企業發展計畫</t>
    <phoneticPr fontId="39" type="noConversion"/>
  </si>
  <si>
    <t>社團法人中華民國全國創新創業總會</t>
    <phoneticPr fontId="39" type="noConversion"/>
  </si>
  <si>
    <t>藉由網路媒體廣宣中小企業融資實務課程，提升企業報名人數。</t>
    <phoneticPr fontId="39" type="noConversion"/>
  </si>
  <si>
    <t>中小企業財會專區</t>
    <phoneticPr fontId="39" type="noConversion"/>
  </si>
  <si>
    <t>114.04.25-114.06.25</t>
    <phoneticPr fontId="39" type="noConversion"/>
  </si>
  <si>
    <t>藉由網路媒體及透過Google關鍵字強化網路財會諮詢廣宣效益，擴大諮詢服務觸及人數。</t>
    <phoneticPr fontId="39" type="noConversion"/>
  </si>
  <si>
    <t>Google多媒體廣告聯播網(GDN)、Google關鍵字</t>
    <phoneticPr fontId="39" type="noConversion"/>
  </si>
  <si>
    <t>中小企業融資媒合會</t>
    <phoneticPr fontId="39" type="noConversion"/>
  </si>
  <si>
    <t>114.04.23-114.07.05</t>
    <phoneticPr fontId="39" type="noConversion"/>
  </si>
  <si>
    <t>透過Google關鍵字廣宣中小企業融資媒合會，擴大企業報名人數。</t>
    <phoneticPr fontId="39" type="noConversion"/>
  </si>
  <si>
    <t>Google關鍵字</t>
    <phoneticPr fontId="39" type="noConversion"/>
  </si>
  <si>
    <t>參加投資媒合會注意事項</t>
    <phoneticPr fontId="39" type="noConversion"/>
  </si>
  <si>
    <t>114年度新創資訊整合暨資金鏈結計畫</t>
    <phoneticPr fontId="39" type="noConversion"/>
  </si>
  <si>
    <t>114.04.02</t>
    <phoneticPr fontId="39" type="noConversion"/>
  </si>
  <si>
    <t>財團法人台灣經濟研究院</t>
    <phoneticPr fontId="39" type="noConversion"/>
  </si>
  <si>
    <t>藉由拍攝新創企業參加投資媒合會、商業交流或專業論壇注意事項，並提升平台瀏覽量及曝光度。</t>
    <phoneticPr fontId="39" type="noConversion"/>
  </si>
  <si>
    <t>APEC數位創新打造中小企業綠色競爭力研討會</t>
    <phoneticPr fontId="39" type="noConversion"/>
  </si>
  <si>
    <t>114年度優化我國中小企業經營戰略及促進全球布局躍升計畫</t>
    <phoneticPr fontId="39" type="noConversion"/>
  </si>
  <si>
    <r>
      <t>平面媒體</t>
    </r>
    <r>
      <rPr>
        <sz val="10"/>
        <rFont val="標楷體"/>
        <family val="4"/>
        <charset val="136"/>
      </rPr>
      <t>、</t>
    </r>
    <r>
      <rPr>
        <sz val="12"/>
        <rFont val="標楷體"/>
        <family val="4"/>
        <charset val="136"/>
      </rPr>
      <t>網路媒體</t>
    </r>
    <phoneticPr fontId="39" type="noConversion"/>
  </si>
  <si>
    <t>114.05.12-114.05.31</t>
    <phoneticPr fontId="39" type="noConversion"/>
  </si>
  <si>
    <t>透過實體及網路媒體，廣宣APEC數位創新打造中小企業綠色競爭力研討會，擴大企業觸及與報名人數。</t>
    <phoneticPr fontId="39" type="noConversion"/>
  </si>
  <si>
    <t>商業周刊、經濟日報、Facebook、YouTube</t>
    <phoneticPr fontId="39" type="noConversion"/>
  </si>
  <si>
    <t>中小企業榮譽會計師診斷</t>
    <phoneticPr fontId="39" type="noConversion"/>
  </si>
  <si>
    <t>114.05.12-114.05.29</t>
    <phoneticPr fontId="39" type="noConversion"/>
  </si>
  <si>
    <t>藉由網路媒體及透過Google關鍵字強化中小企業榮譽會計師診斷，擴大企業申請人數。</t>
    <phoneticPr fontId="39" type="noConversion"/>
  </si>
  <si>
    <t>中小企業財會講堂</t>
    <phoneticPr fontId="39" type="noConversion"/>
  </si>
  <si>
    <t>114.05.19-114.06.17</t>
    <phoneticPr fontId="39" type="noConversion"/>
  </si>
  <si>
    <t>藉由網路媒體廣宣中小企業財會講堂，提升企業報名人數。</t>
    <phoneticPr fontId="39" type="noConversion"/>
  </si>
  <si>
    <r>
      <t>平面媒體</t>
    </r>
    <r>
      <rPr>
        <sz val="10"/>
        <rFont val="標楷體"/>
        <family val="4"/>
        <charset val="136"/>
      </rPr>
      <t>、</t>
    </r>
    <r>
      <rPr>
        <sz val="12"/>
        <rFont val="標楷體"/>
        <family val="4"/>
        <charset val="136"/>
      </rPr>
      <t>廣播媒體</t>
    </r>
    <r>
      <rPr>
        <sz val="10"/>
        <rFont val="標楷體"/>
        <family val="4"/>
        <charset val="136"/>
      </rPr>
      <t>、</t>
    </r>
    <r>
      <rPr>
        <sz val="12"/>
        <rFont val="標楷體"/>
        <family val="4"/>
        <charset val="136"/>
      </rPr>
      <t>網路媒體</t>
    </r>
    <phoneticPr fontId="39" type="noConversion"/>
  </si>
  <si>
    <t>114.06.01-114.06.16</t>
    <phoneticPr fontId="39" type="noConversion"/>
  </si>
  <si>
    <t>擴大APEC數位創新打造中小企業綠色競爭力研討會南部企業觸及率與報名人數。</t>
    <phoneticPr fontId="39" type="noConversion"/>
  </si>
  <si>
    <t>商業周刊、今周刊、經濟日報、港都電台、Facebook、YouTube</t>
    <phoneticPr fontId="39" type="noConversion"/>
  </si>
  <si>
    <t>融資實務課程</t>
    <phoneticPr fontId="39" type="noConversion"/>
  </si>
  <si>
    <t>114.06.10-114.07.10</t>
    <phoneticPr fontId="39" type="noConversion"/>
  </si>
  <si>
    <t>計畫亮點影片</t>
    <phoneticPr fontId="39" type="noConversion"/>
  </si>
  <si>
    <t>114.06.19-114.06.26</t>
    <phoneticPr fontId="39" type="noConversion"/>
  </si>
  <si>
    <t>藉由拍攝計畫服務介紹影片，並於YouTube頻道上進行廣宣，提升計畫瀏覽量及曝光度。</t>
  </si>
  <si>
    <t>114.06.25-114.07.04</t>
    <phoneticPr fontId="39" type="noConversion"/>
  </si>
  <si>
    <t>FINDIT 春季媒合會活動花絮</t>
    <phoneticPr fontId="39" type="noConversion"/>
  </si>
  <si>
    <t>114.06.09</t>
    <phoneticPr fontId="39" type="noConversion"/>
  </si>
  <si>
    <t>藉由拍攝新創企業參加FINDIT 春季媒合會花絮，以提升平台瀏覽量及曝光度。</t>
    <phoneticPr fontId="39" type="noConversion"/>
  </si>
  <si>
    <t>FINDIT 閃約媒合會</t>
    <phoneticPr fontId="39" type="noConversion"/>
  </si>
  <si>
    <t>114.06.12-114.06.30</t>
    <phoneticPr fontId="39" type="noConversion"/>
  </si>
  <si>
    <t>藉由網路媒體及透過Google關鍵字廣宣FINDIT 閃約媒合會，擴大新創企業報名人數。</t>
    <phoneticPr fontId="39" type="noConversion"/>
  </si>
  <si>
    <t>Google關鍵字、Google多媒體廣告聯播網(GDN)、Facebook</t>
    <phoneticPr fontId="39" type="noConversion"/>
  </si>
  <si>
    <t>新創企業找投資人注意事項</t>
    <phoneticPr fontId="39" type="noConversion"/>
  </si>
  <si>
    <t>114.06.19-114.06.30</t>
    <phoneticPr fontId="39" type="noConversion"/>
  </si>
  <si>
    <t>藉由網路媒體廣宣新創企業找投資人注意事項，並提升平台瀏覽量及曝光度。</t>
    <phoneticPr fontId="39" type="noConversion"/>
  </si>
  <si>
    <t>FINDIT 平台介紹及推廣</t>
    <phoneticPr fontId="39" type="noConversion"/>
  </si>
  <si>
    <t>114.07.11-114.07.31</t>
    <phoneticPr fontId="39" type="noConversion"/>
  </si>
  <si>
    <t>藉由網路媒體廣宣FINDIT 平台功能及服務，並提升平台瀏覽量及曝光度。</t>
    <phoneticPr fontId="39" type="noConversion"/>
  </si>
  <si>
    <t>新創企業設定管理目標時注意事項</t>
    <phoneticPr fontId="39" type="noConversion"/>
  </si>
  <si>
    <t>114.07.01</t>
    <phoneticPr fontId="39" type="noConversion"/>
  </si>
  <si>
    <t>藉由拍攝新創企業如何製定管理目標影片，以提升平台瀏覽量及曝光度。</t>
    <phoneticPr fontId="39" type="noConversion"/>
  </si>
  <si>
    <t>114.07.24-114.08.12</t>
    <phoneticPr fontId="39" type="noConversion"/>
  </si>
  <si>
    <t>透過Google關鍵字及網路媒體廣宣中小企業融資媒合會，擴大企業報名人數。</t>
    <phoneticPr fontId="39" type="noConversion"/>
  </si>
  <si>
    <t>114.08.04-114.08.31</t>
    <phoneticPr fontId="39" type="noConversion"/>
  </si>
  <si>
    <t>FINDIT主題媒合會-醫療永續與數位生活</t>
    <phoneticPr fontId="39" type="noConversion"/>
  </si>
  <si>
    <t>114.08.21-114.08.31</t>
    <phoneticPr fontId="39" type="noConversion"/>
  </si>
  <si>
    <t>藉由網路媒體廣宣FINDIT主題媒合會，並提升平台瀏覽量及曝光度。</t>
    <phoneticPr fontId="39" type="noConversion"/>
  </si>
  <si>
    <t>新創企業募資及商標注意事項</t>
    <phoneticPr fontId="39" type="noConversion"/>
  </si>
  <si>
    <t>114.08.29</t>
    <phoneticPr fontId="39" type="noConversion"/>
  </si>
  <si>
    <t>藉由拍攝新創企業募資及商標注意事項影片，以提升平台瀏覽量及曝光度。</t>
    <phoneticPr fontId="39" type="noConversion"/>
  </si>
  <si>
    <t>114.08.15-114.09.10</t>
    <phoneticPr fontId="39" type="noConversion"/>
  </si>
  <si>
    <t>114.09.01-114.09.30</t>
    <phoneticPr fontId="39" type="noConversion"/>
  </si>
  <si>
    <t>2025 FINDIT募資分享暨商機交流會－嘉義場、宜蘭場</t>
    <phoneticPr fontId="39" type="noConversion"/>
  </si>
  <si>
    <t>114.09.02-114.09.12</t>
    <phoneticPr fontId="39" type="noConversion"/>
  </si>
  <si>
    <t>藉由網路媒體廣宣FINDIT主題分享會，並提升平台瀏覽量及曝光度。</t>
    <phoneticPr fontId="39" type="noConversion"/>
  </si>
  <si>
    <t>114.09.02-114.09.30</t>
    <phoneticPr fontId="39" type="noConversion"/>
  </si>
  <si>
    <t>114.09.19-114.11.17</t>
    <phoneticPr fontId="39" type="noConversion"/>
  </si>
  <si>
    <t>臺馬智慧醫療及醫材論壇暨商機媒合會</t>
    <phoneticPr fontId="39" type="noConversion"/>
  </si>
  <si>
    <t>114.09.08-114.09.10</t>
    <phoneticPr fontId="39" type="noConversion"/>
  </si>
  <si>
    <t>透過展會官網及臉書廣告，擴大臺馬智慧醫療及醫材論壇暨商機媒合會企業觸及率與報名人數。</t>
    <phoneticPr fontId="39" type="noConversion"/>
  </si>
  <si>
    <t>台北國際照顧博覽會官方網站、Facebook</t>
    <phoneticPr fontId="39" type="noConversion"/>
  </si>
  <si>
    <t>「2025臺日大健康主題訪日團」廣宣</t>
    <phoneticPr fontId="39" type="noConversion"/>
  </si>
  <si>
    <t>114年度臺日中小企業合作計畫</t>
    <phoneticPr fontId="39" type="noConversion"/>
  </si>
  <si>
    <t>114.09.18-114.10.03</t>
    <phoneticPr fontId="39" type="noConversion"/>
  </si>
  <si>
    <t>一般社団法人higocolor</t>
    <phoneticPr fontId="39" type="noConversion"/>
  </si>
  <si>
    <t>藉由新聞稿發布、媒體採訪、社交媒體宣傳等項目，確保今年度於日本舉辦之商談會活動能獲得最大曝光效果，提升活動知名度，並有助於並深化與日本當地政府、企業及學術機構之間的連結，為未來合作奠定良好基礎。</t>
    <phoneticPr fontId="39" type="noConversion"/>
  </si>
  <si>
    <t>熊本日日新聞社報紙刊登、熊本日日新聞會員電子報</t>
    <phoneticPr fontId="39" type="noConversion"/>
  </si>
  <si>
    <t>ESG創新專題講座</t>
    <phoneticPr fontId="39" type="noConversion"/>
  </si>
  <si>
    <t>113年度協助中小型事業疫後振興及轉型發展貸後管理計畫</t>
    <phoneticPr fontId="39" type="noConversion"/>
  </si>
  <si>
    <t>114.04.02-114.04.09</t>
    <phoneticPr fontId="39" type="noConversion"/>
  </si>
  <si>
    <t>疫後強化經濟與社會韌性及全民共享經濟成果特別預算</t>
    <phoneticPr fontId="39" type="noConversion"/>
  </si>
  <si>
    <t>藉由網路媒體廣宣ESG創新專題講座，提升企業報名人數。</t>
    <phoneticPr fontId="39" type="noConversion"/>
  </si>
  <si>
    <t>114.05.10-114.05.15</t>
    <phoneticPr fontId="39" type="noConversion"/>
  </si>
  <si>
    <t>中小微事業市集活動</t>
    <phoneticPr fontId="39" type="noConversion"/>
  </si>
  <si>
    <t>114.05.23-114.06.06</t>
    <phoneticPr fontId="39" type="noConversion"/>
  </si>
  <si>
    <t>藉由網路媒體廣宣中小微事業市集，提升企業報名家數與活動參與人數。</t>
    <phoneticPr fontId="39" type="noConversion"/>
  </si>
  <si>
    <t>獲貸企業後續關懷服務</t>
    <phoneticPr fontId="39" type="noConversion"/>
  </si>
  <si>
    <t>114.06.02-114.06.16</t>
    <phoneticPr fontId="39" type="noConversion"/>
  </si>
  <si>
    <t>藉由網路媒體推廣獲貸企業後續關懷診斷服務，擴大企業申請人數。</t>
    <phoneticPr fontId="39" type="noConversion"/>
  </si>
  <si>
    <t>114.06.04-114.06.13</t>
    <phoneticPr fontId="39" type="noConversion"/>
  </si>
  <si>
    <t xml:space="preserve">114.06.13-114.06.20  </t>
    <phoneticPr fontId="39" type="noConversion"/>
  </si>
  <si>
    <t>114.06.06-114.06.10</t>
    <phoneticPr fontId="39" type="noConversion"/>
  </si>
  <si>
    <t>小微事業線上系列課程</t>
    <phoneticPr fontId="39" type="noConversion"/>
  </si>
  <si>
    <t>114.06.02-114.07.21</t>
    <phoneticPr fontId="39" type="noConversion"/>
  </si>
  <si>
    <t>藉由網路媒體廣宣小微事業線上系列課程，提升觀看人數。</t>
    <phoneticPr fontId="39" type="noConversion"/>
  </si>
  <si>
    <t>114.07.23-114.08.06</t>
    <phoneticPr fontId="39" type="noConversion"/>
  </si>
  <si>
    <t>參展2025第四屆亞太永續博覽會
攤位主題：中小企業多元振興(15家參與碳輔導企業亮眼成績)</t>
  </si>
  <si>
    <t>114.09.11-114.09.13</t>
  </si>
  <si>
    <t>藉由參與年度低碳、主題ESG主題的大展，廣宣計畫成效。</t>
  </si>
  <si>
    <t xml:space="preserve">Facebook(台灣永續能源基金會、聯輔基金會等)
2025第四屆亞太永續博覽會官方網站
亞太永續博覽會攤位電視螢幕
</t>
  </si>
  <si>
    <t>中小企業如何突圍全球變局？善用政策資源，避險 x 技術 x 金融一次到位</t>
  </si>
  <si>
    <t>114.09.02</t>
  </si>
  <si>
    <t>邀請減碳顧問團隊、財務顧問團隊與優良企業錄製podcast，擴大宣傳媒介。</t>
  </si>
  <si>
    <t>Apple Podcast
SoundOn
Spotify
KKBOX
Facebook、YouTube
天下雜誌官網</t>
  </si>
  <si>
    <t>「漫遊沙崙」、「一站玩懂科技x綠能x藝術」</t>
    <phoneticPr fontId="33" type="noConversion"/>
  </si>
  <si>
    <t>114.07.29-114.08.04</t>
    <phoneticPr fontId="33" type="noConversion"/>
  </si>
  <si>
    <t>本次廣告 banner 設計以強化臺南沙崙智慧綠能科學城整體品牌形象為主軸，透過視覺吸引力與主題統整，提升場域在民眾心中的識別度與關注度。導入官方網站作為點擊連結，除有效匯集潛在關注族群流量，亦有助於民眾進一步認識臺南沙崙的發展定位、核心特色與科技綠能成果。</t>
    <phoneticPr fontId="33" type="noConversion"/>
  </si>
  <si>
    <t>首屆「南方人才永續展 X 節能智慧轉型」圓滿落幕　臺南智慧城市館展現智慧治理與綠能創新實力</t>
    <phoneticPr fontId="33" type="noConversion"/>
  </si>
  <si>
    <t>114.07.31</t>
    <phoneticPr fontId="33" type="noConversion"/>
  </si>
  <si>
    <t>透過網路媒體提升沙崙智慧綠能科學城整體的曝光度，成功展現智慧交通、AI治理與綠能創新等落地成果，強化智慧應用技術的實證效益，進一步促進政策對接與跨域協作，為未來招商引資與國際鏈結奠定堅實基礎。</t>
    <phoneticPr fontId="33" type="noConversion"/>
  </si>
  <si>
    <t>中央通訊社訊息平台</t>
    <phoneticPr fontId="33" type="noConversion"/>
  </si>
  <si>
    <t>從沙崙出發，打造你我可實踐的永續生活與科技未來</t>
    <phoneticPr fontId="33" type="noConversion"/>
  </si>
  <si>
    <t>114.08.14</t>
    <phoneticPr fontId="33" type="noConversion"/>
  </si>
  <si>
    <t>〈從沙崙出發，打造你我可實踐的永續生活與科技未來〉主題節目，藉由該節目親子族群高度重疊、具生活導向的特色，將臺南沙崙智慧綠能科學城的科技發展與綠能生活場域，轉化為家長可理解、孩子可參與的日常教育與實踐內容，落實綠能政策與民眾之間的有效溝通。</t>
    <phoneticPr fontId="33" type="noConversion"/>
  </si>
  <si>
    <t>(SoundOn_聲浪媒體科技股份有限公司) Podcast 平台-精算媽咪的家計簿</t>
    <phoneticPr fontId="33" type="noConversion"/>
  </si>
  <si>
    <t>走進科技與生活共舞的綠能現場！在這座科學城，我們能預覽未來生活的模樣</t>
    <phoneticPr fontId="33" type="noConversion"/>
  </si>
  <si>
    <t>《走進科技與生活共舞的綠能現場！》節目，並針對青年族群與專業聽眾，媒介深入介紹臺南沙崙智慧綠能科學城，預期可拓展政策宣導之觸及面向，有效強化臺南沙崙科學城「科技結合生活」與「綠能落實日常」的形象定位。</t>
    <phoneticPr fontId="33" type="noConversion"/>
  </si>
  <si>
    <t>(SoundOn_聲浪媒體科技股份有限公司)  Podcast 平台-Ivy 愛公葳</t>
    <phoneticPr fontId="33" type="noConversion"/>
  </si>
  <si>
    <t>綠能科技即刻馳援點亮災區 整合太陽能與儲能技術供應照明</t>
    <phoneticPr fontId="33" type="noConversion"/>
  </si>
  <si>
    <t>114.09.03</t>
    <phoneticPr fontId="33" type="noConversion"/>
  </si>
  <si>
    <t>透過網路媒體展示沙崙智慧綠能科學城在災害應變情境下的實務韌性與綠能備援能力，強化綠能技術從實驗室到災區前線的落地效果，為未來偏鄉與災區公共設施之緊急備災系統建置提供典範與操作經驗，促進政策支援與資源投入的正向循環。</t>
    <phoneticPr fontId="33" type="noConversion"/>
  </si>
  <si>
    <t>中央通訊社訊息平台</t>
  </si>
  <si>
    <t>錯過就可惜｜沙崙智慧綠能科學城AI淨零論壇報名倒數</t>
    <phoneticPr fontId="33" type="noConversion"/>
  </si>
  <si>
    <t>114.09.05</t>
    <phoneticPr fontId="33" type="noConversion"/>
  </si>
  <si>
    <t>透過網路媒體宣導沙崙智慧綠能科學城AI淨零論壇聚焦在「生成式AI × 碳管理 × 智慧製造 × 人才培育」四大面向，使在地產業對國際碳經濟與供應鏈減碳新規範有更先見的準備，提升沙崙智慧綠能科學城作為「淨零轉型領航基地」的公共形象與國內外能見度。</t>
    <phoneticPr fontId="33" type="noConversion"/>
  </si>
  <si>
    <t>全臺巡迴飲食大展　9月5日盛大於沙崙智慧綠能科學城-大臺南會展中心登場</t>
    <phoneticPr fontId="33" type="noConversion"/>
  </si>
  <si>
    <t>114.09.06</t>
    <phoneticPr fontId="33" type="noConversion"/>
  </si>
  <si>
    <t>透過網路媒體宣導，大型飲食文化展覽與科技機械結合，擴大科學城的群眾觸及範圍，結合「智慧交通／共乘叫車」等服務體驗，整體提升科學城對遊客與企業參與者的友善度與口碑，有助於未來產業與會展型活動的招商與舉辦。</t>
    <phoneticPr fontId="33" type="noConversion"/>
  </si>
  <si>
    <t>生成式 AI 助攻淨零！沙崙科技產業論壇掀永續轉型新熱潮</t>
    <phoneticPr fontId="33" type="noConversion"/>
  </si>
  <si>
    <t>114.09.10</t>
    <phoneticPr fontId="33" type="noConversion"/>
  </si>
  <si>
    <t>透過網路媒體共同探討生成式 AI 與智慧製造、碳管理等核心議題，強化沙崙科學城在國家與地方淨零與數位轉型中的政策核心角色，增強國際與區域投資者對沙崙科學城在智慧賦能與綠能轉型領域的信心。</t>
    <phoneticPr fontId="33" type="noConversion"/>
  </si>
  <si>
    <t>去沙崙科學城看智慧綠能怎麼玩真的！最後一波限量免費報名，限量開放，把握機會</t>
    <phoneticPr fontId="33" type="noConversion"/>
  </si>
  <si>
    <t>114.09.12</t>
    <phoneticPr fontId="33" type="noConversion"/>
  </si>
  <si>
    <t>透過網路媒體報導「沙崙智慧綠能科學城導覽免費體驗活動」，能有效觸及潛在參與者與合作方，強化科學城與民眾、企業的連結，並讓外界直觀感受園區科技、綠能與永續整合的實踐成果，為未來招商、教育與社群營造帶來正向催化。</t>
    <phoneticPr fontId="33" type="noConversion"/>
  </si>
  <si>
    <t>國際人才的儲備搖籃－全國首座K12雙語公立學校落腳沙崙</t>
    <phoneticPr fontId="33" type="noConversion"/>
  </si>
  <si>
    <t>114.09.20</t>
    <phoneticPr fontId="33" type="noConversion"/>
  </si>
  <si>
    <t>透過網路媒體提升沙崙智慧綠能科學城整體能見度，凸顯教育、生活與產業並進的優勢，不僅強化園區「宜居宜業」形象，更能吸引國際人才與企業進駐，帶動政策與資源加乘效應，促進永續發展與跨域合作。</t>
    <phoneticPr fontId="33" type="noConversion"/>
  </si>
  <si>
    <t>「節能省電一度電行動篇」廣播託播</t>
    <phoneticPr fontId="47" type="noConversion"/>
  </si>
  <si>
    <t>廣播媒體</t>
    <phoneticPr fontId="47" type="noConversion"/>
  </si>
  <si>
    <t>114.07.01-114.07.31</t>
    <phoneticPr fontId="47" type="noConversion"/>
  </si>
  <si>
    <t>於全台198個廣播電台</t>
    <phoneticPr fontId="47" type="noConversion"/>
  </si>
  <si>
    <t>紡織所推廣智慧節能製程 成果豐</t>
  </si>
  <si>
    <t>114.06.06</t>
  </si>
  <si>
    <t>非營業特種基金預算(能源研究發展基金)</t>
    <phoneticPr fontId="39" type="noConversion"/>
  </si>
  <si>
    <t>透過媒體廣宣紡織製程節能智慧化能效提升技術與分享會活動，期吸引業者參加並投入節能技術開發，擴大產業效益。</t>
  </si>
  <si>
    <t>「清洗冷氣濾網篇」廣播託播</t>
  </si>
  <si>
    <t>114.08.18-114.09.30</t>
    <phoneticPr fontId="33" type="noConversion"/>
  </si>
  <si>
    <t>「微小也可以偉大」電視公益託播</t>
  </si>
  <si>
    <t>114.08.01-114.09.30</t>
  </si>
  <si>
    <t>初階種子教師研習宣傳</t>
  </si>
  <si>
    <t>加強宣傳初階種子教師東及離島場次，期望培育教師基礎能源教育知能，以及強化教師能源教育教學能力。</t>
  </si>
  <si>
    <t>「全民節電愛地球」宣導短片電視託播</t>
    <phoneticPr fontId="33" type="noConversion"/>
  </si>
  <si>
    <t>於6家無線電視台託播宣導短片，期能提升民眾節能意識與落實度。</t>
    <phoneticPr fontId="47" type="noConversion"/>
  </si>
  <si>
    <t>6家無線電視台</t>
  </si>
  <si>
    <t>114.08.18-114.08.27</t>
  </si>
  <si>
    <t>中廣新聞網
中廣流行網</t>
    <phoneticPr fontId="33" type="noConversion"/>
  </si>
  <si>
    <t>「全民節電愛地球」宣導短片製作與媒體託播</t>
    <phoneticPr fontId="33" type="noConversion"/>
  </si>
  <si>
    <t>114.08.07-114.08.24</t>
  </si>
  <si>
    <t>為鼓勵民眾檢視生活用電習慣，也能省電的觀念，以「家庭用電健檢」主題，分享動感、趣味的節電手法，期提升民眾對節約能源之認知度與接受度，進而改變用電習慣。</t>
    <phoneticPr fontId="33" type="noConversion"/>
  </si>
  <si>
    <t>東森、TVBS、年代、三立、 非凡、民視、緯來、八大、愛爾達、YouTube、Facebook、LINE)</t>
    <phoneticPr fontId="33" type="noConversion"/>
  </si>
  <si>
    <t>EnergyPark節約能源園區粉絲團節能宣導</t>
    <phoneticPr fontId="47" type="noConversion"/>
  </si>
  <si>
    <t>114.06.01-114.10.31</t>
    <phoneticPr fontId="47" type="noConversion"/>
  </si>
  <si>
    <t>透過fb粉絲團推廣節電議題，期鼓勵民眾落實各項生活節電手法，帶動節能風潮。</t>
    <phoneticPr fontId="47" type="noConversion"/>
  </si>
  <si>
    <t>EnergyPark節約能源園區粉絲團節能宣導前置作業</t>
    <phoneticPr fontId="47" type="noConversion"/>
  </si>
  <si>
    <t>規劃於秋冬季鼓勵民眾落實各項生活節電手法，持續宣傳節電議題，強化節電議題擴散，期帶動節能減碳風潮。</t>
    <phoneticPr fontId="47" type="noConversion"/>
  </si>
  <si>
    <t>前置作業費用。</t>
    <phoneticPr fontId="47" type="noConversion"/>
  </si>
  <si>
    <t>節約能源表揚大會雜誌廣編特輯前置作業</t>
    <phoneticPr fontId="47" type="noConversion"/>
  </si>
  <si>
    <t>透過財經專業雜誌，分享節約能源標竿獎金獎獲獎單位成功案例，期提升節能資訊擴散效果。</t>
    <phoneticPr fontId="33" type="noConversion"/>
  </si>
  <si>
    <t>今周刊</t>
    <phoneticPr fontId="47" type="noConversion"/>
  </si>
  <si>
    <t>節約能源表揚大會報紙廣編特輯前置作業</t>
    <phoneticPr fontId="47" type="noConversion"/>
  </si>
  <si>
    <t>透過財經專業報紙，分享節能標竿獎金獎單位節能成功案例，提供產業節能資訊，期帶動產業界落實節能。</t>
    <phoneticPr fontId="47" type="noConversion"/>
  </si>
  <si>
    <t>工商時報</t>
    <phoneticPr fontId="47" type="noConversion"/>
  </si>
  <si>
    <t>114年校園巡迴節能行動劇宣傳</t>
    <phoneticPr fontId="47" type="noConversion"/>
  </si>
  <si>
    <t>114.09.15-
114.09.30</t>
    <phoneticPr fontId="47" type="noConversion"/>
  </si>
  <si>
    <t>期藉由宣傳114年校園巡迴節能行動劇活動，培養學生節約能源意識，亦讓社會大眾了解節約能源的重要性。</t>
    <phoneticPr fontId="33" type="noConversion"/>
  </si>
  <si>
    <t>IE4馬達與通風系統節電三秘訣　引領工業邁向深度節能新紀元</t>
  </si>
  <si>
    <t>114.09.05</t>
  </si>
  <si>
    <t>向產業界與民眾宣傳MEPS與補助政策、馬達動力機械節電技術。</t>
    <phoneticPr fontId="33" type="noConversion"/>
  </si>
  <si>
    <t>114.09.10-114.11.10</t>
    <phoneticPr fontId="33" type="noConversion"/>
  </si>
  <si>
    <t>期許透過能源效率分級及廣宣，使設計廠商端及使用單位優先選購高效率產品，落實節能減碳和永續地球的目標。</t>
  </si>
  <si>
    <t>2025節能吸附轉輪乾燥與空調技術論壇</t>
    <phoneticPr fontId="33" type="noConversion"/>
  </si>
  <si>
    <t>節能吸附轉輪乾燥設備及空調系統開發</t>
    <phoneticPr fontId="33" type="noConversion"/>
  </si>
  <si>
    <t>114.09.12</t>
  </si>
  <si>
    <t>透過分享研發成果、推廣政府節能政策，期促進產官學研交流，共同推進節能減碳願景。</t>
    <phoneticPr fontId="33" type="noConversion"/>
  </si>
  <si>
    <t>TAF認證商用冷凍冷藏櫃測試實驗室</t>
    <phoneticPr fontId="33" type="noConversion"/>
  </si>
  <si>
    <t>商用冷凍冷藏與冷鏈節能技術開發暨示範應用計畫</t>
    <phoneticPr fontId="33" type="noConversion"/>
  </si>
  <si>
    <t>114.09.30-114.10.31</t>
    <phoneticPr fontId="33" type="noConversion"/>
  </si>
  <si>
    <t>宣傳計畫研發技術，增加技術授權或技術服務機會，期提高計畫授權金或技術服務費收入。</t>
    <phoneticPr fontId="33" type="noConversion"/>
  </si>
  <si>
    <t>台灣ESCO會訊81期</t>
    <phoneticPr fontId="33" type="noConversion"/>
  </si>
  <si>
    <t>節能標章與能源效率分級標示季刊(第參季)</t>
  </si>
  <si>
    <t>114.09.30-114.11.30</t>
    <phoneticPr fontId="33" type="noConversion"/>
  </si>
  <si>
    <t>透過線上瀏覽季刊分享國際政策資訊、網站資訊做為選購指南，並分享能源效率分級標示以及節能標章相關資訊，期鼓勵民眾選用能源效率1、2級產品。</t>
    <phoneticPr fontId="33" type="noConversion"/>
  </si>
  <si>
    <t>節能標章與能源效率分級標示季刊(第貳季)</t>
    <phoneticPr fontId="47" type="noConversion"/>
  </si>
  <si>
    <t>114.06.27-114.09.30</t>
    <phoneticPr fontId="47" type="noConversion"/>
  </si>
  <si>
    <t>除透過線上瀏覽季刊分享國際政策趨勢之外，亦說明分級標示網站頁面內容呈現方式，讓消費者可以辨識差異性。並提供能源效率分級標示以及節能標章資訊，期鼓勵民眾選用能源效率1、2級產品。</t>
    <phoneticPr fontId="47" type="noConversion"/>
  </si>
  <si>
    <t>高效率自預熱式燃燒工業爐技術介紹</t>
  </si>
  <si>
    <t>高效自預熱工業燃燒節能技術研發</t>
    <phoneticPr fontId="33" type="noConversion"/>
  </si>
  <si>
    <t>114.08.01-114.12.31</t>
  </si>
  <si>
    <t>於模具公會官網設置廣告，可精準觸及產業決策者，提升節能技術推廣效益，擴散應用並促進政策目標達成。</t>
  </si>
  <si>
    <t>114.08.20-114.09.19</t>
  </si>
  <si>
    <t>透過鑄造品公會印製技術 DM 發送會員廠商，可擴大計畫成果能見度，強化產業對節能減碳技術之認知與採用，促進政策推動效益。</t>
  </si>
  <si>
    <t>鑄造品公會會員廠商刊物</t>
  </si>
  <si>
    <t>節能標章與能源效率分級標示季刊(第壹季)</t>
    <phoneticPr fontId="47" type="noConversion"/>
  </si>
  <si>
    <t>114.07.10-114.08.31</t>
    <phoneticPr fontId="33" type="noConversion"/>
  </si>
  <si>
    <t>透過能源效率分級宣導，期促使產品設計廠商端及使用單位優先選購高效率產品，落實節能減碳與永續地球之目標。</t>
    <phoneticPr fontId="33" type="noConversion"/>
  </si>
  <si>
    <t>114.05.09</t>
  </si>
  <si>
    <t>透過能源效率分級宣導，使產品設計廠商端及使用單位優先選購高效率產品，落實節能減碳與永續地球之目標。</t>
  </si>
  <si>
    <t>工商時報網</t>
    <phoneticPr fontId="47" type="noConversion"/>
  </si>
  <si>
    <t>工業節能再升級 75kW以上馬達效率正式邁向IE4</t>
  </si>
  <si>
    <t>114.08.20</t>
  </si>
  <si>
    <t>向產業與民眾宣傳IE4能源效率基準政策。</t>
    <phoneticPr fontId="39" type="noConversion"/>
  </si>
  <si>
    <t>114.05.01-114.05.16</t>
  </si>
  <si>
    <t>中國廣播股份有限公司</t>
    <phoneticPr fontId="33" type="noConversion"/>
  </si>
  <si>
    <t>114.05.09-114.06.09</t>
    <phoneticPr fontId="33" type="noConversion"/>
  </si>
  <si>
    <t>114.05.14-114.05.16</t>
  </si>
  <si>
    <t>114.07.09-114.07.31</t>
  </si>
  <si>
    <t>1.結合暑假旅遊，以臺灣地圖介紹正在運轉/開發中的地熱案場。
2.透過7月17世界emoji日問答，分享再生能源知識。
3.在貢寮音樂祭前夕發布貼文，介紹國外音樂季的永續案例。
4.結合登山露營話題，介紹行動太陽能板，讓民眾認識太陽能的不同形式。</t>
    <phoneticPr fontId="33" type="noConversion"/>
  </si>
  <si>
    <t>114.08.01-114.08.28</t>
  </si>
  <si>
    <t>對外說明光電板清理完成，並介紹太陽能板回收機制，回應外界疑慮；分享2024年能源統計手冊提到的再生能源比例；此外也配合暑期介紹離島、南部、宜蘭的綠能景點。共發布6篇再生能源貼文，宣傳國內再生能源的發展。</t>
  </si>
  <si>
    <t>114.09.04-114.09.23</t>
  </si>
  <si>
    <t>發布3篇再生能源知識貼文，打破「太陽能板電磁波會影響健康」的迷思，介紹太陽能板的綠建築和生質能相關知識，增進民眾對再生能源的認識。</t>
  </si>
  <si>
    <t>114.07.02-114.07.23</t>
  </si>
  <si>
    <t>適逢雷雨季，宣導家電避雷技巧；介紹智慧電網如何維持供電穩定；宣導老舊家電的用電風險；分享「能源密集度」科普知識。共發布4篇電力科普貼文，推廣用電安全、供電穩定、能源效率等知識。</t>
  </si>
  <si>
    <t>114.08.13-114.08.21</t>
  </si>
  <si>
    <t>分享臺灣充電樁建設成果，以及儲能系統的安全規範。共發布2篇電力科普貼文，幫助民眾了解臺灣電動運具、儲能相關建設與措施。</t>
  </si>
  <si>
    <t>114.09.02-114.09.25</t>
  </si>
  <si>
    <t>介紹CSPF、家庭電器用電家計簿、儲能系統的防災應用、能源密集度與能源生產力等知識，共發布4篇電力科普貼文，推廣能源效率、電網韌性等知識。</t>
    <phoneticPr fontId="33" type="noConversion"/>
  </si>
  <si>
    <t>114.05.02-114.05.30</t>
  </si>
  <si>
    <t>114.07.04-114.07.28</t>
  </si>
  <si>
    <t>從居家生活切入，介紹日常節電技巧，包含吹風機、烘衣機、電燈等，以及電器保養祕訣；另外，也發布ESCO能源技術服務業主題貼文，針對企業廠商溝通深度節能服務。共發布5篇節電主題貼文，宣導節能行動。</t>
  </si>
  <si>
    <t>在6/5世界環境日宣導減少對化石能源的依賴，並結合畢業季、6/18國際野餐日推廣節能行動。共發布3篇節慶時事貼文，從民眾關心的事物切入，達到宣導效果。</t>
  </si>
  <si>
    <t>114.08.05-114.08.31</t>
  </si>
  <si>
    <t>因應夏季炎熱，介紹冷氣的節能技巧；也結合七夕、開學時事，分享隨手就能做到的節能技巧；也介紹車輛能源效率的知識，鼓勵民眾提高愛車的能源效率。共發布5篇節能主題貼文，推廣節能行動。</t>
  </si>
  <si>
    <t>114.09.09-114.09.30</t>
  </si>
  <si>
    <t>結合國家運動日、世界臭氧日推廣節能行動，介紹使用電鍋的節能技巧，以及校園節能案例。共發布4篇節能貼文，介紹不同場域、情境的節能應用，將節能議題展現得更生活化。</t>
  </si>
  <si>
    <t>114.05.23</t>
  </si>
  <si>
    <t>油氣知識</t>
  </si>
  <si>
    <t>114.08.06</t>
    <phoneticPr fontId="33" type="noConversion"/>
  </si>
  <si>
    <t>介紹臺灣原油的進口來源，說明我國正朝向多元採購發展。共發布1篇油氣主題貼文，增進民眾對油氣市場的認識。</t>
  </si>
  <si>
    <t>114.09.08</t>
  </si>
  <si>
    <t>發布1篇油氣貼文，提醒民眾出遠門關閉瓦斯總開關，以及檢查瓦斯外洩的技巧，宣導瓦斯安全。</t>
  </si>
  <si>
    <t>探討半導體產業如何做到深度節能</t>
  </si>
  <si>
    <t>114.08.14</t>
  </si>
  <si>
    <t>與《PanSci泛科學》YouTube頻道合作，製作1支專題影片探討半導體產業如何做到深度節能，並介紹相關補助。藉由頻道100萬訂閱的影響力，達到擴圈推廣的效益。</t>
    <phoneticPr fontId="33" type="noConversion"/>
  </si>
  <si>
    <t>PanSci泛科學YouTube</t>
  </si>
  <si>
    <t>介紹「推動能源教育標竿獎」</t>
  </si>
  <si>
    <t>與《國語日報》合作，介紹「推動能源教育標竿獎」並分享金獎案例學校成果。推廣對象鎖定教師、學生、家長族群，以成功案例激勵學校關注及參與。</t>
    <phoneticPr fontId="33" type="noConversion"/>
  </si>
  <si>
    <t>國語日報</t>
  </si>
  <si>
    <t>針對「能源轉型」主題採訪</t>
  </si>
  <si>
    <t>與中央通訊社訊息平台《全球中央》雜誌合作，從全球趨勢切入，針對「能源轉型」主題採訪能源署及台電。從能源署的立場，說明臺灣能源政策的背景、進展及願景。</t>
  </si>
  <si>
    <t>《全球中央》雜誌</t>
  </si>
  <si>
    <t>國民中小學節約能源創意七十二變-小劇場創作活動</t>
    <phoneticPr fontId="33" type="noConversion"/>
  </si>
  <si>
    <t>與《華視》合作，報導「114 年度國民中小學節約能源創意七十二變-小劇場創作活動」。透過學生的生動演繹，宣導節能行動。</t>
    <phoneticPr fontId="33" type="noConversion"/>
  </si>
  <si>
    <t>華視電視台</t>
    <phoneticPr fontId="33" type="noConversion"/>
  </si>
  <si>
    <t>我國能源結構與能源發展政策</t>
    <phoneticPr fontId="33" type="noConversion"/>
  </si>
  <si>
    <t>APEC多邊能源合作之參與及研析</t>
    <phoneticPr fontId="33" type="noConversion"/>
  </si>
  <si>
    <t>114.08.27-114.08.28</t>
    <phoneticPr fontId="33" type="noConversion"/>
  </si>
  <si>
    <t>宣導我國能源結構、稟賦特色以及相應之發展重點及政策措施，可使APEC會員體加深對我國能源現況之了解、並提升未來能源合作之機會。</t>
    <phoneticPr fontId="33" type="noConversion"/>
  </si>
  <si>
    <t>經濟部能源署官網(英文版)、YouTube</t>
    <phoneticPr fontId="33" type="noConversion"/>
  </si>
  <si>
    <t>一度電可以用多久？家電使用時間這樣算最簡單！</t>
    <phoneticPr fontId="33" type="noConversion"/>
  </si>
  <si>
    <t>電力政策發展規劃與電業管理計畫</t>
    <phoneticPr fontId="33" type="noConversion"/>
  </si>
  <si>
    <t>114.08.08-114.08.31</t>
    <phoneticPr fontId="33" type="noConversion"/>
  </si>
  <si>
    <t>以圖卡方式宣導一般家電消耗1度電，能夠使用多少時間，並提供計算方法，讓臉書粉絲可以迅速了解其概念。</t>
    <phoneticPr fontId="33" type="noConversion"/>
  </si>
  <si>
    <t>114.08.01-114.09.30</t>
    <phoneticPr fontId="33" type="noConversion"/>
  </si>
  <si>
    <t>114.02.10-114.12.31</t>
    <phoneticPr fontId="33" type="noConversion"/>
  </si>
  <si>
    <t>透過社群媒體(FB)介紹地熱發電，使民眾瞭解地熱發電可輔助供電穩定、達成能源轉型及2050淨零排放的目標。</t>
    <phoneticPr fontId="33" type="noConversion"/>
  </si>
  <si>
    <t>AD2影音廣告，提升民眾對微電腦瓦斯表認知率，鼓勵民眾主動裝置微電腦瓦斯表，促進居家用氣安全。</t>
    <phoneticPr fontId="33" type="noConversion"/>
  </si>
  <si>
    <t>AD2影音</t>
    <phoneticPr fontId="33" type="noConversion"/>
  </si>
  <si>
    <t>OTT影音聯播網廣告，提升民眾對微電腦瓦斯表認知率，鼓勵民眾主動裝置微電腦瓦斯表，促進居家用氣安全。</t>
    <phoneticPr fontId="33" type="noConversion"/>
  </si>
  <si>
    <t>OTT</t>
    <phoneticPr fontId="33" type="noConversion"/>
  </si>
  <si>
    <t>常春月刊廣告，提升民眾對微電腦瓦斯表印象，以電視廣告方式於全國性電台進行廣播廣告託播，完成354檔。</t>
    <phoneticPr fontId="33" type="noConversion"/>
  </si>
  <si>
    <t>常春月刊官網</t>
    <phoneticPr fontId="33" type="noConversion"/>
  </si>
  <si>
    <t>商業服務業節能設備補助徵件</t>
    <phoneticPr fontId="33" type="noConversion"/>
  </si>
  <si>
    <t>商業服務業節能設備補助計畫</t>
    <phoneticPr fontId="33" type="noConversion"/>
  </si>
  <si>
    <t>114.04.24-114.05.07</t>
    <phoneticPr fontId="33" type="noConversion"/>
  </si>
  <si>
    <t>於1家無線電視台託播跑馬燈，期提升補助案件能見度增加申請案件量。</t>
    <phoneticPr fontId="33" type="noConversion"/>
  </si>
  <si>
    <t>寰宇新聞台</t>
    <phoneticPr fontId="33" type="noConversion"/>
  </si>
  <si>
    <t>2025亞太再生能源領袖論壇—能源安全與產業綠色轉型實踐</t>
    <phoneticPr fontId="33" type="noConversion"/>
  </si>
  <si>
    <t>再生能源發展策略暨政策法制整備研究計畫</t>
    <phoneticPr fontId="33" type="noConversion"/>
  </si>
  <si>
    <t>114.08.19-114.08.27</t>
    <phoneticPr fontId="33" type="noConversion"/>
  </si>
  <si>
    <t>特別聚焦於跨境綠能合作之策略與機會，包括新加坡在能源安全及綠電採購上之前瞻布局，以及企業實踐綠能採購與投資所採取之行動。期透過亞太再生能源市場趨勢觀察、跨國企業之綠能投資經驗分享，完整解析亞太區域綠色轉型商機。</t>
    <phoneticPr fontId="33" type="noConversion"/>
  </si>
  <si>
    <t>LinkedIn、SEMI、eDM、Google、LINE、Facebook</t>
    <phoneticPr fontId="33" type="noConversion"/>
  </si>
  <si>
    <t>Clickforce LBS影音聯播網廣告，提升民眾對微電腦瓦斯表認知率，鼓勵民眾主動裝置微電腦瓦斯表，促進居家用氣安全。</t>
    <phoneticPr fontId="33" type="noConversion"/>
  </si>
  <si>
    <t>Clickforce LBS</t>
    <phoneticPr fontId="33" type="noConversion"/>
  </si>
  <si>
    <t>為持續強化民眾對微電腦瓦斯表的認知度，提升民眾對微電腦瓦斯表印象，以電視廣告方式於全國性電台進行廣播廣告託播，完成2446檔。</t>
    <phoneticPr fontId="33" type="noConversion"/>
  </si>
  <si>
    <t>臺灣新世代儲能機會-液流電池技術突破與打造本土產業鏈</t>
    <phoneticPr fontId="33" type="noConversion"/>
  </si>
  <si>
    <t>經濟部產業園區管理局</t>
    <phoneticPr fontId="39" type="noConversion"/>
  </si>
  <si>
    <t>經濟部舉辦產業園區發展政策高峰論壇 攜手六都共塑均衡臺灣發展藍圖</t>
    <phoneticPr fontId="39" type="noConversion"/>
  </si>
  <si>
    <t>刊載台灣新聞網等媒體公司廣告一案</t>
    <phoneticPr fontId="33" type="noConversion"/>
  </si>
  <si>
    <t>114.08.31</t>
  </si>
  <si>
    <t>非營業特種基金(科技產業園區作業基金)</t>
  </si>
  <si>
    <t>台灣導報社</t>
  </si>
  <si>
    <t>供更多民眾知悉產業園區管理局藉由專題交流均衡臺灣之產業用地政策政策方向，打造中央與地方共研產業空間策略之基礎等相關資訊。</t>
    <phoneticPr fontId="39" type="noConversion"/>
  </si>
  <si>
    <t>台灣導報</t>
  </si>
  <si>
    <t>經濟部舉辦產業園區發展政策高峰論壇 攜手六都共塑均衡臺灣發展藍圖</t>
  </si>
  <si>
    <t>114.08.29</t>
  </si>
  <si>
    <t>台灣好報網電子報</t>
  </si>
  <si>
    <t>114.08.30</t>
  </si>
  <si>
    <t>今日新聞電子報</t>
  </si>
  <si>
    <t>園區舉行複合型災害應變演練12單位聯手強化防災量能</t>
  </si>
  <si>
    <t>刊載世代傳媒等媒體公司廣告一案</t>
    <phoneticPr fontId="33" type="noConversion"/>
  </si>
  <si>
    <t>供更多民眾知悉產業園區管理局所轄臨海園區，推動廠商機關間橫向聯繫與資源整合，透過複合式防災演練，展現公私協力、防災共備的精神等相關資訊。</t>
    <phoneticPr fontId="39" type="noConversion"/>
  </si>
  <si>
    <t>上報電子報</t>
  </si>
  <si>
    <t>風傳媒網電子報</t>
  </si>
  <si>
    <t>114.09.10</t>
  </si>
  <si>
    <t>給核廢一個家Facebook、Instagram及Youtube三平台進行台東低放選址溝通宣導廣告投放</t>
    <phoneticPr fontId="33" type="noConversion"/>
  </si>
  <si>
    <t>114.01.01-
114.05.31</t>
    <phoneticPr fontId="39" type="noConversion"/>
  </si>
  <si>
    <t>經緯廣告科技股份有限公司</t>
    <phoneticPr fontId="39" type="noConversion"/>
  </si>
  <si>
    <t>Facebook觸及達10,000次、Instagram觸及達5,000次及Youtube觸及達5,000次。</t>
    <phoneticPr fontId="39" type="noConversion"/>
  </si>
  <si>
    <r>
      <t>給核廢一個家Facebook</t>
    </r>
    <r>
      <rPr>
        <sz val="10"/>
        <rFont val="標楷體"/>
        <family val="4"/>
        <charset val="136"/>
      </rPr>
      <t>、</t>
    </r>
    <r>
      <rPr>
        <sz val="12"/>
        <rFont val="標楷體"/>
        <family val="4"/>
        <charset val="136"/>
      </rPr>
      <t>Instagram及Youtube</t>
    </r>
    <phoneticPr fontId="39" type="noConversion"/>
  </si>
  <si>
    <t>給核廢一個家Facebook、Instagram及Youtube三平台進行除役及乾貯廣告投放</t>
    <phoneticPr fontId="39" type="noConversion"/>
  </si>
  <si>
    <t>113.11.10-114.06.30</t>
    <phoneticPr fontId="39" type="noConversion"/>
  </si>
  <si>
    <t>水滴工作室</t>
    <phoneticPr fontId="39" type="noConversion"/>
  </si>
  <si>
    <t>「核電廠除役通訊-第23期」印製及夾報</t>
    <phoneticPr fontId="39" type="noConversion"/>
  </si>
  <si>
    <t>114.07.01-114.09.30</t>
    <phoneticPr fontId="39" type="noConversion"/>
  </si>
  <si>
    <t>大鑫印刷廠有限公司</t>
    <phoneticPr fontId="39" type="noConversion"/>
  </si>
  <si>
    <t>觸及對象2,000戶。</t>
    <phoneticPr fontId="39" type="noConversion"/>
  </si>
  <si>
    <t>為拍攝用於社群媒體宣傳之低放宣導影片低放宣導影片之部落職人訪談費用及線材費用</t>
    <phoneticPr fontId="39" type="noConversion"/>
  </si>
  <si>
    <t>除役溝通及選址中心自製</t>
    <phoneticPr fontId="39" type="noConversion"/>
  </si>
  <si>
    <t>觸及對象20,000次。</t>
    <phoneticPr fontId="39" type="noConversion"/>
  </si>
  <si>
    <t>刊登「2025岩盤工程暨工程地質研討會」大會手冊內頁廣告一則</t>
    <phoneticPr fontId="39" type="noConversion"/>
  </si>
  <si>
    <t>114.10.16- 114.10.17</t>
  </si>
  <si>
    <t>中華民國岩盤工程暨工程地質學會</t>
  </si>
  <si>
    <t>預計觸及對象1,000人。</t>
    <phoneticPr fontId="39" type="noConversion"/>
  </si>
  <si>
    <t>「2025岩盤工程暨工程地質研討會」大會手冊</t>
    <phoneticPr fontId="39" type="noConversion"/>
  </si>
  <si>
    <t>平面稿：
周年篇、環保篇</t>
  </si>
  <si>
    <t>114年《聯合文學》雜誌廣告案</t>
  </si>
  <si>
    <t>國營事業</t>
  </si>
  <si>
    <t>聯經出版事業股份有限公司</t>
  </si>
  <si>
    <t>聯合文學6、7月號</t>
    <phoneticPr fontId="33" type="noConversion"/>
  </si>
  <si>
    <t>114年《大家健康雜誌》廣告案</t>
  </si>
  <si>
    <t>114.07.01-114.08.31</t>
  </si>
  <si>
    <t>財團法人董氏基金會</t>
  </si>
  <si>
    <t>大家健康雜誌(第419期)</t>
    <phoneticPr fontId="33" type="noConversion"/>
  </si>
  <si>
    <t>114年《旅遊味》雜誌廣告案</t>
  </si>
  <si>
    <t>捷沛實業有限公司</t>
  </si>
  <si>
    <t>旅遊味(No.37)</t>
    <phoneticPr fontId="33" type="noConversion"/>
  </si>
  <si>
    <t>影片：
慢飛天使</t>
  </si>
  <si>
    <t>2024台灣中油新北市歡樂耶誕城演唱會媒體宣傳案</t>
    <phoneticPr fontId="33" type="noConversion"/>
  </si>
  <si>
    <t>113.11.22-114.01.31</t>
  </si>
  <si>
    <t xml:space="preserve">年代網際事業股份有限公司      </t>
  </si>
  <si>
    <t>年代MUCH、MOD壹綜合、年代新聞</t>
    <phoneticPr fontId="33" type="noConversion"/>
  </si>
  <si>
    <t>平面稿：
新年篇、性平篇、週年篇</t>
  </si>
  <si>
    <t>114年印刻文學生活誌廣告案</t>
  </si>
  <si>
    <t>印刻文學生活
雜誌出版股份有限公司</t>
  </si>
  <si>
    <t>印刻文學生活誌</t>
    <phoneticPr fontId="33" type="noConversion"/>
  </si>
  <si>
    <t>廣播檔：
台灣中油30秒宣導廣播帶1支</t>
  </si>
  <si>
    <t>2025快樂聯播網廣播宣導案</t>
  </si>
  <si>
    <t>114.05.01-114.05.30</t>
  </si>
  <si>
    <t>全景社區廣播電台股份有限公司</t>
  </si>
  <si>
    <t>台北全景電台、花蓮歡樂電台、澎湖風聲電台、澎湖電台</t>
    <phoneticPr fontId="33" type="noConversion"/>
  </si>
  <si>
    <t>2025 BOSS ON RADIO 宣導託播案</t>
    <phoneticPr fontId="33" type="noConversion"/>
  </si>
  <si>
    <t>114.05.26-114.06.24</t>
  </si>
  <si>
    <t>好漾國際新媒體有限公司</t>
  </si>
  <si>
    <t>BOSS ONLINE RADIO</t>
    <phoneticPr fontId="33" type="noConversion"/>
  </si>
  <si>
    <t>廣編稿：
1.從製程優化到智慧工安 台灣中油積極導入AI應用　提升整體經營效能
2.中油加油站連續25年、國光牌潤滑油4度 獲讀者文摘信譽品牌白金獎最高殊榮</t>
  </si>
  <si>
    <t>114年卓越雜誌業務宣導案</t>
  </si>
  <si>
    <t>114.06.01-114.07.31</t>
  </si>
  <si>
    <t>114年壹蘋新聞網業務宣導案</t>
  </si>
  <si>
    <t>114.05.25-114.05.31</t>
  </si>
  <si>
    <t>龍丞創意股份有限公司</t>
  </si>
  <si>
    <t>平面稿：
週年篇
影片：
獎助菁英運動員</t>
  </si>
  <si>
    <t>114年風傳媒業務宣導案</t>
  </si>
  <si>
    <t>114.05.24-114.05.30</t>
  </si>
  <si>
    <t>風傳媒網</t>
    <phoneticPr fontId="33" type="noConversion"/>
  </si>
  <si>
    <t>114年臺新傳媒有限公司刊登廣告案</t>
    <phoneticPr fontId="33" type="noConversion"/>
  </si>
  <si>
    <t>114.06.16</t>
  </si>
  <si>
    <t>114年屏東時報刊登廣告案</t>
  </si>
  <si>
    <t>114.06.05-114.06.14</t>
  </si>
  <si>
    <t>114年臺灣新聞網刊登廣告案</t>
  </si>
  <si>
    <t>114.06.02-114.06.16</t>
  </si>
  <si>
    <t>114.06.27</t>
  </si>
  <si>
    <t>114.06.30</t>
  </si>
  <si>
    <t>ETENEWS刊登廣告</t>
  </si>
  <si>
    <t>114.07.01</t>
  </si>
  <si>
    <t>ETENEWS</t>
  </si>
  <si>
    <t>ETENEWS台灣新聞晚報電子報網</t>
  </si>
  <si>
    <t>臺灣導報社刊登廣告案</t>
    <phoneticPr fontId="33" type="noConversion"/>
  </si>
  <si>
    <t>114.07.02</t>
  </si>
  <si>
    <t>114年非常新聞通訊社刊登廣告案</t>
  </si>
  <si>
    <t>114.06.15-114.06.20</t>
  </si>
  <si>
    <t>114.07.10-114.07.16</t>
  </si>
  <si>
    <t>114.07.01-114.09.30</t>
  </si>
  <si>
    <t>114年評論新聞報業宣案</t>
  </si>
  <si>
    <t>114.06.19</t>
  </si>
  <si>
    <t>評論新聞報網</t>
    <phoneticPr fontId="33" type="noConversion"/>
  </si>
  <si>
    <t>114.06.02-114.06.09</t>
  </si>
  <si>
    <t>2025年《台灣樂活》專刊廣告案</t>
  </si>
  <si>
    <t>114.06.09-114.07.31</t>
  </si>
  <si>
    <t>台灣樂活No.13</t>
    <phoneticPr fontId="33" type="noConversion"/>
  </si>
  <si>
    <t>114年《嬰兒與母親》雜誌廣告案</t>
  </si>
  <si>
    <t>114.06.02-114.07.31</t>
  </si>
  <si>
    <t>嬰兒與母親雜誌社</t>
  </si>
  <si>
    <t>嬰兒與母親7月號/NO.582</t>
    <phoneticPr fontId="33" type="noConversion"/>
  </si>
  <si>
    <t>114 年中國工程師學會《工程》會刊廣告案</t>
  </si>
  <si>
    <t>社團法人中國工程師學會</t>
  </si>
  <si>
    <t xml:space="preserve"> 工程Vol.98</t>
    <phoneticPr fontId="33" type="noConversion"/>
  </si>
  <si>
    <t>114 年《現代營建》雜誌廣告案</t>
  </si>
  <si>
    <t>114.07.10-114.08.31</t>
  </si>
  <si>
    <t>現代營建雜誌社</t>
  </si>
  <si>
    <t>現代營建548期</t>
    <phoneticPr fontId="33" type="noConversion"/>
  </si>
  <si>
    <t>114年《客家》雜誌廣告案</t>
  </si>
  <si>
    <t>114.07.07-114.08.31</t>
  </si>
  <si>
    <t>客家雜誌社</t>
  </si>
  <si>
    <t>客家422期</t>
    <phoneticPr fontId="33" type="noConversion"/>
  </si>
  <si>
    <t>電視：
獎助菁英運動員</t>
  </si>
  <si>
    <t>2025法國網球公開賽行銷案</t>
  </si>
  <si>
    <t>114.05.20-114.06.30</t>
  </si>
  <si>
    <t>華人衛星網路股份有限公司</t>
  </si>
  <si>
    <t>博斯網球台
博斯運動一台</t>
  </si>
  <si>
    <t>2025中華職棒例行賽媒體託播行銷案</t>
  </si>
  <si>
    <t>114.03.29-114.08.31</t>
  </si>
  <si>
    <t xml:space="preserve">緯來電視網股份有限公司  </t>
  </si>
  <si>
    <t>緯來體育台
緯來育樂台</t>
  </si>
  <si>
    <t>2025台灣中油形象宣傳影片數位投放委託案</t>
    <phoneticPr fontId="33" type="noConversion"/>
  </si>
  <si>
    <t>114.06.05-114.07.04</t>
  </si>
  <si>
    <t>114.06.30-114.07.04</t>
  </si>
  <si>
    <t>CTWANT官網</t>
  </si>
  <si>
    <t>FaceBook、IG宣傳公司業務</t>
  </si>
  <si>
    <r>
      <t>台灣中油Facebook</t>
    </r>
    <r>
      <rPr>
        <sz val="10"/>
        <rFont val="標楷體"/>
        <family val="4"/>
        <charset val="136"/>
      </rPr>
      <t>、</t>
    </r>
    <r>
      <rPr>
        <sz val="12"/>
        <rFont val="標楷體"/>
        <family val="4"/>
        <charset val="136"/>
      </rPr>
      <t>Instagram粉絲專頁</t>
    </r>
    <phoneticPr fontId="33" type="noConversion"/>
  </si>
  <si>
    <t>114年更生日報業務宣導案</t>
  </si>
  <si>
    <t>114.07.21</t>
  </si>
  <si>
    <t>114.08.05</t>
  </si>
  <si>
    <t>114.07.01-114.07.30</t>
  </si>
  <si>
    <t>114年桃園電子報業務宣導案</t>
  </si>
  <si>
    <t>114年中國時報廣告案</t>
  </si>
  <si>
    <t>114.05.14-114.05.29</t>
  </si>
  <si>
    <t>中時新聞網</t>
  </si>
  <si>
    <t>114年臺灣時報行銷宣導案</t>
  </si>
  <si>
    <t>114.07.14
114.07.15
114.07.18
114.07.21</t>
  </si>
  <si>
    <t>太平洋日報36週年慶業務宣導案</t>
  </si>
  <si>
    <t>114.08.05</t>
    <phoneticPr fontId="33" type="noConversion"/>
  </si>
  <si>
    <t>太平洋日報股份有限公司</t>
  </si>
  <si>
    <t>太平洋日報</t>
  </si>
  <si>
    <t>平面稿：
環保篇、性平篇、週年篇</t>
  </si>
  <si>
    <t>114年育豪有限公司刊登廣告案</t>
  </si>
  <si>
    <t>114.07.01-114.07.15</t>
  </si>
  <si>
    <t>育豪有限公司</t>
  </si>
  <si>
    <t>Steelworld全球資訊網</t>
  </si>
  <si>
    <t>114.07.14-114.07.20</t>
  </si>
  <si>
    <t>114年立麒數位文創有限公司刊登廣告案</t>
  </si>
  <si>
    <t>114.07.16-114.07.31</t>
  </si>
  <si>
    <t>鮮週報</t>
  </si>
  <si>
    <t>114年中聯新聞網報刊登廣告案</t>
  </si>
  <si>
    <t>114.07.30-114.08.01</t>
  </si>
  <si>
    <t>114.07.17-114.07.26</t>
  </si>
  <si>
    <t>臺灣時報社股份有限公司刊登廣告</t>
  </si>
  <si>
    <t>114.08.07</t>
  </si>
  <si>
    <t>平面稿：
過去扎根，未來啟航</t>
  </si>
  <si>
    <t>114.07.10</t>
  </si>
  <si>
    <t>平面稿：
減碳行動，石現綠色生活、過去扎根，未來啟航</t>
  </si>
  <si>
    <t>114.07.08-114.07.17</t>
  </si>
  <si>
    <t>民眾日報
民眾日報電子報</t>
  </si>
  <si>
    <t>114.07.07-114.07.14</t>
  </si>
  <si>
    <t>114.07.08</t>
  </si>
  <si>
    <t>114.07.05-114.07.28</t>
  </si>
  <si>
    <t>平面稿：
好石在、工業與農漁共譜樂章，奏出林園魚米鄉、石化串聯，點亮綠色家園、石化力量，創造每一刻精采生活、石化轉型，邁向永續、石現關懷，讓每個角落充滿希望、石化同行，共克時艱、減碳行動，石現綠色生活
粉專平面稿：
國慶日、萬聖節、聖誕節、新年、婦女節、清明節</t>
  </si>
  <si>
    <t>113年度平面設計工作</t>
  </si>
  <si>
    <t>113.05.31-114.05.23</t>
  </si>
  <si>
    <t>五餅數位平台股份有限公司</t>
  </si>
  <si>
    <t>平面稿製作
預計登於聯合報、風傳媒網等
粉專圖預計刊登於台灣中油石化小站</t>
  </si>
  <si>
    <t>114年聯合報夏季旅遊專刊廣告案</t>
  </si>
  <si>
    <t>114.06.28</t>
  </si>
  <si>
    <t>114年台銘新聞業宣案</t>
  </si>
  <si>
    <t>114.06.20-114.07.09</t>
  </si>
  <si>
    <t>台銘新聞網</t>
  </si>
  <si>
    <t>114年臺灣導報夏季廣告案</t>
  </si>
  <si>
    <t>114.07.22</t>
  </si>
  <si>
    <t>114年經濟日報廣告案</t>
  </si>
  <si>
    <t>廣昕廣告社</t>
  </si>
  <si>
    <t>經濟日報網</t>
  </si>
  <si>
    <t>廣播檔：
台灣中油PAY
行動購物更EASY</t>
  </si>
  <si>
    <t>114.07.01-114.07.20</t>
  </si>
  <si>
    <t>BOSS RADIO</t>
  </si>
  <si>
    <t>廣播檔：
中油加油站不但可加油
還可打氣充電</t>
  </si>
  <si>
    <t xml:space="preserve">港都電台廣播形象廣告 </t>
  </si>
  <si>
    <t xml:space="preserve">廣播檔：
中油對環境生態保育的承諾 </t>
  </si>
  <si>
    <t>114.07.21-114.08.10</t>
  </si>
  <si>
    <t>高屏廣播電台股份有限公司</t>
  </si>
  <si>
    <t>廣播檔：
全球暖化及氣候變遷造成全球森林逐漸消失，台灣中油響應永續環保理念，積極推動綠色心生活，帶頭培植綠能產業，邁向綠色新經濟</t>
    <phoneticPr fontId="33" type="noConversion"/>
  </si>
  <si>
    <t xml:space="preserve">南方之音電台廣播形象廣告 </t>
  </si>
  <si>
    <t>114.07.17-114.07.31</t>
  </si>
  <si>
    <t>南方之音</t>
  </si>
  <si>
    <t>114年《全產總工訊》廣告案</t>
  </si>
  <si>
    <t>全國產業總工會</t>
  </si>
  <si>
    <t>全產總工訊NO.87</t>
    <phoneticPr fontId="33" type="noConversion"/>
  </si>
  <si>
    <t>平面稿：
週年篇、環保篇</t>
  </si>
  <si>
    <t>114年《ALBA 高爾夫》雜誌廣告案</t>
    <phoneticPr fontId="33" type="noConversion"/>
  </si>
  <si>
    <t>台灣全球高爾夫媒體股份有限公司</t>
  </si>
  <si>
    <t>ALBA高爾夫7月號、8月號</t>
    <phoneticPr fontId="33" type="noConversion"/>
  </si>
  <si>
    <t>平面稿：
地熱篇</t>
  </si>
  <si>
    <t>114.08.28-114.11.28</t>
  </si>
  <si>
    <t>平面稿素材製作
預計刊登於自由時報及CTWANT官網等</t>
  </si>
  <si>
    <t>114年城市廣播廣告宣導案</t>
  </si>
  <si>
    <t>114.06.17-114.07.31</t>
  </si>
  <si>
    <t>城市廣播電台</t>
  </si>
  <si>
    <t>114年CTWANT業務宣導案</t>
    <phoneticPr fontId="33" type="noConversion"/>
  </si>
  <si>
    <t>114.07.28-114.08.01</t>
    <phoneticPr fontId="33" type="noConversion"/>
  </si>
  <si>
    <t>114.08.11-114.08.15</t>
  </si>
  <si>
    <t>114.08.05-114.08.14</t>
  </si>
  <si>
    <t>114.08.22</t>
  </si>
  <si>
    <t>產金融四季報、科技電子四季報</t>
  </si>
  <si>
    <t>114.09.09</t>
  </si>
  <si>
    <t>114年台灣英文新聞業務宣導案</t>
  </si>
  <si>
    <t>114.07.04-114.08.02</t>
  </si>
  <si>
    <t>台灣英文新聞股份有限公司</t>
  </si>
  <si>
    <t>提升企業形象</t>
  </si>
  <si>
    <t>台灣英文新聞
中英文網站</t>
  </si>
  <si>
    <t>114.08.01-114.08.07</t>
  </si>
  <si>
    <t>114.08.11-114.08.19</t>
  </si>
  <si>
    <t>114.08.11
114.08.12</t>
  </si>
  <si>
    <t>114年自立晚報數位行銷宣導案</t>
  </si>
  <si>
    <t>114.07.01-114.08.30</t>
  </si>
  <si>
    <t>廣播檔：
看不見的努力，看得見的美好
在台灣中油，我們用智慧與科技，將每一滴能源精準轉化為支持您美好生活的動力</t>
    <phoneticPr fontId="33" type="noConversion"/>
  </si>
  <si>
    <t xml:space="preserve">成功電台廣播形象廣告 </t>
  </si>
  <si>
    <t>114.09.08-114.09.17</t>
  </si>
  <si>
    <t>114年風傳媒形象宣導案</t>
  </si>
  <si>
    <t>114.05.22-114.05.28</t>
    <phoneticPr fontId="33" type="noConversion"/>
  </si>
  <si>
    <t>114年台灣數位新聞廣告案</t>
  </si>
  <si>
    <t>114.04.01-114.05.81</t>
  </si>
  <si>
    <t>114年今日新聞夏季形象廣告案</t>
  </si>
  <si>
    <t>114.06.10</t>
    <phoneticPr fontId="33" type="noConversion"/>
  </si>
  <si>
    <t>今日傳媒有限公司</t>
  </si>
  <si>
    <t>今日新聞網</t>
  </si>
  <si>
    <t>114年台灣好報夏季形象廣告案</t>
  </si>
  <si>
    <t>114.08.01-114.08.04</t>
  </si>
  <si>
    <t>114.08.11-114.08.18</t>
  </si>
  <si>
    <t>114年文青農實業有限公司刊登廣告案</t>
  </si>
  <si>
    <t>114.08.04-114.08.13</t>
  </si>
  <si>
    <t>114年國風傳媒有限公司刊登廣告案</t>
  </si>
  <si>
    <t>114.07.18-114.07.24</t>
  </si>
  <si>
    <t>114年眾聲日報社刊登廣告案</t>
  </si>
  <si>
    <t>114.08.08</t>
  </si>
  <si>
    <t>眾聲日報社</t>
  </si>
  <si>
    <t>114.09.01</t>
  </si>
  <si>
    <t>114.08.18-114.08.20</t>
  </si>
  <si>
    <t>114.08.17-114.08.19</t>
  </si>
  <si>
    <t>114年新高度傳媒有限公司刊登廣告案</t>
  </si>
  <si>
    <t>114.08.15-114.08.29</t>
  </si>
  <si>
    <t>114.09.01-114.09.07</t>
  </si>
  <si>
    <t>114.05.01-114.08.31</t>
  </si>
  <si>
    <t>平面稿：
友善環境 守護未來</t>
  </si>
  <si>
    <t>114年第三季環保政策廣告刊登</t>
  </si>
  <si>
    <t>平面稿：
落實安全規章制度 強化安全防範措施</t>
    <phoneticPr fontId="33" type="noConversion"/>
  </si>
  <si>
    <t>114年第三季工安政策廣告刊登</t>
    <phoneticPr fontId="33" type="noConversion"/>
  </si>
  <si>
    <t>114.08.02-114.08.08</t>
  </si>
  <si>
    <t>影片：
三接環評、公投、各標工程</t>
  </si>
  <si>
    <t>三接建廠紀錄片製作服務工作</t>
  </si>
  <si>
    <t>114.01.17-114.08.22</t>
  </si>
  <si>
    <t>天然氣事業部觀塘廠
公共關係處</t>
  </si>
  <si>
    <t>鴻廣傳播事業有限公司</t>
  </si>
  <si>
    <t>影片製作，預計於三接營運測試首航典禮時播撥放及網路直播</t>
  </si>
  <si>
    <t>穩定供電、再生能源等政府能源政策、公司實際作為、電力知識及省電宣導等</t>
  </si>
  <si>
    <t>113年Facebook廣告投放代操服務第三期</t>
  </si>
  <si>
    <t>114.01.28-114.05.27</t>
  </si>
  <si>
    <t>宣導穩定供電、節電及用電安全等。</t>
  </si>
  <si>
    <t>Facebook台灣電力粉絲團</t>
  </si>
  <si>
    <t>114年第35屆燃燒與能源學術研討會手冊刊登</t>
  </si>
  <si>
    <t>114.05.03</t>
  </si>
  <si>
    <t>綜合研究所</t>
  </si>
  <si>
    <t>研究發展費用</t>
  </si>
  <si>
    <t>中華民國燃燒學會</t>
  </si>
  <si>
    <t>讓民眾知悉台電公司在推動低碳轉型，致力朝淨零排放目標之努力。</t>
  </si>
  <si>
    <t>燃燒與能源學術研討會手冊</t>
  </si>
  <si>
    <t>提倡節能減碳，呼應政府深度節能政策，並推廣台灣電力APP，深化AMI資料應用。</t>
  </si>
  <si>
    <t>心動音樂電台FM89.9</t>
  </si>
  <si>
    <t>節能減碳宣導影片委託有線電視台播放宣導</t>
  </si>
  <si>
    <t>114.06.01-114.06.02</t>
  </si>
  <si>
    <t>提升民眾節電意識。</t>
  </si>
  <si>
    <t>中天電視台、緯來電視台等</t>
    <phoneticPr fontId="33" type="noConversion"/>
  </si>
  <si>
    <t>節電宣導委刊案</t>
  </si>
  <si>
    <t>114.07.12</t>
  </si>
  <si>
    <t>宣導節約用電。</t>
  </si>
  <si>
    <t>電網韌性及電力建設</t>
  </si>
  <si>
    <t>蘭嶼電纜地下化專案計畫工程紀錄片製作</t>
  </si>
  <si>
    <t xml:space="preserve">114.03.26-114.05.07
</t>
  </si>
  <si>
    <t>千雁新媒體股份有限公司</t>
  </si>
  <si>
    <t xml:space="preserve">記錄蘭嶼地區邁入地下化供電里程碑，並見證拆桿下地過程的艱辛，獲得社會大眾及地方鄉親對電力營運的支持及電力建設的認同，提升公司企業形象。
</t>
  </si>
  <si>
    <t>蘭嶼電纜地下化專案計畫工程完工啟用典禮、YouTube</t>
    <phoneticPr fontId="33" type="noConversion"/>
  </si>
  <si>
    <t>電網韌性、生態電廠、虛擬電廠</t>
  </si>
  <si>
    <t>台電影音節目製播案</t>
  </si>
  <si>
    <t>113.09.30-114.06.30</t>
  </si>
  <si>
    <t>宣導電網韌性、生態電廠、虛擬電廠等議題，提升民眾電力相關知識，5集累積近11.5萬瀏覽次數。</t>
  </si>
  <si>
    <t>三立電視YouTube頻道</t>
    <phoneticPr fontId="33" type="noConversion"/>
  </si>
  <si>
    <t>114.06.01-
114.07.31</t>
  </si>
  <si>
    <t>颱風搶修</t>
  </si>
  <si>
    <t>丹娜絲颱風災害搶修影片託播案</t>
  </si>
  <si>
    <t>114.08.15-114.12.31</t>
  </si>
  <si>
    <t>Facebook、LINE、YouTube等社群媒體及營業處大廳</t>
    <phoneticPr fontId="33" type="noConversion"/>
  </si>
  <si>
    <t>節約用電、電力APP</t>
    <phoneticPr fontId="33" type="noConversion"/>
  </si>
  <si>
    <t>台電節約用電宣導廣播片</t>
  </si>
  <si>
    <t>鼓勵民眾節能減碳，提高用戶節電意識及參與率，並讓民眾對台灣電力APP有更深入的了解，以增加電號綁定及認證數。</t>
  </si>
  <si>
    <t>正聲嘉義電台AM855、AM1260</t>
  </si>
  <si>
    <t>用電宣導、企業形象</t>
  </si>
  <si>
    <t>新永安有線電視台節能減碳委播宣導</t>
  </si>
  <si>
    <t>114.08.01- 114.08.10</t>
  </si>
  <si>
    <t>加強用電宣導，並提升公司企業形象。</t>
  </si>
  <si>
    <t>新永安有線電視台</t>
    <phoneticPr fontId="33" type="noConversion"/>
  </si>
  <si>
    <t>114.07.15-   114.08.15</t>
  </si>
  <si>
    <t>快通新聞刊登廣告採購案</t>
  </si>
  <si>
    <t>企業社會責任</t>
  </si>
  <si>
    <t>關懷弱勢團體宣傳活動</t>
  </si>
  <si>
    <t>114.09.29-114.09.30</t>
  </si>
  <si>
    <t>關懷弱勢團體，善盡企業社會責任。</t>
  </si>
  <si>
    <t>焦點傳媒報</t>
  </si>
  <si>
    <t>颱風、電價等能源政策之宣導</t>
  </si>
  <si>
    <t>113年電力知識影片YouTube廣告行銷採購案（第二期）</t>
  </si>
  <si>
    <t>114.02-114.08</t>
  </si>
  <si>
    <t>台電職人精神、強化電網韌性</t>
  </si>
  <si>
    <t>台電職人精神宣導案</t>
  </si>
  <si>
    <t>114.06.13-114.07.23</t>
  </si>
  <si>
    <t>多元推廣本公司職人精神，使民眾瞭解本公司面臨能源轉型、氣候變遷之下人才培育制度的持續進化。</t>
  </si>
  <si>
    <t>天下雜誌官網、Facebook、手機頁面推播、數位策展專區「新職人精神-幫台灣升級的人」</t>
  </si>
  <si>
    <t>台電大學及研究所獎學金甄選</t>
  </si>
  <si>
    <t>114.09</t>
  </si>
  <si>
    <t>加強宣傳獎學金甄選，強化本公司人才培育。</t>
  </si>
  <si>
    <t>《EMBA雜誌》</t>
    <phoneticPr fontId="33" type="noConversion"/>
  </si>
  <si>
    <t>積極網羅電力領域人才，藉由多元媒介擴散本公司獎學金甄選資訊。</t>
  </si>
  <si>
    <t>宣導「濁水溪水力電業文化走讀」活動委託專業服務案走讀活動訊息</t>
  </si>
  <si>
    <t>114.04.01-114.07.15</t>
    <phoneticPr fontId="33" type="noConversion"/>
  </si>
  <si>
    <t>讓大眾更有興趣報名本案走讀活動，增加活動參與人數。</t>
  </si>
  <si>
    <r>
      <t>島內散步官網、Facebook</t>
    </r>
    <r>
      <rPr>
        <sz val="10"/>
        <rFont val="標楷體"/>
        <family val="4"/>
        <charset val="136"/>
      </rPr>
      <t>、</t>
    </r>
    <r>
      <rPr>
        <sz val="12"/>
        <rFont val="標楷體"/>
        <family val="4"/>
        <charset val="136"/>
      </rPr>
      <t>Instagram</t>
    </r>
    <phoneticPr fontId="33" type="noConversion"/>
  </si>
  <si>
    <t>114.08.01-114.08.31</t>
  </si>
  <si>
    <t>提倡節能減碳，呼應政府深度節能政策，並推廣台灣APP，深化AMI資料應用，以提升企業形象。</t>
  </si>
  <si>
    <t>心動音樂電台FM89.9</t>
    <phoneticPr fontId="33" type="noConversion"/>
  </si>
  <si>
    <t>颱風搶修及企業形象</t>
  </si>
  <si>
    <t>114.08.01-114.08.20</t>
  </si>
  <si>
    <t>大嘉義行銷管理股份有限公司</t>
    <phoneticPr fontId="33" type="noConversion"/>
  </si>
  <si>
    <t>以颱風停電搶修之議題，強化外界對本公司穩定供電努力的認知。</t>
  </si>
  <si>
    <t>緯來戲劇39台、三立財經58台、Discovery19台</t>
  </si>
  <si>
    <t>鑫傳國際多媒體股份有限公司</t>
    <phoneticPr fontId="33" type="noConversion"/>
  </si>
  <si>
    <t xml:space="preserve">讓大眾重新認識台電，了解台電在能源轉型中的努力，並建立更正面的品牌形象。 </t>
  </si>
  <si>
    <t>CH45JET台、CH71緯來育樂、CH43緯來戲劇</t>
  </si>
  <si>
    <t>114.07.25- 114.08.27</t>
  </si>
  <si>
    <t>宣導用電安全知識並提升公司企業形象。</t>
  </si>
  <si>
    <t>城市廣播網</t>
    <phoneticPr fontId="33" type="noConversion"/>
  </si>
  <si>
    <t>114.08.08-
114.08.17</t>
  </si>
  <si>
    <t>雙子星有線電視股份有限公司</t>
    <phoneticPr fontId="33" type="noConversion"/>
  </si>
  <si>
    <t>Discovery、JET綜合台、旅遊生活台、緯來戲劇台、寰宇新聞台、八大娛樂台</t>
  </si>
  <si>
    <t>三冠王有線電視台節能減碳委播宣導</t>
  </si>
  <si>
    <t>114.08.18-
114.08.27</t>
  </si>
  <si>
    <t>三冠王有線電視股份有限公司</t>
    <phoneticPr fontId="33" type="noConversion"/>
  </si>
  <si>
    <t>2025企業形象廣告托播</t>
  </si>
  <si>
    <t>114.07.01-
114.08.31</t>
  </si>
  <si>
    <t>南天有線電視台</t>
  </si>
  <si>
    <t>114年暑假期間節約能源宣導廣告廣播電台委播</t>
  </si>
  <si>
    <t>114.08.01-
114.08.31</t>
  </si>
  <si>
    <t>宣導節約用電、推廣台灣電力APP及電子帳單。</t>
    <phoneticPr fontId="33" type="noConversion"/>
  </si>
  <si>
    <t>台南知音廣播電台</t>
    <phoneticPr fontId="33" type="noConversion"/>
  </si>
  <si>
    <t>台灣電力APP、節約用電、反電費詐騙等</t>
  </si>
  <si>
    <t>委託廣播電台播放各項節約用電等宣導採購案</t>
  </si>
  <si>
    <t>114.07.24-114.08.23</t>
  </si>
  <si>
    <t>宣導台灣電力APP、節約用電、反電費詐騙等。</t>
  </si>
  <si>
    <t>中原廣播電台</t>
    <phoneticPr fontId="33" type="noConversion"/>
  </si>
  <si>
    <t>宜蘭之聲廣播公司</t>
  </si>
  <si>
    <t>宜蘭之聲廣播台</t>
  </si>
  <si>
    <t>正聲宜蘭廣播台</t>
  </si>
  <si>
    <t>警廣宜蘭分台</t>
  </si>
  <si>
    <t>台電架空與下地電纜施作</t>
  </si>
  <si>
    <t>委託有線電視台播放本公司企業形象之採購案</t>
  </si>
  <si>
    <t>114.07.30-114.08.29</t>
  </si>
  <si>
    <t>麥迪斯廣告股份有限公司</t>
  </si>
  <si>
    <t>宣導本公司企業形象。</t>
  </si>
  <si>
    <t>聯禾有線電視鄉親頻道</t>
  </si>
  <si>
    <t>委請今傳媒報社刊登形象廣告文宣</t>
  </si>
  <si>
    <t>114.08.12-114.08.18</t>
  </si>
  <si>
    <t>讓民眾了解節約用電方法。</t>
  </si>
  <si>
    <t>今傳媒網站</t>
  </si>
  <si>
    <t xml:space="preserve">114.09.17
</t>
  </si>
  <si>
    <t>澎湖日報社股份有限公司</t>
  </si>
  <si>
    <t>推動數位轉型，提供便利民眾用電服務，促進民眾下載率與使用率。</t>
  </si>
  <si>
    <t>澎湖日報</t>
  </si>
  <si>
    <t>拒回收來路不明廢電纜電線</t>
  </si>
  <si>
    <t>澎湖時報股份有限公司</t>
  </si>
  <si>
    <t>向民眾宣導購買來路不明的電纜電線可能涉及贓物，抑制非法銷售管道，降低竊電纜案件發生率，維護公共供電安全。</t>
  </si>
  <si>
    <t>澎湖時報</t>
  </si>
  <si>
    <t>電子帳單</t>
  </si>
  <si>
    <t>114.09.22</t>
  </si>
  <si>
    <t>加深民眾對台電電子帳單的印象，並藉由推廣無紙化，使用戶生活更便利，提升電子帳單使用率，達到環保減碳成效。</t>
  </si>
  <si>
    <t>本處節電宣導委託太武之春暑期假期託播</t>
  </si>
  <si>
    <t>114.07.12-114.08.31</t>
  </si>
  <si>
    <t>宣導節約用電。</t>
    <phoneticPr fontId="33" type="noConversion"/>
  </si>
  <si>
    <t>本處節電宣導委託名城暑期假期託播</t>
  </si>
  <si>
    <t>114.07.12-114.08.31</t>
    <phoneticPr fontId="33" type="noConversion"/>
  </si>
  <si>
    <t>今日傳媒股份有限公司刊登新聞採購案</t>
  </si>
  <si>
    <t>114.07.15-114.08.15</t>
  </si>
  <si>
    <t>NOWnews今日新聞網站</t>
  </si>
  <si>
    <t>環境保護、地方公益</t>
  </si>
  <si>
    <t>台電公司聯合淨灘宣傳活動</t>
  </si>
  <si>
    <t>114.09.10-114.09.20</t>
  </si>
  <si>
    <t>獲得社會大眾及地方鄉親對電力營運的支持及電力建設的認同，提升公司企業形象。</t>
  </si>
  <si>
    <t>與台糖文旅護照慢遊 發現糖業的魅力</t>
    <phoneticPr fontId="33" type="noConversion"/>
  </si>
  <si>
    <t>於主計月刊刊登廣告1則</t>
    <phoneticPr fontId="33" type="noConversion"/>
  </si>
  <si>
    <t>114.05-114.07</t>
    <phoneticPr fontId="33" type="noConversion"/>
  </si>
  <si>
    <t>國營事業</t>
    <phoneticPr fontId="33" type="noConversion"/>
  </si>
  <si>
    <t>主計月報社</t>
    <phoneticPr fontId="33" type="noConversion"/>
  </si>
  <si>
    <t>廣宣本公司文旅護照2.0之活動內容，鼓勵民眾持續造訪本公司營業據點。</t>
    <phoneticPr fontId="33" type="noConversion"/>
  </si>
  <si>
    <t>主計月刊</t>
    <phoneticPr fontId="33" type="noConversion"/>
  </si>
  <si>
    <t>尋覓千歲寶-逛百年糖廠賞千歲文物</t>
    <phoneticPr fontId="33" type="noConversion"/>
  </si>
  <si>
    <t>於台灣新生報刊登廣告1則</t>
    <phoneticPr fontId="33" type="noConversion"/>
  </si>
  <si>
    <t>114.07.20
114.07.21</t>
    <phoneticPr fontId="33" type="noConversion"/>
  </si>
  <si>
    <t>廣宣本公司蒜頭糖廠於今年取得環境教育認證，藉由宣傳蒜糖特色，邀請民眾走訪糖廠。</t>
    <phoneticPr fontId="33" type="noConversion"/>
  </si>
  <si>
    <t>台灣新生報</t>
    <phoneticPr fontId="33" type="noConversion"/>
  </si>
  <si>
    <t>友善土地扎根綠境-走進百年糖都‧漫遊蒜頭糖廠</t>
    <phoneticPr fontId="33" type="noConversion"/>
  </si>
  <si>
    <t>於風傳媒網站刊登廣告1則</t>
    <phoneticPr fontId="33" type="noConversion"/>
  </si>
  <si>
    <t>114.08.04-114.08.10</t>
    <phoneticPr fontId="33" type="noConversion"/>
  </si>
  <si>
    <t>國風傳媒有限公司</t>
    <phoneticPr fontId="33" type="noConversion"/>
  </si>
  <si>
    <t>風傳媒網站</t>
    <phoneticPr fontId="33" type="noConversion"/>
  </si>
  <si>
    <t>於臺灣時報刊登廣告1則</t>
    <phoneticPr fontId="33" type="noConversion"/>
  </si>
  <si>
    <t>114.09.13</t>
    <phoneticPr fontId="33" type="noConversion"/>
  </si>
  <si>
    <t>臺灣時報社股份有限公司</t>
    <phoneticPr fontId="33" type="noConversion"/>
  </si>
  <si>
    <t>臺灣時報</t>
    <phoneticPr fontId="33" type="noConversion"/>
  </si>
  <si>
    <t>台糖有機米——健康、安心、永續的最佳選擇！</t>
    <phoneticPr fontId="33" type="noConversion"/>
  </si>
  <si>
    <t>於2025臺灣智慧農漁週展覽期間刊登數位廣告</t>
    <phoneticPr fontId="33" type="noConversion"/>
  </si>
  <si>
    <t>114.07.01-114.09.06</t>
    <phoneticPr fontId="33" type="noConversion"/>
  </si>
  <si>
    <t>企劃處</t>
    <phoneticPr fontId="33" type="noConversion"/>
  </si>
  <si>
    <t>貿有展覽有限公司</t>
    <phoneticPr fontId="33" type="noConversion"/>
  </si>
  <si>
    <t>於「2025臺灣智慧農漁週」展覽期間增加台糖公司企業形象曝光度。</t>
    <phoneticPr fontId="33" type="noConversion"/>
  </si>
  <si>
    <t>企業形象宣導設計費</t>
  </si>
  <si>
    <t>114.07.25-114.12.31</t>
  </si>
  <si>
    <t>翼飛設計有限公司</t>
  </si>
  <si>
    <t xml:space="preserve">報紙、週刊、雜誌及台水公司Facebook
</t>
    <phoneticPr fontId="33" type="noConversion"/>
  </si>
  <si>
    <t>宣導智慧水表自動讀表</t>
  </si>
  <si>
    <t>114.07.11</t>
  </si>
  <si>
    <t>台灣新生報業(股)公司</t>
  </si>
  <si>
    <t>提升台水公司智慧水表自動讀表申請數。</t>
    <phoneticPr fontId="33" type="noConversion"/>
  </si>
  <si>
    <t>宣導申辦水費E帳單享折扣多便利</t>
  </si>
  <si>
    <t>114.07.23</t>
  </si>
  <si>
    <t>臺灣島報社</t>
  </si>
  <si>
    <t>提升台水公司電子帳單申辦數。</t>
    <phoneticPr fontId="33" type="noConversion"/>
  </si>
  <si>
    <t>臺灣島報</t>
  </si>
  <si>
    <t>宣導電子帳單及台水繳費多元管道</t>
  </si>
  <si>
    <t>114.08.06</t>
  </si>
  <si>
    <t>提升台水公司電子帳單申辦數及企業形象。</t>
    <phoneticPr fontId="33" type="noConversion"/>
  </si>
  <si>
    <t>宣導草屯淨水場新建工程影片</t>
  </si>
  <si>
    <t>114.08.27</t>
  </si>
  <si>
    <t>中區工程處第四工務所</t>
  </si>
  <si>
    <t>威智數位設計有限公司</t>
  </si>
  <si>
    <t>台水公司YouTube</t>
    <phoneticPr fontId="33" type="noConversion"/>
  </si>
  <si>
    <t>臺中教育大學社會投資報酬率在政策價值焦點評估之應用分析案</t>
  </si>
  <si>
    <t>114.09.05-114.12.31</t>
  </si>
  <si>
    <t>國立台中教育大學</t>
  </si>
  <si>
    <t>提升台水公司企業形象並落實企業社會責任。</t>
    <phoneticPr fontId="33" type="noConversion"/>
  </si>
  <si>
    <t>台水公司Facebook
、YouTube</t>
    <phoneticPr fontId="33" type="noConversion"/>
  </si>
  <si>
    <t>製作影片同島一命攜手共行宣導影片</t>
  </si>
  <si>
    <t>114.09.06-114.12.31</t>
  </si>
  <si>
    <t>114年7至9月發送訊息予LINE好友約18,000人次，讓中小企業能即時瞭解最新信用保證措施相關訊息。</t>
    <phoneticPr fontId="33" type="noConversion"/>
  </si>
  <si>
    <t>深耕在地服務，信保基金「114年在地金融機構交流會」台北場</t>
    <phoneticPr fontId="33" type="noConversion"/>
  </si>
  <si>
    <t>114年金融機構交流會</t>
    <phoneticPr fontId="39" type="noConversion"/>
  </si>
  <si>
    <t>114.07.17</t>
    <phoneticPr fontId="33" type="noConversion"/>
  </si>
  <si>
    <t>台灣時報</t>
    <phoneticPr fontId="33" type="noConversion"/>
  </si>
  <si>
    <t>加強宣傳本基金在地服務、普惠金融之活動，與金融機構交流，共同協助企業取得信保資源。</t>
    <phoneticPr fontId="33" type="noConversion"/>
  </si>
  <si>
    <t>「亞洲地區信用補充機構聯盟(ACSIC)第37屆年會」委託專業服務案</t>
    <phoneticPr fontId="39" type="noConversion"/>
  </si>
  <si>
    <t>114.09.25</t>
    <phoneticPr fontId="33" type="noConversion"/>
  </si>
  <si>
    <t>飛凡傳播股份有限公司</t>
    <phoneticPr fontId="33" type="noConversion"/>
  </si>
  <si>
    <t>藉由國際中小企業博覽會，讓企業與民眾更知道信保及了解如何運用信保機制取得營運資金。</t>
    <phoneticPr fontId="33" type="noConversion"/>
  </si>
  <si>
    <t>非凡網路新聞</t>
    <phoneticPr fontId="39" type="noConversion"/>
  </si>
  <si>
    <t>免費加值廣宣。</t>
    <phoneticPr fontId="39" type="noConversion"/>
  </si>
  <si>
    <t>中華民國114年第4季</t>
    <phoneticPr fontId="33" type="noConversion"/>
  </si>
  <si>
    <r>
      <t>本表係依預算法第62條之1規範，凡編列預算於平面媒體、廣播媒體、網路媒體(含社群媒體)及電視媒體辦理政策及業務宣導為填表範圍，</t>
    </r>
    <r>
      <rPr>
        <b/>
        <sz val="14"/>
        <color rgb="FFFF0000"/>
        <rFont val="標楷體"/>
        <family val="4"/>
        <charset val="136"/>
      </rPr>
      <t>中央政府因應國際情勢強化經濟社會及民生國安韌性特別預算及俟後中央政府編列之各特別預算將另案單獨列示於機關網站資訊公開區中</t>
    </r>
    <r>
      <rPr>
        <sz val="14"/>
        <color rgb="FF000000"/>
        <rFont val="標楷體"/>
        <family val="4"/>
        <charset val="136"/>
      </rPr>
      <t>。</t>
    </r>
    <phoneticPr fontId="33" type="noConversion"/>
  </si>
  <si>
    <t>「機關名稱」應包含國營事業、基金、財團法人，所稱之財團法人，係指政府捐助基金50％以上成立之財團法人。</t>
    <phoneticPr fontId="33" type="noConversion"/>
  </si>
  <si>
    <t>「標案/契約名稱」請填列政府電子採購網之「標案名稱」，倘為小額採購、行政委託及補助案件等無須刊登政府電子採購網者，則以辦理媒體政策及業務宣導相關文件（如契約等）之案名填列。</t>
    <phoneticPr fontId="33" type="noConversion"/>
  </si>
  <si>
    <t>財團法人石材暨資源產業研究發展中心</t>
    <phoneticPr fontId="33" type="noConversion"/>
  </si>
  <si>
    <t>自有資金</t>
    <phoneticPr fontId="33" type="noConversion"/>
  </si>
  <si>
    <t>業務費</t>
    <phoneticPr fontId="33" type="noConversion"/>
  </si>
  <si>
    <t>深層海水跨域加值技術交流會登場，共創藍金新契機鏈結永續未來</t>
    <phoneticPr fontId="33" type="noConversion"/>
  </si>
  <si>
    <t>114.10.22</t>
    <phoneticPr fontId="33" type="noConversion"/>
  </si>
  <si>
    <t>水資源組</t>
    <phoneticPr fontId="33" type="noConversion"/>
  </si>
  <si>
    <t>更生日報</t>
    <phoneticPr fontId="33" type="noConversion"/>
  </si>
  <si>
    <t>技術成果交流會宣傳</t>
    <phoneticPr fontId="33" type="noConversion"/>
  </si>
  <si>
    <t>深層海水跨域加值交流</t>
    <phoneticPr fontId="33" type="noConversion"/>
  </si>
  <si>
    <t>114.10.23</t>
    <phoneticPr fontId="33" type="noConversion"/>
  </si>
  <si>
    <t>更生新聞網</t>
    <phoneticPr fontId="33" type="noConversion"/>
  </si>
  <si>
    <t>提升深層海水跨域應用能見度，促進產官學研交流合作，展現深層海水於產業加值、技術創新與永續發展上的潛力。</t>
    <phoneticPr fontId="33" type="noConversion"/>
  </si>
  <si>
    <t>透過影音新聞報導，提升新聞吸引力與傳播力，加深民眾與產業對深層海水加值、多元應用議題的關注與了解，帶動後續產業發展動能。</t>
    <phoneticPr fontId="33" type="noConversion"/>
  </si>
  <si>
    <t>技術成果交流會廣宣</t>
    <phoneticPr fontId="33" type="noConversion"/>
  </si>
  <si>
    <t>114.11.28</t>
    <phoneticPr fontId="33" type="noConversion"/>
  </si>
  <si>
    <t>行政組</t>
    <phoneticPr fontId="33" type="noConversion"/>
  </si>
  <si>
    <t>工商時報成立47週年贊助廣告</t>
    <phoneticPr fontId="33" type="noConversion"/>
  </si>
  <si>
    <t>賀工商時報成立47週年</t>
    <phoneticPr fontId="33" type="noConversion"/>
  </si>
  <si>
    <t>提升中心形象並維持媒體良好互動關係。</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</si>
</sst>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44" formatCode="_-&quot;$&quot;* #,##0.00_-;\-&quot;$&quot;* #,##0.00_-;_-&quot;$&quot;* &quot;-&quot;??_-;_-@_-"/>
    <numFmt numFmtId="43" formatCode="_-* #,##0.00_-;\-* #,##0.00_-;_-* &quot;-&quot;??_-;_-@_-"/>
    <numFmt numFmtId="176" formatCode="#,##0_ "/>
    <numFmt numFmtId="177" formatCode="_-* #,##0.00_-;\-* #,##0.00_-;_-* \-??_-;_-@_-"/>
    <numFmt numFmtId="178" formatCode="#,##0.00&quot; &quot;;#,##0.00&quot; &quot;;&quot;-&quot;#&quot; &quot;;&quot; &quot;@&quot; &quot;"/>
    <numFmt numFmtId="179" formatCode="&quot; &quot;* #,##0.00&quot; &quot;;&quot;-&quot;* #,##0.00&quot; &quot;;&quot; &quot;* &quot;-&quot;#&quot; &quot;;&quot; &quot;@&quot; &quot;"/>
    <numFmt numFmtId="180" formatCode="#,##0_);[Red]\(#,##0\)"/>
    <numFmt numFmtId="181" formatCode="#,##0&quot; &quot;;[Red]&quot;(&quot;#,##0&quot;)&quot;"/>
    <numFmt numFmtId="182" formatCode="_-* #,##0_-;\-* #,##0_-;_-* &quot;-&quot;??_-;_-@_-"/>
    <numFmt numFmtId="183" formatCode="_-* #,##0_-;\-#,##0_-;_-* &quot;-&quot;_-;_-@_-"/>
  </numFmts>
  <fonts count="92">
    <font>
      <sz val="12"/>
      <color rgb="FF000000"/>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rgb="FF000000"/>
      <name val="新細明體"/>
      <family val="1"/>
      <charset val="136"/>
    </font>
    <font>
      <b/>
      <sz val="10"/>
      <color rgb="FF000000"/>
      <name val="新細明體"/>
      <family val="1"/>
      <charset val="136"/>
    </font>
    <font>
      <sz val="10"/>
      <color rgb="FFFFFFFF"/>
      <name val="新細明體"/>
      <family val="1"/>
      <charset val="136"/>
    </font>
    <font>
      <sz val="10"/>
      <color rgb="FFCC0000"/>
      <name val="新細明體"/>
      <family val="1"/>
      <charset val="136"/>
    </font>
    <font>
      <b/>
      <sz val="10"/>
      <color rgb="FFFFFFFF"/>
      <name val="新細明體"/>
      <family val="1"/>
      <charset val="136"/>
    </font>
    <font>
      <i/>
      <sz val="10"/>
      <color rgb="FF808080"/>
      <name val="新細明體"/>
      <family val="1"/>
      <charset val="136"/>
    </font>
    <font>
      <sz val="10"/>
      <color rgb="FF006600"/>
      <name val="新細明體"/>
      <family val="1"/>
      <charset val="136"/>
    </font>
    <font>
      <b/>
      <sz val="24"/>
      <color rgb="FF000000"/>
      <name val="新細明體"/>
      <family val="1"/>
      <charset val="136"/>
    </font>
    <font>
      <sz val="18"/>
      <color rgb="FF000000"/>
      <name val="新細明體"/>
      <family val="1"/>
      <charset val="136"/>
    </font>
    <font>
      <u/>
      <sz val="10"/>
      <color rgb="FF0000EE"/>
      <name val="新細明體"/>
      <family val="1"/>
      <charset val="136"/>
    </font>
    <font>
      <sz val="10"/>
      <color rgb="FF996600"/>
      <name val="新細明體"/>
      <family val="1"/>
      <charset val="136"/>
    </font>
    <font>
      <sz val="10"/>
      <color rgb="FF333333"/>
      <name val="新細明體"/>
      <family val="1"/>
      <charset val="136"/>
    </font>
    <font>
      <sz val="9"/>
      <name val="新細明體"/>
      <family val="1"/>
      <charset val="136"/>
    </font>
    <font>
      <sz val="12"/>
      <name val="新細明體"/>
      <family val="1"/>
      <charset val="136"/>
    </font>
    <font>
      <sz val="12"/>
      <name val="標楷體"/>
      <family val="4"/>
      <charset val="136"/>
    </font>
    <font>
      <b/>
      <sz val="16"/>
      <name val="標楷體"/>
      <family val="4"/>
      <charset val="136"/>
    </font>
    <font>
      <sz val="12"/>
      <color theme="1"/>
      <name val="新細明體"/>
      <family val="1"/>
      <charset val="136"/>
      <scheme val="minor"/>
    </font>
    <font>
      <sz val="14"/>
      <name val="標楷體"/>
      <family val="4"/>
      <charset val="136"/>
    </font>
    <font>
      <sz val="9"/>
      <name val="新細明體"/>
      <family val="2"/>
      <charset val="136"/>
      <scheme val="minor"/>
    </font>
    <font>
      <b/>
      <sz val="14"/>
      <name val="標楷體"/>
      <family val="4"/>
      <charset val="136"/>
    </font>
    <font>
      <sz val="12"/>
      <name val="Times New Roman"/>
      <family val="1"/>
    </font>
    <font>
      <b/>
      <sz val="12"/>
      <name val="標楷體"/>
      <family val="4"/>
      <charset val="136"/>
    </font>
    <font>
      <b/>
      <sz val="9"/>
      <color indexed="81"/>
      <name val="細明體"/>
      <family val="3"/>
      <charset val="136"/>
    </font>
    <font>
      <b/>
      <sz val="9"/>
      <color indexed="81"/>
      <name val="Tahoma"/>
      <family val="2"/>
    </font>
    <font>
      <sz val="9"/>
      <color indexed="81"/>
      <name val="Tahoma"/>
      <family val="2"/>
    </font>
    <font>
      <sz val="16"/>
      <name val="標楷體"/>
      <family val="4"/>
      <charset val="136"/>
    </font>
    <font>
      <sz val="9"/>
      <name val="新細明體"/>
      <family val="3"/>
      <charset val="136"/>
      <scheme val="minor"/>
    </font>
    <font>
      <sz val="10"/>
      <color indexed="8"/>
      <name val="Century Gothic"/>
      <family val="2"/>
    </font>
    <font>
      <sz val="9"/>
      <color indexed="81"/>
      <name val="細明體"/>
      <family val="3"/>
      <charset val="136"/>
    </font>
    <font>
      <sz val="12"/>
      <color rgb="FF000000"/>
      <name val="標楷體"/>
      <family val="4"/>
      <charset val="136"/>
    </font>
    <font>
      <b/>
      <sz val="16"/>
      <color rgb="FF0070C0"/>
      <name val="標楷體"/>
      <family val="4"/>
      <charset val="136"/>
    </font>
    <font>
      <b/>
      <sz val="16"/>
      <color rgb="FF000000"/>
      <name val="標楷體"/>
      <family val="4"/>
      <charset val="136"/>
    </font>
    <font>
      <b/>
      <sz val="14"/>
      <color rgb="FF000000"/>
      <name val="標楷體"/>
      <family val="4"/>
      <charset val="136"/>
    </font>
    <font>
      <sz val="12"/>
      <color indexed="8"/>
      <name val="標楷體"/>
      <family val="4"/>
      <charset val="136"/>
    </font>
    <font>
      <sz val="12"/>
      <color theme="1"/>
      <name val="標楷體"/>
      <family val="4"/>
      <charset val="136"/>
    </font>
    <font>
      <sz val="12"/>
      <color rgb="FF000000"/>
      <name val="PMingLiu"/>
      <family val="1"/>
      <charset val="136"/>
    </font>
    <font>
      <b/>
      <sz val="12"/>
      <color rgb="FF000000"/>
      <name val="標楷體"/>
      <family val="4"/>
      <charset val="136"/>
    </font>
    <font>
      <sz val="24"/>
      <name val="標楷體"/>
      <family val="4"/>
      <charset val="136"/>
    </font>
    <font>
      <b/>
      <sz val="22"/>
      <name val="標楷體"/>
      <family val="4"/>
      <charset val="136"/>
    </font>
    <font>
      <sz val="20"/>
      <name val="標楷體"/>
      <family val="4"/>
      <charset val="136"/>
    </font>
    <font>
      <sz val="12"/>
      <name val="BiauKai"/>
      <family val="1"/>
      <charset val="136"/>
    </font>
    <font>
      <sz val="12"/>
      <color indexed="8"/>
      <name val="新細明體"/>
      <family val="1"/>
      <charset val="136"/>
    </font>
    <font>
      <sz val="12"/>
      <name val="Segoe UI Symbol"/>
      <family val="2"/>
    </font>
    <font>
      <sz val="9"/>
      <name val="新細明體"/>
      <family val="2"/>
      <charset val="136"/>
    </font>
    <font>
      <sz val="10"/>
      <name val="標楷體"/>
      <family val="4"/>
      <charset val="136"/>
    </font>
    <font>
      <sz val="18"/>
      <name val="標楷體"/>
      <family val="4"/>
      <charset val="136"/>
    </font>
    <font>
      <sz val="12"/>
      <name val="新細明體"/>
      <family val="2"/>
      <charset val="136"/>
      <scheme val="minor"/>
    </font>
    <font>
      <sz val="12"/>
      <name val="Calibri"/>
      <family val="2"/>
    </font>
    <font>
      <sz val="12"/>
      <name val="DFKai-SB"/>
      <family val="1"/>
    </font>
    <font>
      <sz val="12"/>
      <name val="DFKai-SB"/>
      <family val="4"/>
    </font>
    <font>
      <sz val="11"/>
      <name val="標楷體"/>
      <family val="4"/>
      <charset val="136"/>
    </font>
    <font>
      <sz val="24"/>
      <color rgb="FF000000"/>
      <name val="標楷體"/>
      <family val="4"/>
      <charset val="136"/>
    </font>
    <font>
      <sz val="16"/>
      <color rgb="FF000000"/>
      <name val="標楷體"/>
      <family val="4"/>
      <charset val="136"/>
    </font>
    <font>
      <b/>
      <sz val="22"/>
      <color rgb="FF000000"/>
      <name val="標楷體"/>
      <family val="4"/>
      <charset val="136"/>
    </font>
    <font>
      <sz val="20"/>
      <color rgb="FF000000"/>
      <name val="標楷體"/>
      <family val="4"/>
      <charset val="136"/>
    </font>
    <font>
      <sz val="14"/>
      <color rgb="FF000000"/>
      <name val="標楷體"/>
      <family val="4"/>
      <charset val="136"/>
    </font>
    <font>
      <sz val="14"/>
      <name val="新細明體"/>
      <family val="1"/>
      <charset val="136"/>
    </font>
    <font>
      <sz val="14"/>
      <color rgb="FF0070C0"/>
      <name val="標楷體"/>
      <family val="4"/>
      <charset val="136"/>
    </font>
    <font>
      <sz val="14"/>
      <color rgb="FF0070C0"/>
      <name val="新細明體"/>
      <family val="1"/>
      <charset val="136"/>
    </font>
    <font>
      <sz val="12"/>
      <color rgb="FF0070C0"/>
      <name val="標楷體"/>
      <family val="4"/>
      <charset val="136"/>
    </font>
    <font>
      <sz val="12"/>
      <color rgb="FF0070C0"/>
      <name val="新細明體"/>
      <family val="1"/>
      <charset val="136"/>
    </font>
    <font>
      <b/>
      <sz val="14"/>
      <name val="Times New Roman"/>
      <family val="1"/>
    </font>
    <font>
      <b/>
      <sz val="12"/>
      <name val="Times New Roman"/>
      <family val="1"/>
    </font>
    <font>
      <sz val="10"/>
      <color rgb="FF000000"/>
      <name val="標楷體"/>
      <family val="4"/>
      <charset val="136"/>
    </font>
    <font>
      <b/>
      <sz val="11"/>
      <color indexed="81"/>
      <name val="Tahoma"/>
      <family val="2"/>
    </font>
    <font>
      <sz val="11"/>
      <color indexed="81"/>
      <name val="Tahoma"/>
      <family val="2"/>
    </font>
    <font>
      <sz val="12"/>
      <color indexed="81"/>
      <name val="Tahoma"/>
      <family val="2"/>
    </font>
    <font>
      <sz val="12"/>
      <color indexed="81"/>
      <name val="細明體"/>
      <family val="3"/>
      <charset val="136"/>
    </font>
    <font>
      <b/>
      <sz val="14"/>
      <color rgb="FFFF0000"/>
      <name val="標楷體"/>
      <family val="4"/>
      <charset val="136"/>
    </font>
    <font>
      <sz val="12"/>
      <color rgb="FF0000CC"/>
      <name val="標楷體"/>
      <family val="4"/>
      <charset val="136"/>
    </font>
    <font>
      <sz val="12"/>
      <color rgb="FFFF0000"/>
      <name val="標楷體"/>
      <family val="4"/>
      <charset val="136"/>
    </font>
  </fonts>
  <fills count="18">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theme="2" tint="-9.9978637043366805E-2"/>
        <bgColor indexed="64"/>
      </patternFill>
    </fill>
    <fill>
      <patternFill patternType="solid">
        <fgColor rgb="FFFFFF00"/>
        <bgColor indexed="64"/>
      </patternFill>
    </fill>
    <fill>
      <patternFill patternType="solid">
        <fgColor theme="0"/>
        <bgColor indexed="64"/>
      </patternFill>
    </fill>
    <fill>
      <patternFill patternType="solid">
        <fgColor rgb="FF33CC33"/>
        <bgColor indexed="64"/>
      </patternFill>
    </fill>
    <fill>
      <patternFill patternType="solid">
        <fgColor theme="5" tint="0.79998168889431442"/>
        <bgColor indexed="64"/>
      </patternFill>
    </fill>
    <fill>
      <patternFill patternType="solid">
        <fgColor rgb="FFFFFFFF"/>
        <bgColor rgb="FFFFFFFF"/>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s>
  <borders count="34">
    <border>
      <left/>
      <right/>
      <top/>
      <bottom/>
      <diagonal/>
    </border>
    <border>
      <left style="thin">
        <color rgb="FF808080"/>
      </left>
      <right style="thin">
        <color rgb="FF808080"/>
      </right>
      <top style="thin">
        <color rgb="FF808080"/>
      </top>
      <bottom style="thin">
        <color rgb="FF80808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auto="1"/>
      </right>
      <top/>
      <bottom style="thin">
        <color auto="1"/>
      </bottom>
      <diagonal/>
    </border>
    <border>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auto="1"/>
      </top>
      <bottom/>
      <diagonal/>
    </border>
    <border>
      <left/>
      <right/>
      <top style="thin">
        <color indexed="64"/>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indexed="64"/>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thin">
        <color rgb="FF000000"/>
      </top>
      <bottom style="thin">
        <color indexed="64"/>
      </bottom>
      <diagonal/>
    </border>
  </borders>
  <cellStyleXfs count="170">
    <xf numFmtId="0" fontId="0" fillId="0" borderId="0">
      <alignment vertical="center"/>
    </xf>
    <xf numFmtId="0" fontId="22" fillId="0" borderId="0" applyNumberFormat="0" applyBorder="0" applyProtection="0">
      <alignment vertical="center"/>
    </xf>
    <xf numFmtId="0" fontId="23" fillId="2" borderId="0" applyNumberFormat="0" applyBorder="0" applyProtection="0">
      <alignment vertical="center"/>
    </xf>
    <xf numFmtId="0" fontId="23" fillId="3" borderId="0" applyNumberFormat="0" applyBorder="0" applyProtection="0">
      <alignment vertical="center"/>
    </xf>
    <xf numFmtId="0" fontId="22" fillId="4" borderId="0" applyNumberFormat="0" applyBorder="0" applyProtection="0">
      <alignment vertical="center"/>
    </xf>
    <xf numFmtId="0" fontId="24" fillId="5" borderId="0" applyNumberFormat="0" applyBorder="0" applyProtection="0">
      <alignment vertical="center"/>
    </xf>
    <xf numFmtId="0" fontId="25" fillId="6" borderId="0" applyNumberFormat="0" applyBorder="0" applyProtection="0">
      <alignment vertical="center"/>
    </xf>
    <xf numFmtId="0" fontId="26" fillId="0" borderId="0" applyNumberFormat="0" applyBorder="0" applyProtection="0">
      <alignment vertical="center"/>
    </xf>
    <xf numFmtId="0" fontId="27" fillId="7" borderId="0" applyNumberFormat="0" applyBorder="0" applyProtection="0">
      <alignment vertical="center"/>
    </xf>
    <xf numFmtId="0" fontId="28" fillId="0" borderId="0" applyNumberFormat="0" applyBorder="0" applyProtection="0">
      <alignment vertical="center"/>
    </xf>
    <xf numFmtId="0" fontId="29" fillId="0" borderId="0" applyNumberFormat="0" applyBorder="0" applyProtection="0">
      <alignment vertical="center"/>
    </xf>
    <xf numFmtId="0" fontId="21" fillId="0" borderId="0" applyNumberFormat="0" applyFont="0" applyBorder="0" applyProtection="0">
      <alignment vertical="center"/>
    </xf>
    <xf numFmtId="0" fontId="30" fillId="0" borderId="0" applyNumberFormat="0" applyBorder="0" applyProtection="0">
      <alignment vertical="center"/>
    </xf>
    <xf numFmtId="0" fontId="31" fillId="8" borderId="0" applyNumberFormat="0" applyBorder="0" applyProtection="0">
      <alignment vertical="center"/>
    </xf>
    <xf numFmtId="0" fontId="32" fillId="8" borderId="1" applyNumberFormat="0" applyProtection="0">
      <alignment vertical="center"/>
    </xf>
    <xf numFmtId="0" fontId="21" fillId="0" borderId="0" applyNumberFormat="0" applyFont="0" applyBorder="0" applyProtection="0">
      <alignment vertical="center"/>
    </xf>
    <xf numFmtId="0" fontId="21" fillId="0" borderId="0" applyNumberFormat="0" applyFont="0" applyBorder="0" applyProtection="0">
      <alignment vertical="center"/>
    </xf>
    <xf numFmtId="0" fontId="24" fillId="0" borderId="0" applyNumberFormat="0" applyBorder="0" applyProtection="0">
      <alignment vertical="center"/>
    </xf>
    <xf numFmtId="0" fontId="34" fillId="0" borderId="0">
      <alignment vertical="center"/>
    </xf>
    <xf numFmtId="0" fontId="21" fillId="0" borderId="0">
      <alignment vertical="center"/>
    </xf>
    <xf numFmtId="0" fontId="21" fillId="0" borderId="0">
      <alignment vertical="center"/>
    </xf>
    <xf numFmtId="0" fontId="37" fillId="0" borderId="0">
      <alignment vertical="center"/>
    </xf>
    <xf numFmtId="0" fontId="20" fillId="0" borderId="0">
      <alignment vertical="center"/>
    </xf>
    <xf numFmtId="43" fontId="34" fillId="0" borderId="0" applyFont="0" applyFill="0" applyBorder="0" applyAlignment="0" applyProtection="0">
      <alignment vertical="center"/>
    </xf>
    <xf numFmtId="0" fontId="34" fillId="0" borderId="0"/>
    <xf numFmtId="43" fontId="20" fillId="0" borderId="0" applyFont="0" applyFill="0" applyBorder="0" applyAlignment="0" applyProtection="0">
      <alignment vertical="center"/>
    </xf>
    <xf numFmtId="0" fontId="37" fillId="0" borderId="0"/>
    <xf numFmtId="177" fontId="21" fillId="0" borderId="0" applyBorder="0" applyProtection="0">
      <alignment vertical="center"/>
    </xf>
    <xf numFmtId="43" fontId="21" fillId="0" borderId="0" applyFont="0" applyFill="0" applyBorder="0" applyAlignment="0" applyProtection="0">
      <alignment vertical="center"/>
    </xf>
    <xf numFmtId="0" fontId="21" fillId="0" borderId="0" applyBorder="0" applyProtection="0">
      <alignment vertical="center"/>
    </xf>
    <xf numFmtId="0" fontId="19" fillId="0" borderId="0">
      <alignment vertical="center"/>
    </xf>
    <xf numFmtId="0" fontId="21" fillId="0" borderId="0" applyNumberFormat="0" applyFont="0" applyBorder="0" applyProtection="0"/>
    <xf numFmtId="0" fontId="19" fillId="0" borderId="0">
      <alignment vertical="center"/>
    </xf>
    <xf numFmtId="43" fontId="19" fillId="0" borderId="0" applyFont="0" applyFill="0" applyBorder="0" applyAlignment="0" applyProtection="0">
      <alignment vertical="center"/>
    </xf>
    <xf numFmtId="0" fontId="19" fillId="0" borderId="0">
      <alignment vertical="center"/>
    </xf>
    <xf numFmtId="0" fontId="21" fillId="0" borderId="0" applyNumberFormat="0" applyFont="0" applyBorder="0" applyProtection="0">
      <alignment vertical="center"/>
    </xf>
    <xf numFmtId="0" fontId="18" fillId="0" borderId="0">
      <alignment vertical="center"/>
    </xf>
    <xf numFmtId="0" fontId="21" fillId="0" borderId="0" applyNumberFormat="0" applyFont="0" applyBorder="0" applyProtection="0">
      <alignment vertical="center"/>
    </xf>
    <xf numFmtId="0" fontId="48" fillId="0" borderId="0" applyNumberFormat="0" applyFill="0" applyBorder="0" applyProtection="0"/>
    <xf numFmtId="0" fontId="17" fillId="0" borderId="0">
      <alignment vertical="center"/>
    </xf>
    <xf numFmtId="0" fontId="17" fillId="0" borderId="0">
      <alignment vertical="center"/>
    </xf>
    <xf numFmtId="43" fontId="17" fillId="0" borderId="0" applyFont="0" applyFill="0" applyBorder="0" applyAlignment="0" applyProtection="0">
      <alignment vertical="center"/>
    </xf>
    <xf numFmtId="0" fontId="17" fillId="0" borderId="0">
      <alignment vertical="center"/>
    </xf>
    <xf numFmtId="0" fontId="16" fillId="0" borderId="0">
      <alignment vertical="center"/>
    </xf>
    <xf numFmtId="0" fontId="16" fillId="0" borderId="0">
      <alignment vertical="center"/>
    </xf>
    <xf numFmtId="43" fontId="16" fillId="0" borderId="0" applyFont="0" applyFill="0" applyBorder="0" applyAlignment="0" applyProtection="0">
      <alignment vertical="center"/>
    </xf>
    <xf numFmtId="0" fontId="16" fillId="0" borderId="0">
      <alignment vertical="center"/>
    </xf>
    <xf numFmtId="0" fontId="15" fillId="0" borderId="0">
      <alignment vertical="center"/>
    </xf>
    <xf numFmtId="0" fontId="15" fillId="0" borderId="0">
      <alignment vertical="center"/>
    </xf>
    <xf numFmtId="43" fontId="15" fillId="0" borderId="0" applyFont="0" applyFill="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43" fontId="14" fillId="0" borderId="0" applyFont="0" applyFill="0" applyBorder="0" applyAlignment="0" applyProtection="0">
      <alignment vertical="center"/>
    </xf>
    <xf numFmtId="0" fontId="14" fillId="0" borderId="0">
      <alignment vertical="center"/>
    </xf>
    <xf numFmtId="0" fontId="56" fillId="0" borderId="0"/>
    <xf numFmtId="0" fontId="13" fillId="0" borderId="0">
      <alignment vertical="center"/>
    </xf>
    <xf numFmtId="0" fontId="12" fillId="0" borderId="0">
      <alignment vertical="center"/>
    </xf>
    <xf numFmtId="0" fontId="12"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21" fillId="0" borderId="0">
      <alignment vertical="center"/>
    </xf>
    <xf numFmtId="0" fontId="11" fillId="0" borderId="0">
      <alignment vertical="center"/>
    </xf>
    <xf numFmtId="43" fontId="11" fillId="0" borderId="0" applyFont="0" applyFill="0" applyBorder="0" applyAlignment="0" applyProtection="0">
      <alignment vertical="center"/>
    </xf>
    <xf numFmtId="43" fontId="21" fillId="0" borderId="0" applyFont="0" applyFill="0" applyBorder="0" applyAlignment="0" applyProtection="0">
      <alignment vertical="center"/>
    </xf>
    <xf numFmtId="0" fontId="21" fillId="0" borderId="0" applyNumberFormat="0" applyFont="0" applyBorder="0" applyProtection="0">
      <alignment vertical="center"/>
    </xf>
    <xf numFmtId="44" fontId="21" fillId="0" borderId="0" applyFont="0" applyFill="0" applyBorder="0" applyAlignment="0" applyProtection="0">
      <alignment vertical="center"/>
    </xf>
    <xf numFmtId="0" fontId="48" fillId="0" borderId="0" applyNumberFormat="0" applyFill="0" applyBorder="0" applyProtection="0"/>
    <xf numFmtId="0" fontId="34" fillId="0" borderId="0">
      <alignment vertical="center"/>
    </xf>
    <xf numFmtId="0" fontId="21" fillId="0" borderId="0" applyBorder="0" applyProtection="0">
      <alignment vertical="center"/>
    </xf>
    <xf numFmtId="0" fontId="11" fillId="0" borderId="0">
      <alignment vertical="center"/>
    </xf>
    <xf numFmtId="0" fontId="11" fillId="0" borderId="0">
      <alignment vertical="center"/>
    </xf>
    <xf numFmtId="0" fontId="21" fillId="0" borderId="0" applyNumberFormat="0" applyFont="0" applyBorder="0" applyProtection="0">
      <alignment vertical="center"/>
    </xf>
    <xf numFmtId="0" fontId="11" fillId="0" borderId="0">
      <alignment vertical="center"/>
    </xf>
    <xf numFmtId="0" fontId="11" fillId="0" borderId="0">
      <alignment vertical="center"/>
    </xf>
    <xf numFmtId="0" fontId="56"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1"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3" fontId="21" fillId="0" borderId="0" applyFont="0" applyFill="0" applyBorder="0" applyAlignment="0" applyProtection="0">
      <alignment vertical="center"/>
    </xf>
    <xf numFmtId="43" fontId="62" fillId="0" borderId="0" applyFont="0" applyFill="0" applyBorder="0" applyAlignment="0" applyProtection="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43" fontId="8" fillId="0" borderId="0" applyFont="0" applyFill="0" applyBorder="0" applyAlignment="0" applyProtection="0">
      <alignment vertical="center"/>
    </xf>
    <xf numFmtId="0" fontId="8" fillId="0" borderId="0">
      <alignment vertical="center"/>
    </xf>
    <xf numFmtId="44" fontId="21" fillId="0" borderId="0" applyFont="0" applyFill="0" applyBorder="0" applyAlignment="0" applyProtection="0">
      <alignment vertical="center"/>
    </xf>
    <xf numFmtId="0" fontId="7" fillId="0" borderId="0">
      <alignment vertical="center"/>
    </xf>
    <xf numFmtId="0" fontId="7" fillId="0" borderId="0">
      <alignment vertical="center"/>
    </xf>
    <xf numFmtId="43" fontId="21" fillId="0" borderId="0" applyFont="0" applyFill="0" applyBorder="0" applyAlignment="0" applyProtection="0">
      <alignment vertical="center"/>
    </xf>
    <xf numFmtId="0" fontId="7" fillId="0" borderId="0">
      <alignment vertical="center"/>
    </xf>
    <xf numFmtId="0" fontId="7" fillId="0" borderId="0">
      <alignment vertical="center"/>
    </xf>
    <xf numFmtId="178" fontId="21" fillId="0" borderId="0" applyFont="0" applyBorder="0" applyProtection="0">
      <alignment vertical="center"/>
    </xf>
    <xf numFmtId="43" fontId="21"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43" fontId="6" fillId="0" borderId="0" applyFont="0" applyFill="0" applyBorder="0" applyAlignment="0" applyProtection="0">
      <alignment vertical="center"/>
    </xf>
    <xf numFmtId="0" fontId="6" fillId="0" borderId="0">
      <alignment vertical="center"/>
    </xf>
    <xf numFmtId="0" fontId="21" fillId="0" borderId="0" applyNumberFormat="0" applyFont="0" applyBorder="0" applyProtection="0">
      <alignment vertical="center"/>
    </xf>
    <xf numFmtId="179" fontId="21" fillId="0" borderId="0" applyFont="0" applyFill="0" applyBorder="0" applyAlignment="0" applyProtection="0">
      <alignment vertical="center"/>
    </xf>
    <xf numFmtId="0" fontId="21" fillId="0" borderId="0" applyNumberFormat="0" applyFont="0" applyBorder="0" applyProtection="0">
      <alignment vertical="center"/>
    </xf>
    <xf numFmtId="0" fontId="21" fillId="0" borderId="0" applyNumberFormat="0" applyFont="0" applyBorder="0" applyProtection="0">
      <alignment vertical="center"/>
    </xf>
    <xf numFmtId="0" fontId="5" fillId="0" borderId="0">
      <alignment vertical="center"/>
    </xf>
    <xf numFmtId="0" fontId="34" fillId="0" borderId="0">
      <alignment vertical="center"/>
    </xf>
    <xf numFmtId="0" fontId="5" fillId="0" borderId="0">
      <alignment vertical="center"/>
    </xf>
    <xf numFmtId="0" fontId="5" fillId="0" borderId="0">
      <alignment vertical="center"/>
    </xf>
    <xf numFmtId="43" fontId="5" fillId="0" borderId="0" applyFont="0" applyFill="0" applyBorder="0" applyAlignment="0" applyProtection="0">
      <alignment vertical="center"/>
    </xf>
    <xf numFmtId="43" fontId="5" fillId="0" borderId="0" applyFont="0" applyFill="0" applyBorder="0" applyAlignment="0" applyProtection="0">
      <alignment vertical="center"/>
    </xf>
    <xf numFmtId="0" fontId="5" fillId="0" borderId="0">
      <alignment vertical="center"/>
    </xf>
    <xf numFmtId="0" fontId="4" fillId="0" borderId="0">
      <alignment vertical="center"/>
    </xf>
    <xf numFmtId="0" fontId="4" fillId="0" borderId="0">
      <alignment vertical="center"/>
    </xf>
    <xf numFmtId="43" fontId="21" fillId="0" borderId="0" applyFont="0" applyFill="0" applyBorder="0" applyAlignment="0" applyProtection="0">
      <alignment vertical="center"/>
    </xf>
    <xf numFmtId="0" fontId="3" fillId="0" borderId="0">
      <alignment vertical="center"/>
    </xf>
    <xf numFmtId="0" fontId="3" fillId="0" borderId="0">
      <alignment vertical="center"/>
    </xf>
    <xf numFmtId="43" fontId="3"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01">
    <xf numFmtId="0" fontId="0" fillId="0" borderId="0" xfId="0">
      <alignment vertical="center"/>
    </xf>
    <xf numFmtId="0" fontId="35" fillId="0" borderId="0" xfId="18" applyFont="1">
      <alignment vertical="center"/>
    </xf>
    <xf numFmtId="0" fontId="36" fillId="0" borderId="0" xfId="18" applyFont="1">
      <alignment vertical="center"/>
    </xf>
    <xf numFmtId="0" fontId="40" fillId="0" borderId="0" xfId="18" applyFont="1">
      <alignment vertical="center"/>
    </xf>
    <xf numFmtId="0" fontId="38" fillId="0" borderId="0" xfId="18" applyFont="1">
      <alignment vertical="center"/>
    </xf>
    <xf numFmtId="0" fontId="35" fillId="0" borderId="0" xfId="0" applyFont="1">
      <alignment vertical="center"/>
    </xf>
    <xf numFmtId="0" fontId="35" fillId="0" borderId="0" xfId="0" applyFont="1" applyAlignment="1">
      <alignment horizontal="center" vertical="center"/>
    </xf>
    <xf numFmtId="0" fontId="35" fillId="0" borderId="0" xfId="0" applyFont="1" applyAlignment="1">
      <alignment vertical="center" wrapText="1"/>
    </xf>
    <xf numFmtId="0" fontId="38" fillId="0" borderId="0" xfId="0" applyFont="1">
      <alignment vertical="center"/>
    </xf>
    <xf numFmtId="176" fontId="35" fillId="0" borderId="2" xfId="20" applyNumberFormat="1" applyFont="1" applyBorder="1" applyAlignment="1">
      <alignment vertical="top"/>
    </xf>
    <xf numFmtId="0" fontId="35" fillId="0" borderId="2" xfId="27" applyNumberFormat="1" applyFont="1" applyBorder="1" applyAlignment="1">
      <alignment horizontal="justify" vertical="top" wrapText="1"/>
    </xf>
    <xf numFmtId="176" fontId="35" fillId="0" borderId="2" xfId="28" applyNumberFormat="1" applyFont="1" applyFill="1" applyBorder="1" applyAlignment="1">
      <alignment vertical="top"/>
    </xf>
    <xf numFmtId="176" fontId="35" fillId="0" borderId="2" xfId="27" applyNumberFormat="1" applyFont="1" applyBorder="1" applyAlignment="1">
      <alignment vertical="top"/>
    </xf>
    <xf numFmtId="176" fontId="35" fillId="0" borderId="2" xfId="18" applyNumberFormat="1" applyFont="1" applyBorder="1" applyAlignment="1">
      <alignment vertical="top"/>
    </xf>
    <xf numFmtId="0" fontId="50" fillId="0" borderId="0" xfId="0" applyFont="1">
      <alignment vertical="center"/>
    </xf>
    <xf numFmtId="0" fontId="50" fillId="0" borderId="0" xfId="0" applyFont="1" applyAlignment="1">
      <alignment horizontal="center" vertical="center"/>
    </xf>
    <xf numFmtId="0" fontId="35" fillId="0" borderId="0" xfId="20" applyFont="1" applyAlignment="1">
      <alignment vertical="top"/>
    </xf>
    <xf numFmtId="0" fontId="35" fillId="0" borderId="0" xfId="20" applyFont="1" applyAlignment="1">
      <alignment horizontal="center" vertical="center"/>
    </xf>
    <xf numFmtId="0" fontId="35" fillId="0" borderId="0" xfId="20" applyFont="1" applyAlignment="1">
      <alignment horizontal="right" vertical="center"/>
    </xf>
    <xf numFmtId="0" fontId="35" fillId="0" borderId="0" xfId="20" applyFont="1">
      <alignment vertical="center"/>
    </xf>
    <xf numFmtId="0" fontId="35" fillId="0" borderId="2" xfId="29" applyFont="1" applyBorder="1" applyAlignment="1">
      <alignment horizontal="justify" vertical="top" wrapText="1"/>
    </xf>
    <xf numFmtId="0" fontId="38" fillId="0" borderId="0" xfId="0" applyFont="1" applyAlignment="1">
      <alignment horizontal="center" vertical="center"/>
    </xf>
    <xf numFmtId="0" fontId="38" fillId="0" borderId="0" xfId="20" applyFont="1" applyAlignment="1">
      <alignment horizontal="center" vertical="center" wrapText="1"/>
    </xf>
    <xf numFmtId="0" fontId="38" fillId="0" borderId="0" xfId="20" applyFont="1" applyAlignment="1">
      <alignment horizontal="center" vertical="center"/>
    </xf>
    <xf numFmtId="0" fontId="35" fillId="0" borderId="2" xfId="26" applyFont="1" applyBorder="1" applyAlignment="1">
      <alignment horizontal="justify" vertical="top" wrapText="1"/>
    </xf>
    <xf numFmtId="0" fontId="35" fillId="0" borderId="2" xfId="20" applyFont="1" applyBorder="1" applyAlignment="1">
      <alignment horizontal="justify" vertical="top" wrapText="1"/>
    </xf>
    <xf numFmtId="0" fontId="35" fillId="0" borderId="2" xfId="0" quotePrefix="1" applyFont="1" applyBorder="1" applyAlignment="1">
      <alignment horizontal="justify" vertical="top" wrapText="1"/>
    </xf>
    <xf numFmtId="0" fontId="35" fillId="0" borderId="2" xfId="21" applyFont="1" applyBorder="1" applyAlignment="1">
      <alignment horizontal="justify" vertical="top" wrapText="1"/>
    </xf>
    <xf numFmtId="0" fontId="55" fillId="11" borderId="2" xfId="21" applyFont="1" applyFill="1" applyBorder="1" applyAlignment="1">
      <alignment horizontal="justify" vertical="top" wrapText="1"/>
    </xf>
    <xf numFmtId="0" fontId="55" fillId="11" borderId="2" xfId="0" applyFont="1" applyFill="1" applyBorder="1" applyAlignment="1">
      <alignment horizontal="justify" vertical="top" wrapText="1"/>
    </xf>
    <xf numFmtId="0" fontId="35" fillId="11" borderId="2" xfId="0" applyFont="1" applyFill="1" applyBorder="1" applyAlignment="1">
      <alignment horizontal="justify" vertical="top" wrapText="1"/>
    </xf>
    <xf numFmtId="0" fontId="35" fillId="11" borderId="2" xfId="21" applyFont="1" applyFill="1" applyBorder="1" applyAlignment="1">
      <alignment horizontal="justify" vertical="top" wrapText="1"/>
    </xf>
    <xf numFmtId="0" fontId="55" fillId="0" borderId="2" xfId="21" applyFont="1" applyBorder="1" applyAlignment="1">
      <alignment horizontal="justify" vertical="top" wrapText="1"/>
    </xf>
    <xf numFmtId="0" fontId="50" fillId="0" borderId="2" xfId="0" applyFont="1" applyBorder="1" applyAlignment="1">
      <alignment horizontal="justify" vertical="top" wrapText="1"/>
    </xf>
    <xf numFmtId="0" fontId="54" fillId="0" borderId="2" xfId="18" applyFont="1" applyBorder="1" applyAlignment="1">
      <alignment horizontal="justify" vertical="top" wrapText="1"/>
    </xf>
    <xf numFmtId="0" fontId="35" fillId="0" borderId="2" xfId="20" applyFont="1" applyBorder="1" applyAlignment="1">
      <alignment horizontal="left" vertical="top" wrapText="1"/>
    </xf>
    <xf numFmtId="0" fontId="35" fillId="0" borderId="2" xfId="18" applyFont="1" applyBorder="1" applyAlignment="1">
      <alignment horizontal="left" vertical="top" wrapText="1"/>
    </xf>
    <xf numFmtId="0" fontId="35" fillId="0" borderId="2" xfId="18" applyFont="1" applyBorder="1" applyAlignment="1">
      <alignment horizontal="left" vertical="top" wrapText="1" indent="1"/>
    </xf>
    <xf numFmtId="0" fontId="35" fillId="0" borderId="2" xfId="18" applyFont="1" applyBorder="1" applyAlignment="1">
      <alignment horizontal="justify" vertical="top" wrapText="1"/>
    </xf>
    <xf numFmtId="0" fontId="53" fillId="10" borderId="2" xfId="18" applyFont="1" applyFill="1" applyBorder="1">
      <alignment vertical="center"/>
    </xf>
    <xf numFmtId="0" fontId="52" fillId="9" borderId="2" xfId="18" applyFont="1" applyFill="1" applyBorder="1">
      <alignment vertical="center"/>
    </xf>
    <xf numFmtId="0" fontId="36" fillId="9" borderId="2" xfId="18" applyFont="1" applyFill="1" applyBorder="1">
      <alignment vertical="center"/>
    </xf>
    <xf numFmtId="0" fontId="50" fillId="0" borderId="2" xfId="63" applyFont="1" applyBorder="1" applyAlignment="1">
      <alignment horizontal="justify" vertical="top" wrapText="1"/>
    </xf>
    <xf numFmtId="176" fontId="40" fillId="10" borderId="2" xfId="20" applyNumberFormat="1" applyFont="1" applyFill="1" applyBorder="1">
      <alignment vertical="center"/>
    </xf>
    <xf numFmtId="0" fontId="35" fillId="0" borderId="2" xfId="70" applyFont="1" applyBorder="1" applyAlignment="1">
      <alignment horizontal="justify" vertical="top" wrapText="1"/>
    </xf>
    <xf numFmtId="0" fontId="35" fillId="0" borderId="2" xfId="71" applyFont="1" applyBorder="1" applyAlignment="1">
      <alignment horizontal="justify" vertical="top" wrapText="1"/>
    </xf>
    <xf numFmtId="176" fontId="35" fillId="0" borderId="2" xfId="70" applyNumberFormat="1" applyFont="1" applyBorder="1" applyAlignment="1">
      <alignment vertical="top"/>
    </xf>
    <xf numFmtId="0" fontId="35" fillId="0" borderId="2" xfId="24" applyFont="1" applyBorder="1" applyAlignment="1">
      <alignment horizontal="justify" vertical="top" wrapText="1"/>
    </xf>
    <xf numFmtId="0" fontId="59" fillId="0" borderId="0" xfId="0" applyFont="1" applyAlignment="1">
      <alignment horizontal="left" vertical="center"/>
    </xf>
    <xf numFmtId="0" fontId="60" fillId="0" borderId="0" xfId="0" applyFont="1" applyAlignment="1">
      <alignment horizontal="center" vertical="center"/>
    </xf>
    <xf numFmtId="0" fontId="35" fillId="0" borderId="0" xfId="0" applyFont="1" applyAlignment="1">
      <alignment horizontal="right" vertical="center"/>
    </xf>
    <xf numFmtId="0" fontId="36" fillId="9" borderId="2" xfId="0" applyFont="1" applyFill="1" applyBorder="1">
      <alignment vertical="center"/>
    </xf>
    <xf numFmtId="176" fontId="36" fillId="9" borderId="2" xfId="0" applyNumberFormat="1" applyFont="1" applyFill="1" applyBorder="1">
      <alignment vertical="center"/>
    </xf>
    <xf numFmtId="176" fontId="36" fillId="0" borderId="0" xfId="18" applyNumberFormat="1" applyFont="1">
      <alignment vertical="center"/>
    </xf>
    <xf numFmtId="0" fontId="40" fillId="10" borderId="2" xfId="0" applyFont="1" applyFill="1" applyBorder="1">
      <alignment vertical="center"/>
    </xf>
    <xf numFmtId="0" fontId="35" fillId="0" borderId="2" xfId="0" applyFont="1" applyBorder="1" applyAlignment="1">
      <alignment horizontal="left" vertical="top" wrapText="1"/>
    </xf>
    <xf numFmtId="0" fontId="42" fillId="0" borderId="0" xfId="18" applyFont="1">
      <alignment vertical="center"/>
    </xf>
    <xf numFmtId="0" fontId="35" fillId="0" borderId="2" xfId="70" applyFont="1" applyBorder="1" applyAlignment="1">
      <alignment horizontal="left" vertical="top" wrapText="1" indent="1"/>
    </xf>
    <xf numFmtId="0" fontId="35" fillId="0" borderId="2" xfId="29" applyFont="1" applyBorder="1" applyAlignment="1" applyProtection="1">
      <alignment horizontal="left" vertical="top" wrapText="1" indent="1"/>
    </xf>
    <xf numFmtId="0" fontId="35" fillId="0" borderId="2" xfId="29" applyFont="1" applyBorder="1" applyAlignment="1" applyProtection="1">
      <alignment horizontal="justify" vertical="top" wrapText="1"/>
    </xf>
    <xf numFmtId="0" fontId="35" fillId="0" borderId="2" xfId="0" applyFont="1" applyBorder="1" applyAlignment="1">
      <alignment horizontal="left" vertical="top" wrapText="1" indent="1"/>
    </xf>
    <xf numFmtId="0" fontId="35" fillId="0" borderId="2" xfId="86" applyFont="1" applyBorder="1" applyAlignment="1">
      <alignment horizontal="justify" vertical="top" wrapText="1"/>
    </xf>
    <xf numFmtId="0" fontId="35" fillId="0" borderId="0" xfId="0" applyFont="1" applyAlignment="1">
      <alignment vertical="top"/>
    </xf>
    <xf numFmtId="0" fontId="38" fillId="0" borderId="0" xfId="0" applyFont="1" applyAlignment="1">
      <alignment horizontal="left" vertical="center"/>
    </xf>
    <xf numFmtId="49" fontId="38" fillId="0" borderId="0" xfId="0" applyNumberFormat="1" applyFont="1" applyAlignment="1">
      <alignment horizontal="right" vertical="top"/>
    </xf>
    <xf numFmtId="0" fontId="38" fillId="0" borderId="0" xfId="0" applyFont="1" applyAlignment="1">
      <alignment vertical="top"/>
    </xf>
    <xf numFmtId="0" fontId="51" fillId="9" borderId="2" xfId="0" applyFont="1" applyFill="1" applyBorder="1">
      <alignment vertical="center"/>
    </xf>
    <xf numFmtId="0" fontId="50" fillId="0" borderId="2" xfId="0" applyFont="1" applyBorder="1" applyAlignment="1">
      <alignment horizontal="left" vertical="top" wrapText="1"/>
    </xf>
    <xf numFmtId="0" fontId="50" fillId="0" borderId="2" xfId="26" applyFont="1" applyBorder="1" applyAlignment="1">
      <alignment horizontal="justify" vertical="top" wrapText="1"/>
    </xf>
    <xf numFmtId="176" fontId="35" fillId="0" borderId="2" xfId="0" applyNumberFormat="1" applyFont="1" applyBorder="1" applyAlignment="1">
      <alignment vertical="top"/>
    </xf>
    <xf numFmtId="0" fontId="35" fillId="0" borderId="2" xfId="0" applyFont="1" applyBorder="1" applyAlignment="1">
      <alignment horizontal="justify" vertical="top" wrapText="1"/>
    </xf>
    <xf numFmtId="0" fontId="35" fillId="0" borderId="2" xfId="63" applyFont="1" applyBorder="1" applyAlignment="1">
      <alignment horizontal="justify" vertical="top" wrapText="1"/>
    </xf>
    <xf numFmtId="0" fontId="35" fillId="0" borderId="2" xfId="19" applyFont="1" applyBorder="1" applyAlignment="1">
      <alignment horizontal="justify" vertical="top" wrapText="1"/>
    </xf>
    <xf numFmtId="0" fontId="35" fillId="0" borderId="2" xfId="119" applyFont="1" applyBorder="1" applyAlignment="1">
      <alignment horizontal="justify" vertical="top" wrapText="1"/>
    </xf>
    <xf numFmtId="0" fontId="40" fillId="12" borderId="0" xfId="18" applyFont="1" applyFill="1">
      <alignment vertical="center"/>
    </xf>
    <xf numFmtId="0" fontId="42" fillId="0" borderId="2" xfId="18" applyFont="1" applyBorder="1" applyAlignment="1">
      <alignment horizontal="justify" vertical="top" wrapText="1"/>
    </xf>
    <xf numFmtId="0" fontId="35" fillId="0" borderId="2" xfId="120" applyFont="1" applyBorder="1" applyAlignment="1">
      <alignment horizontal="justify" vertical="top" wrapText="1"/>
    </xf>
    <xf numFmtId="0" fontId="35" fillId="0" borderId="2" xfId="120" applyFont="1" applyBorder="1" applyAlignment="1">
      <alignment horizontal="left" vertical="top" wrapText="1" indent="1"/>
    </xf>
    <xf numFmtId="0" fontId="35" fillId="0" borderId="2" xfId="118" applyNumberFormat="1" applyFont="1" applyFill="1" applyBorder="1" applyAlignment="1">
      <alignment horizontal="justify" vertical="top" wrapText="1"/>
    </xf>
    <xf numFmtId="0" fontId="35" fillId="0" borderId="2" xfId="38" applyNumberFormat="1" applyFont="1" applyFill="1" applyBorder="1" applyAlignment="1">
      <alignment horizontal="justify" vertical="top" wrapText="1"/>
    </xf>
    <xf numFmtId="176" fontId="35" fillId="0" borderId="2" xfId="121" applyNumberFormat="1" applyFont="1" applyFill="1" applyBorder="1" applyAlignment="1">
      <alignment vertical="top"/>
    </xf>
    <xf numFmtId="0" fontId="35" fillId="0" borderId="2" xfId="122" applyFont="1" applyBorder="1" applyAlignment="1">
      <alignment horizontal="justify" vertical="top" wrapText="1"/>
    </xf>
    <xf numFmtId="0" fontId="35" fillId="0" borderId="2" xfId="123" applyFont="1" applyBorder="1" applyAlignment="1">
      <alignment horizontal="justify" vertical="top" wrapText="1"/>
    </xf>
    <xf numFmtId="0" fontId="35" fillId="0" borderId="2" xfId="124" applyNumberFormat="1" applyFont="1" applyBorder="1" applyAlignment="1">
      <alignment horizontal="justify" vertical="top" wrapText="1"/>
    </xf>
    <xf numFmtId="176" fontId="35" fillId="0" borderId="2" xfId="124" applyNumberFormat="1" applyFont="1" applyBorder="1" applyAlignment="1">
      <alignment vertical="top"/>
    </xf>
    <xf numFmtId="0" fontId="35" fillId="0" borderId="2" xfId="0" applyFont="1" applyBorder="1" applyAlignment="1">
      <alignment horizontal="left" vertical="top" wrapText="1" indent="1" shrinkToFit="1"/>
    </xf>
    <xf numFmtId="176" fontId="35" fillId="0" borderId="2" xfId="125" applyNumberFormat="1" applyFont="1" applyFill="1" applyBorder="1" applyAlignment="1">
      <alignment vertical="top"/>
    </xf>
    <xf numFmtId="176" fontId="35" fillId="0" borderId="2" xfId="123" applyNumberFormat="1" applyFont="1" applyBorder="1" applyAlignment="1">
      <alignment vertical="top"/>
    </xf>
    <xf numFmtId="0" fontId="35" fillId="0" borderId="2" xfId="70" quotePrefix="1" applyFont="1" applyBorder="1" applyAlignment="1">
      <alignment horizontal="justify" vertical="top" wrapText="1"/>
    </xf>
    <xf numFmtId="0" fontId="35" fillId="0" borderId="2" xfId="126" applyFont="1" applyBorder="1" applyAlignment="1">
      <alignment horizontal="justify" vertical="top" wrapText="1"/>
    </xf>
    <xf numFmtId="0" fontId="35" fillId="0" borderId="2" xfId="127" applyFont="1" applyBorder="1" applyAlignment="1">
      <alignment horizontal="justify" vertical="top" wrapText="1"/>
    </xf>
    <xf numFmtId="0" fontId="35" fillId="0" borderId="2" xfId="128" applyFont="1" applyBorder="1" applyAlignment="1">
      <alignment horizontal="justify" vertical="top" wrapText="1"/>
    </xf>
    <xf numFmtId="0" fontId="35" fillId="0" borderId="2" xfId="129" applyFont="1" applyBorder="1" applyAlignment="1">
      <alignment horizontal="justify" vertical="top" wrapText="1"/>
    </xf>
    <xf numFmtId="0" fontId="35" fillId="0" borderId="2" xfId="130" applyFont="1" applyBorder="1" applyAlignment="1">
      <alignment horizontal="justify" vertical="top" wrapText="1"/>
    </xf>
    <xf numFmtId="0" fontId="35" fillId="0" borderId="2" xfId="131" applyFont="1" applyBorder="1" applyAlignment="1">
      <alignment horizontal="justify" vertical="top" wrapText="1"/>
    </xf>
    <xf numFmtId="0" fontId="35" fillId="0" borderId="2" xfId="132" applyFont="1" applyBorder="1" applyAlignment="1">
      <alignment horizontal="justify" vertical="top" wrapText="1"/>
    </xf>
    <xf numFmtId="0" fontId="35" fillId="0" borderId="2" xfId="133" applyFont="1" applyBorder="1" applyAlignment="1">
      <alignment horizontal="justify" vertical="top" wrapText="1"/>
    </xf>
    <xf numFmtId="0" fontId="35" fillId="0" borderId="2" xfId="134" applyFont="1" applyBorder="1" applyAlignment="1">
      <alignment horizontal="justify" vertical="top" wrapText="1"/>
    </xf>
    <xf numFmtId="0" fontId="35" fillId="0" borderId="2" xfId="135" applyFont="1" applyBorder="1" applyAlignment="1">
      <alignment horizontal="justify" vertical="top" wrapText="1"/>
    </xf>
    <xf numFmtId="0" fontId="35" fillId="0" borderId="2" xfId="0" applyFont="1" applyBorder="1" applyAlignment="1">
      <alignment horizontal="center" vertical="center" wrapText="1"/>
    </xf>
    <xf numFmtId="0" fontId="38" fillId="0" borderId="0" xfId="0" applyFont="1" applyAlignment="1">
      <alignment horizontal="right" vertical="center"/>
    </xf>
    <xf numFmtId="41" fontId="42" fillId="0" borderId="2" xfId="23" applyNumberFormat="1" applyFont="1" applyFill="1" applyBorder="1">
      <alignment vertical="center"/>
    </xf>
    <xf numFmtId="41" fontId="35" fillId="0" borderId="2" xfId="23" applyNumberFormat="1" applyFont="1" applyFill="1" applyBorder="1">
      <alignment vertical="center"/>
    </xf>
    <xf numFmtId="41" fontId="42" fillId="0" borderId="2" xfId="23" applyNumberFormat="1" applyFont="1" applyFill="1" applyBorder="1" applyAlignment="1">
      <alignment horizontal="center" vertical="center"/>
    </xf>
    <xf numFmtId="176" fontId="40" fillId="0" borderId="2" xfId="28" applyNumberFormat="1" applyFont="1" applyFill="1" applyBorder="1" applyAlignment="1">
      <alignment horizontal="right" vertical="center"/>
    </xf>
    <xf numFmtId="0" fontId="50" fillId="0" borderId="0" xfId="0" applyFont="1" applyAlignment="1">
      <alignment horizontal="justify" vertical="top" wrapText="1"/>
    </xf>
    <xf numFmtId="0" fontId="42" fillId="0" borderId="0" xfId="18" applyFont="1" applyAlignment="1">
      <alignment horizontal="justify" vertical="top" wrapText="1"/>
    </xf>
    <xf numFmtId="0" fontId="0" fillId="0" borderId="0" xfId="0" applyAlignment="1">
      <alignment horizontal="justify" vertical="top" wrapText="1"/>
    </xf>
    <xf numFmtId="0" fontId="35" fillId="0" borderId="3" xfId="20" applyFont="1" applyBorder="1" applyAlignment="1">
      <alignment horizontal="justify" vertical="top" wrapText="1"/>
    </xf>
    <xf numFmtId="0" fontId="35" fillId="0" borderId="0" xfId="20" applyFont="1" applyAlignment="1">
      <alignment horizontal="justify" vertical="top" wrapText="1"/>
    </xf>
    <xf numFmtId="0" fontId="35" fillId="0" borderId="0" xfId="0" applyFont="1" applyAlignment="1">
      <alignment horizontal="justify" vertical="top" wrapText="1"/>
    </xf>
    <xf numFmtId="0" fontId="35" fillId="0" borderId="2" xfId="56" applyFont="1" applyBorder="1" applyAlignment="1">
      <alignment horizontal="justify" vertical="top" wrapText="1"/>
    </xf>
    <xf numFmtId="0" fontId="35" fillId="0" borderId="10" xfId="86" applyFont="1" applyBorder="1" applyAlignment="1">
      <alignment horizontal="justify" vertical="top" wrapText="1"/>
    </xf>
    <xf numFmtId="0" fontId="35" fillId="0" borderId="0" xfId="86" applyFont="1" applyAlignment="1">
      <alignment horizontal="justify" vertical="top" wrapText="1"/>
    </xf>
    <xf numFmtId="0" fontId="35" fillId="0" borderId="2" xfId="37" applyNumberFormat="1" applyFont="1" applyBorder="1" applyAlignment="1">
      <alignment horizontal="justify" vertical="top" wrapText="1"/>
    </xf>
    <xf numFmtId="0" fontId="35" fillId="0" borderId="0" xfId="18" applyFont="1" applyAlignment="1">
      <alignment horizontal="justify" vertical="top" wrapText="1"/>
    </xf>
    <xf numFmtId="0" fontId="35" fillId="0" borderId="10" xfId="18" applyFont="1" applyBorder="1" applyAlignment="1">
      <alignment horizontal="justify" vertical="top" wrapText="1"/>
    </xf>
    <xf numFmtId="0" fontId="35" fillId="0" borderId="10" xfId="56" applyFont="1" applyBorder="1" applyAlignment="1">
      <alignment horizontal="justify" vertical="top" wrapText="1"/>
    </xf>
    <xf numFmtId="0" fontId="57" fillId="0" borderId="0" xfId="0" applyFont="1" applyAlignment="1">
      <alignment horizontal="justify" vertical="top" wrapText="1"/>
    </xf>
    <xf numFmtId="0" fontId="35" fillId="0" borderId="12" xfId="18" applyFont="1" applyBorder="1" applyAlignment="1">
      <alignment horizontal="justify" vertical="top" wrapText="1"/>
    </xf>
    <xf numFmtId="0" fontId="35" fillId="0" borderId="10" xfId="0" applyFont="1" applyBorder="1" applyAlignment="1">
      <alignment horizontal="justify" vertical="top" wrapText="1"/>
    </xf>
    <xf numFmtId="0" fontId="35" fillId="0" borderId="13" xfId="26" applyFont="1" applyBorder="1" applyAlignment="1">
      <alignment horizontal="justify" vertical="top" wrapText="1"/>
    </xf>
    <xf numFmtId="0" fontId="35" fillId="0" borderId="4" xfId="0" applyFont="1" applyBorder="1" applyAlignment="1">
      <alignment horizontal="justify" vertical="top" wrapText="1"/>
    </xf>
    <xf numFmtId="0" fontId="35" fillId="0" borderId="2" xfId="40" applyFont="1" applyBorder="1" applyAlignment="1">
      <alignment horizontal="justify" vertical="top" wrapText="1"/>
    </xf>
    <xf numFmtId="0" fontId="35" fillId="0" borderId="2" xfId="19" applyFont="1" applyBorder="1" applyAlignment="1">
      <alignment horizontal="left" vertical="top" wrapText="1"/>
    </xf>
    <xf numFmtId="0" fontId="35" fillId="0" borderId="2" xfId="0" quotePrefix="1" applyFont="1" applyBorder="1" applyAlignment="1">
      <alignment horizontal="left" vertical="top" wrapText="1"/>
    </xf>
    <xf numFmtId="0" fontId="35" fillId="0" borderId="2" xfId="56" applyFont="1" applyBorder="1" applyAlignment="1">
      <alignment horizontal="left" vertical="top" wrapText="1"/>
    </xf>
    <xf numFmtId="0" fontId="35" fillId="0" borderId="2" xfId="86" applyFont="1" applyBorder="1" applyAlignment="1">
      <alignment horizontal="left" vertical="top" wrapText="1"/>
    </xf>
    <xf numFmtId="0" fontId="35" fillId="11" borderId="2" xfId="0" applyFont="1" applyFill="1" applyBorder="1" applyAlignment="1">
      <alignment horizontal="left" vertical="top" wrapText="1"/>
    </xf>
    <xf numFmtId="0" fontId="35" fillId="0" borderId="2" xfId="70" applyFont="1" applyBorder="1" applyAlignment="1">
      <alignment horizontal="left" vertical="top" wrapText="1"/>
    </xf>
    <xf numFmtId="0" fontId="35" fillId="11" borderId="2" xfId="18" applyFont="1" applyFill="1" applyBorder="1" applyAlignment="1">
      <alignment horizontal="left" vertical="top" wrapText="1"/>
    </xf>
    <xf numFmtId="0" fontId="50" fillId="0" borderId="0" xfId="0" applyFont="1" applyAlignment="1">
      <alignment horizontal="left" vertical="center"/>
    </xf>
    <xf numFmtId="176" fontId="35" fillId="0" borderId="6" xfId="28" applyNumberFormat="1" applyFont="1" applyBorder="1" applyAlignment="1">
      <alignment vertical="top"/>
    </xf>
    <xf numFmtId="176" fontId="35" fillId="0" borderId="2" xfId="121" applyNumberFormat="1" applyFont="1" applyFill="1" applyBorder="1" applyAlignment="1" applyProtection="1">
      <alignment vertical="top"/>
    </xf>
    <xf numFmtId="176" fontId="35" fillId="0" borderId="2" xfId="86" applyNumberFormat="1" applyFont="1" applyBorder="1" applyAlignment="1">
      <alignment vertical="top"/>
    </xf>
    <xf numFmtId="176" fontId="35" fillId="0" borderId="4" xfId="18" applyNumberFormat="1" applyFont="1" applyBorder="1" applyAlignment="1">
      <alignment vertical="top"/>
    </xf>
    <xf numFmtId="176" fontId="35" fillId="11" borderId="2" xfId="0" applyNumberFormat="1" applyFont="1" applyFill="1" applyBorder="1" applyAlignment="1">
      <alignment vertical="top"/>
    </xf>
    <xf numFmtId="176" fontId="50" fillId="0" borderId="0" xfId="0" applyNumberFormat="1" applyFont="1" applyAlignment="1">
      <alignment vertical="top"/>
    </xf>
    <xf numFmtId="0" fontId="35" fillId="0" borderId="3" xfId="18" applyFont="1" applyBorder="1" applyAlignment="1">
      <alignment horizontal="left" vertical="top" wrapText="1" indent="1"/>
    </xf>
    <xf numFmtId="0" fontId="35" fillId="0" borderId="4" xfId="18" applyFont="1" applyBorder="1" applyAlignment="1">
      <alignment horizontal="left" vertical="top" wrapText="1" indent="1"/>
    </xf>
    <xf numFmtId="0" fontId="35" fillId="11" borderId="2" xfId="0" applyFont="1" applyFill="1" applyBorder="1" applyAlignment="1">
      <alignment horizontal="left" vertical="top" wrapText="1" indent="1"/>
    </xf>
    <xf numFmtId="0" fontId="35" fillId="0" borderId="5" xfId="0" applyFont="1" applyBorder="1" applyAlignment="1">
      <alignment horizontal="center" vertical="center" wrapText="1"/>
    </xf>
    <xf numFmtId="0" fontId="50" fillId="0" borderId="0" xfId="0" applyFont="1" applyAlignment="1">
      <alignment horizontal="center" vertical="center" wrapText="1"/>
    </xf>
    <xf numFmtId="0" fontId="35" fillId="0" borderId="2" xfId="21" applyFont="1" applyBorder="1" applyAlignment="1">
      <alignment horizontal="left" vertical="top" wrapText="1"/>
    </xf>
    <xf numFmtId="0" fontId="60" fillId="0" borderId="0" xfId="0" applyFont="1" applyAlignment="1">
      <alignment horizontal="left" vertical="center"/>
    </xf>
    <xf numFmtId="176" fontId="60" fillId="0" borderId="0" xfId="0" applyNumberFormat="1" applyFont="1" applyAlignment="1">
      <alignment vertical="top"/>
    </xf>
    <xf numFmtId="0" fontId="38" fillId="0" borderId="11" xfId="0" applyFont="1" applyBorder="1" applyAlignment="1">
      <alignment horizontal="right" vertical="center"/>
    </xf>
    <xf numFmtId="0" fontId="35" fillId="0" borderId="0" xfId="0" applyFont="1" applyAlignment="1">
      <alignment horizontal="center" vertical="center" wrapText="1"/>
    </xf>
    <xf numFmtId="0" fontId="40" fillId="10" borderId="2" xfId="18" applyFont="1" applyFill="1" applyBorder="1">
      <alignment vertical="center"/>
    </xf>
    <xf numFmtId="0" fontId="35" fillId="0" borderId="6" xfId="18" applyFont="1" applyBorder="1" applyAlignment="1">
      <alignment horizontal="left" vertical="top" wrapText="1" indent="1"/>
    </xf>
    <xf numFmtId="0" fontId="35" fillId="0" borderId="6" xfId="0" applyFont="1" applyBorder="1" applyAlignment="1">
      <alignment horizontal="justify" vertical="top" wrapText="1"/>
    </xf>
    <xf numFmtId="0" fontId="35" fillId="0" borderId="6" xfId="20" applyFont="1" applyBorder="1" applyAlignment="1">
      <alignment horizontal="justify" vertical="top" wrapText="1"/>
    </xf>
    <xf numFmtId="0" fontId="35" fillId="0" borderId="6" xfId="19" applyFont="1" applyBorder="1" applyAlignment="1">
      <alignment horizontal="left" vertical="top" wrapText="1"/>
    </xf>
    <xf numFmtId="0" fontId="35" fillId="0" borderId="6" xfId="24" applyFont="1" applyBorder="1" applyAlignment="1">
      <alignment horizontal="justify" vertical="top" wrapText="1"/>
    </xf>
    <xf numFmtId="0" fontId="35" fillId="0" borderId="6" xfId="19" applyFont="1" applyBorder="1" applyAlignment="1">
      <alignment horizontal="justify" vertical="top" wrapText="1"/>
    </xf>
    <xf numFmtId="176" fontId="35" fillId="0" borderId="6" xfId="20" applyNumberFormat="1" applyFont="1" applyBorder="1" applyAlignment="1">
      <alignment vertical="top"/>
    </xf>
    <xf numFmtId="0" fontId="35" fillId="0" borderId="6" xfId="0" applyFont="1" applyBorder="1" applyAlignment="1">
      <alignment horizontal="left" vertical="top" wrapText="1"/>
    </xf>
    <xf numFmtId="0" fontId="34" fillId="0" borderId="0" xfId="0" applyFont="1" applyAlignment="1">
      <alignment horizontal="justify" vertical="top" wrapText="1"/>
    </xf>
    <xf numFmtId="0" fontId="35" fillId="0" borderId="6" xfId="140" applyNumberFormat="1" applyFont="1" applyBorder="1" applyAlignment="1">
      <alignment horizontal="justify" vertical="top" wrapText="1"/>
    </xf>
    <xf numFmtId="176" fontId="35" fillId="0" borderId="6" xfId="141" applyNumberFormat="1" applyFont="1" applyFill="1" applyBorder="1" applyAlignment="1">
      <alignment vertical="top"/>
    </xf>
    <xf numFmtId="0" fontId="35" fillId="0" borderId="6" xfId="20" applyFont="1" applyBorder="1" applyAlignment="1">
      <alignment horizontal="left" vertical="top" wrapText="1"/>
    </xf>
    <xf numFmtId="0" fontId="35" fillId="0" borderId="6" xfId="142" applyNumberFormat="1" applyFont="1" applyBorder="1" applyAlignment="1">
      <alignment horizontal="justify" vertical="top" wrapText="1"/>
    </xf>
    <xf numFmtId="176" fontId="35" fillId="0" borderId="6" xfId="101" applyNumberFormat="1" applyFont="1" applyFill="1" applyBorder="1" applyAlignment="1">
      <alignment vertical="top"/>
    </xf>
    <xf numFmtId="0" fontId="35" fillId="0" borderId="6" xfId="143" applyNumberFormat="1" applyFont="1" applyBorder="1" applyAlignment="1">
      <alignment horizontal="justify" vertical="top" wrapText="1"/>
    </xf>
    <xf numFmtId="0" fontId="35" fillId="0" borderId="6" xfId="18" applyFont="1" applyBorder="1" applyAlignment="1">
      <alignment horizontal="justify" vertical="top" wrapText="1"/>
    </xf>
    <xf numFmtId="176" fontId="35" fillId="0" borderId="6" xfId="0" applyNumberFormat="1" applyFont="1" applyBorder="1" applyAlignment="1">
      <alignment vertical="top"/>
    </xf>
    <xf numFmtId="0" fontId="69" fillId="0" borderId="6" xfId="0" applyFont="1" applyBorder="1" applyAlignment="1">
      <alignment horizontal="justify" vertical="top" wrapText="1"/>
    </xf>
    <xf numFmtId="0" fontId="35" fillId="0" borderId="6" xfId="135" applyFont="1" applyBorder="1" applyAlignment="1">
      <alignment horizontal="justify" vertical="top" wrapText="1"/>
    </xf>
    <xf numFmtId="0" fontId="70" fillId="0" borderId="6" xfId="0" applyFont="1" applyBorder="1" applyAlignment="1">
      <alignment horizontal="justify" vertical="top" wrapText="1"/>
    </xf>
    <xf numFmtId="0" fontId="70" fillId="0" borderId="6" xfId="0" applyFont="1" applyBorder="1" applyAlignment="1">
      <alignment horizontal="left" vertical="top" wrapText="1"/>
    </xf>
    <xf numFmtId="0" fontId="69" fillId="0" borderId="6" xfId="0" applyFont="1" applyBorder="1" applyAlignment="1">
      <alignment horizontal="left" vertical="top" wrapText="1"/>
    </xf>
    <xf numFmtId="0" fontId="35" fillId="0" borderId="6" xfId="37" applyNumberFormat="1" applyFont="1" applyBorder="1" applyAlignment="1">
      <alignment horizontal="justify" vertical="top" wrapText="1"/>
    </xf>
    <xf numFmtId="0" fontId="35" fillId="0" borderId="9" xfId="0" applyFont="1" applyBorder="1" applyAlignment="1">
      <alignment horizontal="justify" vertical="top" wrapText="1"/>
    </xf>
    <xf numFmtId="0" fontId="42" fillId="0" borderId="0" xfId="0" applyFont="1" applyAlignment="1">
      <alignment horizontal="justify" vertical="top" wrapText="1"/>
    </xf>
    <xf numFmtId="0" fontId="35" fillId="11" borderId="6" xfId="0" applyFont="1" applyFill="1" applyBorder="1" applyAlignment="1">
      <alignment horizontal="justify" vertical="top" wrapText="1"/>
    </xf>
    <xf numFmtId="0" fontId="35" fillId="0" borderId="3" xfId="0" applyFont="1" applyBorder="1" applyAlignment="1">
      <alignment horizontal="justify" vertical="top" wrapText="1"/>
    </xf>
    <xf numFmtId="0" fontId="35" fillId="0" borderId="3" xfId="0" applyFont="1" applyBorder="1" applyAlignment="1">
      <alignment horizontal="left" vertical="top" wrapText="1"/>
    </xf>
    <xf numFmtId="0" fontId="35" fillId="0" borderId="5" xfId="0" applyFont="1" applyBorder="1" applyAlignment="1">
      <alignment horizontal="justify" vertical="top" wrapText="1"/>
    </xf>
    <xf numFmtId="0" fontId="35" fillId="0" borderId="4" xfId="0" applyFont="1" applyBorder="1" applyAlignment="1">
      <alignment horizontal="left" vertical="top" wrapText="1"/>
    </xf>
    <xf numFmtId="0" fontId="35" fillId="0" borderId="8" xfId="0" applyFont="1" applyBorder="1" applyAlignment="1">
      <alignment horizontal="justify" vertical="top" wrapText="1"/>
    </xf>
    <xf numFmtId="0" fontId="35" fillId="0" borderId="7" xfId="0" applyFont="1" applyBorder="1" applyAlignment="1">
      <alignment horizontal="justify" vertical="top" wrapText="1"/>
    </xf>
    <xf numFmtId="0" fontId="35" fillId="0" borderId="7" xfId="0" applyFont="1" applyBorder="1" applyAlignment="1">
      <alignment horizontal="left" vertical="top" wrapText="1"/>
    </xf>
    <xf numFmtId="0" fontId="35" fillId="0" borderId="4" xfId="18" applyFont="1" applyBorder="1" applyAlignment="1">
      <alignment horizontal="justify" vertical="top" wrapText="1"/>
    </xf>
    <xf numFmtId="0" fontId="35" fillId="0" borderId="4" xfId="18" applyFont="1" applyBorder="1" applyAlignment="1">
      <alignment horizontal="left" vertical="top" wrapText="1"/>
    </xf>
    <xf numFmtId="0" fontId="35" fillId="0" borderId="14" xfId="0" applyFont="1" applyBorder="1" applyAlignment="1">
      <alignment horizontal="justify" vertical="top" wrapText="1"/>
    </xf>
    <xf numFmtId="0" fontId="35" fillId="0" borderId="14" xfId="0" applyFont="1" applyBorder="1" applyAlignment="1">
      <alignment horizontal="left" vertical="top" wrapText="1"/>
    </xf>
    <xf numFmtId="0" fontId="42" fillId="0" borderId="14" xfId="18" applyFont="1" applyBorder="1" applyAlignment="1">
      <alignment horizontal="justify" vertical="top" wrapText="1"/>
    </xf>
    <xf numFmtId="0" fontId="35" fillId="0" borderId="15" xfId="0" applyFont="1" applyBorder="1" applyAlignment="1">
      <alignment horizontal="justify" vertical="top" wrapText="1"/>
    </xf>
    <xf numFmtId="0" fontId="35" fillId="0" borderId="15" xfId="0" applyFont="1" applyBorder="1" applyAlignment="1">
      <alignment horizontal="left" vertical="top" wrapText="1"/>
    </xf>
    <xf numFmtId="0" fontId="42" fillId="0" borderId="15" xfId="18" applyFont="1" applyBorder="1" applyAlignment="1">
      <alignment horizontal="justify" vertical="top" wrapText="1"/>
    </xf>
    <xf numFmtId="176" fontId="38" fillId="0" borderId="0" xfId="0" applyNumberFormat="1" applyFont="1" applyAlignment="1">
      <alignment vertical="top"/>
    </xf>
    <xf numFmtId="0" fontId="38" fillId="0" borderId="0" xfId="0" applyFont="1" applyAlignment="1">
      <alignment horizontal="left" vertical="top"/>
    </xf>
    <xf numFmtId="176" fontId="35" fillId="0" borderId="2" xfId="0" applyNumberFormat="1" applyFont="1" applyBorder="1" applyAlignment="1">
      <alignment horizontal="right" vertical="top"/>
    </xf>
    <xf numFmtId="176" fontId="35" fillId="0" borderId="2" xfId="20" applyNumberFormat="1" applyFont="1" applyBorder="1" applyAlignment="1">
      <alignment horizontal="right" vertical="top"/>
    </xf>
    <xf numFmtId="176" fontId="35" fillId="0" borderId="4" xfId="20" applyNumberFormat="1" applyFont="1" applyBorder="1" applyAlignment="1">
      <alignment horizontal="right" vertical="top"/>
    </xf>
    <xf numFmtId="41" fontId="42" fillId="13" borderId="2" xfId="23" applyNumberFormat="1" applyFont="1" applyFill="1" applyBorder="1">
      <alignment vertical="center"/>
    </xf>
    <xf numFmtId="176" fontId="35" fillId="0" borderId="0" xfId="0" applyNumberFormat="1" applyFont="1">
      <alignment vertical="center"/>
    </xf>
    <xf numFmtId="0" fontId="35" fillId="0" borderId="2" xfId="78" applyFont="1" applyBorder="1" applyAlignment="1">
      <alignment horizontal="justify" vertical="top" wrapText="1"/>
    </xf>
    <xf numFmtId="0" fontId="35" fillId="0" borderId="2" xfId="140" applyNumberFormat="1" applyFont="1" applyBorder="1" applyAlignment="1">
      <alignment horizontal="justify" vertical="top" wrapText="1"/>
    </xf>
    <xf numFmtId="0" fontId="35" fillId="11" borderId="2" xfId="18" applyFont="1" applyFill="1" applyBorder="1" applyAlignment="1">
      <alignment horizontal="justify" vertical="top" wrapText="1"/>
    </xf>
    <xf numFmtId="0" fontId="35" fillId="11" borderId="2" xfId="20" applyFont="1" applyFill="1" applyBorder="1" applyAlignment="1">
      <alignment horizontal="justify" vertical="top" wrapText="1"/>
    </xf>
    <xf numFmtId="0" fontId="35" fillId="11" borderId="2" xfId="140" applyNumberFormat="1" applyFont="1" applyFill="1" applyBorder="1" applyAlignment="1">
      <alignment horizontal="justify" vertical="top" wrapText="1"/>
    </xf>
    <xf numFmtId="0" fontId="35" fillId="11" borderId="2" xfId="63" applyFont="1" applyFill="1" applyBorder="1" applyAlignment="1">
      <alignment horizontal="justify" vertical="top" wrapText="1"/>
    </xf>
    <xf numFmtId="0" fontId="35" fillId="11" borderId="2" xfId="104" applyFont="1" applyFill="1" applyBorder="1" applyAlignment="1">
      <alignment horizontal="justify" vertical="top" wrapText="1"/>
    </xf>
    <xf numFmtId="0" fontId="35" fillId="0" borderId="2" xfId="154" applyFont="1" applyBorder="1" applyAlignment="1">
      <alignment horizontal="justify" vertical="top" wrapText="1"/>
    </xf>
    <xf numFmtId="0" fontId="35" fillId="0" borderId="2" xfId="155" applyFont="1" applyBorder="1" applyAlignment="1">
      <alignment horizontal="justify" vertical="top" wrapText="1"/>
    </xf>
    <xf numFmtId="0" fontId="42" fillId="0" borderId="2" xfId="0" applyFont="1" applyBorder="1" applyAlignment="1">
      <alignment horizontal="justify" vertical="top" wrapText="1"/>
    </xf>
    <xf numFmtId="0" fontId="35" fillId="0" borderId="2" xfId="22" applyFont="1" applyBorder="1" applyAlignment="1">
      <alignment horizontal="justify" vertical="top" wrapText="1"/>
    </xf>
    <xf numFmtId="0" fontId="50" fillId="0" borderId="2" xfId="18" applyFont="1" applyBorder="1" applyAlignment="1">
      <alignment horizontal="justify" vertical="top" wrapText="1"/>
    </xf>
    <xf numFmtId="0" fontId="50" fillId="11" borderId="2" xfId="0" applyFont="1" applyFill="1" applyBorder="1" applyAlignment="1">
      <alignment horizontal="justify" vertical="top" wrapText="1"/>
    </xf>
    <xf numFmtId="0" fontId="35" fillId="11" borderId="2" xfId="18" applyFont="1" applyFill="1" applyBorder="1" applyAlignment="1">
      <alignment horizontal="left" vertical="top" wrapText="1" indent="1"/>
    </xf>
    <xf numFmtId="0" fontId="35" fillId="0" borderId="23" xfId="121" applyNumberFormat="1" applyFont="1" applyFill="1" applyBorder="1" applyAlignment="1">
      <alignment horizontal="justify" vertical="top" wrapText="1"/>
    </xf>
    <xf numFmtId="0" fontId="35" fillId="0" borderId="0" xfId="121" applyNumberFormat="1" applyFont="1" applyFill="1" applyBorder="1" applyAlignment="1">
      <alignment horizontal="justify" vertical="top" wrapText="1"/>
    </xf>
    <xf numFmtId="0" fontId="35" fillId="0" borderId="16" xfId="121" applyNumberFormat="1" applyFont="1" applyFill="1" applyBorder="1" applyAlignment="1">
      <alignment horizontal="justify" vertical="top" wrapText="1"/>
    </xf>
    <xf numFmtId="0" fontId="50" fillId="0" borderId="24" xfId="0" applyFont="1" applyBorder="1" applyAlignment="1">
      <alignment horizontal="justify" vertical="top" wrapText="1"/>
    </xf>
    <xf numFmtId="176" fontId="36" fillId="0" borderId="0" xfId="0" applyNumberFormat="1" applyFont="1">
      <alignment vertical="center"/>
    </xf>
    <xf numFmtId="0" fontId="35" fillId="0" borderId="0" xfId="154" applyFont="1" applyAlignment="1">
      <alignment horizontal="justify" vertical="top" wrapText="1"/>
    </xf>
    <xf numFmtId="0" fontId="50" fillId="0" borderId="2" xfId="18" applyFont="1" applyBorder="1" applyAlignment="1">
      <alignment horizontal="left" vertical="top" wrapText="1" indent="1"/>
    </xf>
    <xf numFmtId="0" fontId="50" fillId="0" borderId="2" xfId="20" applyFont="1" applyBorder="1" applyAlignment="1">
      <alignment horizontal="justify" vertical="top" wrapText="1"/>
    </xf>
    <xf numFmtId="0" fontId="50" fillId="0" borderId="2" xfId="19" applyFont="1" applyBorder="1" applyAlignment="1">
      <alignment horizontal="justify" vertical="top" wrapText="1"/>
    </xf>
    <xf numFmtId="0" fontId="50" fillId="0" borderId="2" xfId="24" applyFont="1" applyBorder="1" applyAlignment="1">
      <alignment horizontal="justify" vertical="top" wrapText="1"/>
    </xf>
    <xf numFmtId="0" fontId="50" fillId="0" borderId="2" xfId="104" applyFont="1" applyBorder="1" applyAlignment="1">
      <alignment horizontal="justify" vertical="top" wrapText="1"/>
    </xf>
    <xf numFmtId="0" fontId="50" fillId="0" borderId="2" xfId="37" applyNumberFormat="1" applyFont="1" applyBorder="1" applyAlignment="1">
      <alignment horizontal="justify" vertical="top" wrapText="1"/>
    </xf>
    <xf numFmtId="0" fontId="50" fillId="14" borderId="2" xfId="18" applyFont="1" applyFill="1" applyBorder="1" applyAlignment="1">
      <alignment horizontal="left" vertical="top" wrapText="1" indent="1"/>
    </xf>
    <xf numFmtId="0" fontId="50" fillId="14" borderId="2" xfId="0" applyFont="1" applyFill="1" applyBorder="1" applyAlignment="1">
      <alignment horizontal="justify" vertical="top" wrapText="1"/>
    </xf>
    <xf numFmtId="41" fontId="36" fillId="9" borderId="2" xfId="0" applyNumberFormat="1" applyFont="1" applyFill="1" applyBorder="1">
      <alignment vertical="center"/>
    </xf>
    <xf numFmtId="41" fontId="40" fillId="10" borderId="2" xfId="20" applyNumberFormat="1" applyFont="1" applyFill="1" applyBorder="1">
      <alignment vertical="center"/>
    </xf>
    <xf numFmtId="41" fontId="50" fillId="0" borderId="2" xfId="20" applyNumberFormat="1" applyFont="1" applyBorder="1" applyAlignment="1">
      <alignment vertical="top"/>
    </xf>
    <xf numFmtId="41" fontId="50" fillId="0" borderId="2" xfId="141" applyNumberFormat="1" applyFont="1" applyFill="1" applyBorder="1" applyAlignment="1">
      <alignment vertical="top"/>
    </xf>
    <xf numFmtId="41" fontId="50" fillId="14" borderId="2" xfId="0" applyNumberFormat="1" applyFont="1" applyFill="1" applyBorder="1" applyAlignment="1">
      <alignment vertical="top"/>
    </xf>
    <xf numFmtId="41" fontId="50" fillId="0" borderId="2" xfId="141" applyNumberFormat="1" applyFont="1" applyFill="1" applyBorder="1" applyAlignment="1">
      <alignment horizontal="right" vertical="top"/>
    </xf>
    <xf numFmtId="41" fontId="50" fillId="14" borderId="2" xfId="0" applyNumberFormat="1" applyFont="1" applyFill="1" applyBorder="1" applyAlignment="1">
      <alignment horizontal="right" vertical="top"/>
    </xf>
    <xf numFmtId="41" fontId="35" fillId="0" borderId="2" xfId="141" applyNumberFormat="1" applyFont="1" applyFill="1" applyBorder="1" applyAlignment="1">
      <alignment vertical="top"/>
    </xf>
    <xf numFmtId="41" fontId="35" fillId="0" borderId="2" xfId="141" applyNumberFormat="1" applyFont="1" applyFill="1" applyBorder="1" applyAlignment="1">
      <alignment horizontal="right" vertical="top"/>
    </xf>
    <xf numFmtId="41" fontId="35" fillId="11" borderId="2" xfId="141" applyNumberFormat="1" applyFont="1" applyFill="1" applyBorder="1" applyAlignment="1">
      <alignment vertical="top"/>
    </xf>
    <xf numFmtId="41" fontId="35" fillId="0" borderId="2" xfId="18" applyNumberFormat="1" applyFont="1" applyBorder="1" applyAlignment="1">
      <alignment vertical="top"/>
    </xf>
    <xf numFmtId="41" fontId="35" fillId="0" borderId="2" xfId="0" applyNumberFormat="1" applyFont="1" applyBorder="1" applyAlignment="1">
      <alignment vertical="top"/>
    </xf>
    <xf numFmtId="41" fontId="35" fillId="0" borderId="2" xfId="28" applyNumberFormat="1" applyFont="1" applyBorder="1" applyAlignment="1">
      <alignment vertical="top"/>
    </xf>
    <xf numFmtId="41" fontId="35" fillId="0" borderId="2" xfId="28" applyNumberFormat="1" applyFont="1" applyFill="1" applyBorder="1" applyAlignment="1">
      <alignment vertical="top"/>
    </xf>
    <xf numFmtId="41" fontId="35" fillId="0" borderId="2" xfId="28" applyNumberFormat="1" applyFont="1" applyBorder="1" applyAlignment="1">
      <alignment horizontal="right" vertical="top"/>
    </xf>
    <xf numFmtId="41" fontId="35" fillId="0" borderId="2" xfId="153" applyNumberFormat="1" applyFont="1" applyFill="1" applyBorder="1" applyAlignment="1">
      <alignment vertical="top"/>
    </xf>
    <xf numFmtId="41" fontId="35" fillId="0" borderId="2" xfId="156" applyNumberFormat="1" applyFont="1" applyFill="1" applyBorder="1" applyAlignment="1">
      <alignment vertical="top"/>
    </xf>
    <xf numFmtId="41" fontId="35" fillId="0" borderId="2" xfId="121" applyNumberFormat="1" applyFont="1" applyFill="1" applyBorder="1" applyAlignment="1">
      <alignment vertical="top"/>
    </xf>
    <xf numFmtId="41" fontId="35" fillId="0" borderId="2" xfId="27" applyNumberFormat="1" applyFont="1" applyBorder="1" applyAlignment="1">
      <alignment vertical="top"/>
    </xf>
    <xf numFmtId="41" fontId="35" fillId="11" borderId="2" xfId="0" applyNumberFormat="1" applyFont="1" applyFill="1" applyBorder="1" applyAlignment="1">
      <alignment vertical="top"/>
    </xf>
    <xf numFmtId="0" fontId="74" fillId="0" borderId="0" xfId="0" applyFont="1" applyAlignment="1">
      <alignment horizontal="left" vertical="center"/>
    </xf>
    <xf numFmtId="0" fontId="75" fillId="0" borderId="0" xfId="0" applyFont="1" applyAlignment="1">
      <alignment horizontal="center" vertical="center"/>
    </xf>
    <xf numFmtId="0" fontId="50" fillId="0" borderId="0" xfId="0" applyFont="1" applyAlignment="1">
      <alignment horizontal="right" vertical="center"/>
    </xf>
    <xf numFmtId="0" fontId="76" fillId="0" borderId="11" xfId="0" applyFont="1" applyBorder="1" applyAlignment="1">
      <alignment horizontal="right" vertical="center"/>
    </xf>
    <xf numFmtId="0" fontId="50" fillId="0" borderId="5" xfId="0" applyFont="1" applyBorder="1" applyAlignment="1">
      <alignment horizontal="center" vertical="center" wrapText="1"/>
    </xf>
    <xf numFmtId="176" fontId="35" fillId="0" borderId="4" xfId="20" applyNumberFormat="1" applyFont="1" applyBorder="1" applyAlignment="1">
      <alignment vertical="top"/>
    </xf>
    <xf numFmtId="0" fontId="34" fillId="0" borderId="0" xfId="20" applyFont="1" applyAlignment="1">
      <alignment vertical="top"/>
    </xf>
    <xf numFmtId="0" fontId="34" fillId="0" borderId="0" xfId="20" applyFont="1">
      <alignment vertical="center"/>
    </xf>
    <xf numFmtId="0" fontId="77" fillId="0" borderId="0" xfId="0" applyFont="1">
      <alignment vertical="center"/>
    </xf>
    <xf numFmtId="0" fontId="35" fillId="0" borderId="4" xfId="20" applyFont="1" applyBorder="1" applyAlignment="1">
      <alignment horizontal="justify" vertical="top" wrapText="1"/>
    </xf>
    <xf numFmtId="0" fontId="34" fillId="0" borderId="0" xfId="0" applyFont="1">
      <alignment vertical="center"/>
    </xf>
    <xf numFmtId="0" fontId="78" fillId="0" borderId="0" xfId="0" applyFont="1">
      <alignment vertical="center"/>
    </xf>
    <xf numFmtId="0" fontId="79" fillId="0" borderId="0" xfId="0" applyFont="1">
      <alignment vertical="center"/>
    </xf>
    <xf numFmtId="0" fontId="80" fillId="0" borderId="0" xfId="20" applyFont="1" applyAlignment="1">
      <alignment horizontal="right" vertical="center"/>
    </xf>
    <xf numFmtId="0" fontId="80" fillId="0" borderId="0" xfId="20" applyFont="1">
      <alignment vertical="center"/>
    </xf>
    <xf numFmtId="0" fontId="81" fillId="0" borderId="0" xfId="0" applyFont="1">
      <alignment vertical="center"/>
    </xf>
    <xf numFmtId="176" fontId="35" fillId="0" borderId="2" xfId="27" applyNumberFormat="1" applyFont="1" applyBorder="1" applyAlignment="1">
      <alignment horizontal="justify" vertical="top" wrapText="1"/>
    </xf>
    <xf numFmtId="0" fontId="82" fillId="0" borderId="0" xfId="18" applyFont="1">
      <alignment vertical="center"/>
    </xf>
    <xf numFmtId="0" fontId="35" fillId="0" borderId="6" xfId="26" applyFont="1" applyBorder="1" applyAlignment="1">
      <alignment horizontal="justify" vertical="top" wrapText="1"/>
    </xf>
    <xf numFmtId="0" fontId="35" fillId="0" borderId="25" xfId="18" applyFont="1" applyBorder="1" applyAlignment="1">
      <alignment horizontal="justify" vertical="top" wrapText="1"/>
    </xf>
    <xf numFmtId="0" fontId="35" fillId="0" borderId="5" xfId="26" applyFont="1" applyBorder="1" applyAlignment="1">
      <alignment horizontal="justify" vertical="top" wrapText="1"/>
    </xf>
    <xf numFmtId="176" fontId="35" fillId="0" borderId="3" xfId="27" applyNumberFormat="1" applyFont="1" applyBorder="1" applyAlignment="1">
      <alignment horizontal="justify" vertical="top" wrapText="1"/>
    </xf>
    <xf numFmtId="176" fontId="35" fillId="0" borderId="3" xfId="18" applyNumberFormat="1" applyFont="1" applyBorder="1" applyAlignment="1">
      <alignment vertical="top"/>
    </xf>
    <xf numFmtId="0" fontId="35" fillId="0" borderId="3" xfId="18" applyFont="1" applyBorder="1" applyAlignment="1">
      <alignment horizontal="justify" vertical="top" wrapText="1"/>
    </xf>
    <xf numFmtId="0" fontId="35" fillId="0" borderId="26" xfId="18" applyFont="1" applyBorder="1" applyAlignment="1">
      <alignment horizontal="justify" vertical="top" wrapText="1"/>
    </xf>
    <xf numFmtId="176" fontId="35" fillId="0" borderId="4" xfId="27" applyNumberFormat="1" applyFont="1" applyBorder="1" applyAlignment="1">
      <alignment horizontal="justify" vertical="top" wrapText="1"/>
    </xf>
    <xf numFmtId="180" fontId="35" fillId="0" borderId="2" xfId="0" applyNumberFormat="1" applyFont="1" applyBorder="1" applyAlignment="1">
      <alignment horizontal="justify" vertical="top" wrapText="1"/>
    </xf>
    <xf numFmtId="0" fontId="83" fillId="0" borderId="0" xfId="18" applyFont="1">
      <alignment vertical="center"/>
    </xf>
    <xf numFmtId="180" fontId="35" fillId="0" borderId="3" xfId="0" applyNumberFormat="1" applyFont="1" applyBorder="1" applyAlignment="1">
      <alignment horizontal="justify" vertical="top" wrapText="1"/>
    </xf>
    <xf numFmtId="38" fontId="35" fillId="0" borderId="2" xfId="0" applyNumberFormat="1" applyFont="1" applyBorder="1" applyAlignment="1">
      <alignment horizontal="justify" vertical="top" wrapText="1"/>
    </xf>
    <xf numFmtId="0" fontId="35" fillId="0" borderId="3" xfId="18" quotePrefix="1" applyFont="1" applyBorder="1" applyAlignment="1">
      <alignment horizontal="justify" vertical="top" wrapText="1"/>
    </xf>
    <xf numFmtId="0" fontId="35" fillId="0" borderId="27" xfId="0" applyFont="1" applyBorder="1" applyAlignment="1">
      <alignment horizontal="left" vertical="top" wrapText="1"/>
    </xf>
    <xf numFmtId="176" fontId="35" fillId="0" borderId="28" xfId="18" applyNumberFormat="1" applyFont="1" applyBorder="1" applyAlignment="1">
      <alignment vertical="top"/>
    </xf>
    <xf numFmtId="0" fontId="35" fillId="0" borderId="17" xfId="18" applyFont="1" applyBorder="1" applyAlignment="1">
      <alignment horizontal="justify" vertical="top" wrapText="1"/>
    </xf>
    <xf numFmtId="0" fontId="35" fillId="0" borderId="2" xfId="18" quotePrefix="1" applyFont="1" applyBorder="1" applyAlignment="1">
      <alignment horizontal="justify" vertical="top" wrapText="1"/>
    </xf>
    <xf numFmtId="176" fontId="35" fillId="0" borderId="4" xfId="28" applyNumberFormat="1" applyFont="1" applyFill="1" applyBorder="1" applyAlignment="1">
      <alignment vertical="top"/>
    </xf>
    <xf numFmtId="0" fontId="41" fillId="0" borderId="0" xfId="0" applyFont="1">
      <alignment vertical="center"/>
    </xf>
    <xf numFmtId="0" fontId="35" fillId="0" borderId="12" xfId="0" applyFont="1" applyBorder="1" applyAlignment="1">
      <alignment horizontal="justify" vertical="top" wrapText="1"/>
    </xf>
    <xf numFmtId="0" fontId="35" fillId="0" borderId="2" xfId="157" applyFont="1" applyBorder="1" applyAlignment="1">
      <alignment horizontal="justify" vertical="top" wrapText="1"/>
    </xf>
    <xf numFmtId="0" fontId="35" fillId="0" borderId="2" xfId="157" applyFont="1" applyBorder="1" applyAlignment="1">
      <alignment horizontal="left" vertical="top" wrapText="1"/>
    </xf>
    <xf numFmtId="0" fontId="41" fillId="0" borderId="0" xfId="0" applyFont="1" applyAlignment="1">
      <alignment vertical="top" wrapText="1"/>
    </xf>
    <xf numFmtId="0" fontId="35" fillId="0" borderId="2" xfId="37" applyFont="1" applyBorder="1" applyAlignment="1">
      <alignment horizontal="justify" vertical="top" wrapText="1"/>
    </xf>
    <xf numFmtId="0" fontId="35" fillId="0" borderId="10" xfId="157" applyFont="1" applyBorder="1" applyAlignment="1">
      <alignment horizontal="justify" vertical="top" wrapText="1"/>
    </xf>
    <xf numFmtId="0" fontId="41" fillId="0" borderId="0" xfId="18" applyFont="1" applyAlignment="1">
      <alignment vertical="top" wrapText="1"/>
    </xf>
    <xf numFmtId="176" fontId="35" fillId="0" borderId="2" xfId="28" applyNumberFormat="1" applyFont="1" applyFill="1" applyBorder="1" applyAlignment="1" applyProtection="1">
      <alignment vertical="top"/>
    </xf>
    <xf numFmtId="49" fontId="35" fillId="0" borderId="2" xfId="0" applyNumberFormat="1" applyFont="1" applyBorder="1" applyAlignment="1">
      <alignment horizontal="justify" vertical="top" wrapText="1"/>
    </xf>
    <xf numFmtId="0" fontId="41" fillId="0" borderId="0" xfId="0" applyFont="1" applyAlignment="1">
      <alignment vertical="center" wrapText="1"/>
    </xf>
    <xf numFmtId="0" fontId="41" fillId="0" borderId="0" xfId="18" applyFont="1">
      <alignment vertical="center"/>
    </xf>
    <xf numFmtId="0" fontId="35" fillId="0" borderId="12" xfId="18" applyFont="1" applyBorder="1" applyAlignment="1">
      <alignment horizontal="left" vertical="top" wrapText="1"/>
    </xf>
    <xf numFmtId="0" fontId="35" fillId="0" borderId="9" xfId="21" applyFont="1" applyBorder="1" applyAlignment="1">
      <alignment horizontal="justify" vertical="top" wrapText="1"/>
    </xf>
    <xf numFmtId="0" fontId="41" fillId="0" borderId="0" xfId="0" applyFont="1" applyAlignment="1">
      <alignment vertical="top"/>
    </xf>
    <xf numFmtId="0" fontId="35" fillId="0" borderId="20" xfId="21" applyFont="1" applyBorder="1" applyAlignment="1">
      <alignment horizontal="justify" vertical="top" wrapText="1"/>
    </xf>
    <xf numFmtId="0" fontId="35" fillId="0" borderId="20" xfId="0" applyFont="1" applyBorder="1" applyAlignment="1">
      <alignment horizontal="justify" vertical="top" wrapText="1"/>
    </xf>
    <xf numFmtId="0" fontId="35" fillId="0" borderId="8" xfId="0" applyFont="1" applyBorder="1" applyAlignment="1">
      <alignment horizontal="left" vertical="top" wrapText="1"/>
    </xf>
    <xf numFmtId="176" fontId="35" fillId="0" borderId="29" xfId="0" applyNumberFormat="1" applyFont="1" applyBorder="1" applyAlignment="1">
      <alignment vertical="top"/>
    </xf>
    <xf numFmtId="0" fontId="35" fillId="0" borderId="18" xfId="21" applyFont="1" applyBorder="1" applyAlignment="1">
      <alignment horizontal="justify" vertical="top" wrapText="1"/>
    </xf>
    <xf numFmtId="0" fontId="35" fillId="0" borderId="18" xfId="0" applyFont="1" applyBorder="1" applyAlignment="1">
      <alignment horizontal="justify" vertical="top" wrapText="1"/>
    </xf>
    <xf numFmtId="176" fontId="35" fillId="0" borderId="28" xfId="0" applyNumberFormat="1" applyFont="1" applyBorder="1" applyAlignment="1">
      <alignment vertical="top"/>
    </xf>
    <xf numFmtId="0" fontId="35" fillId="0" borderId="28" xfId="0" applyFont="1" applyBorder="1" applyAlignment="1">
      <alignment horizontal="justify" vertical="top" wrapText="1"/>
    </xf>
    <xf numFmtId="0" fontId="83" fillId="0" borderId="0" xfId="0" applyFont="1" applyAlignment="1">
      <alignment horizontal="left" vertical="top"/>
    </xf>
    <xf numFmtId="0" fontId="42" fillId="0" borderId="8" xfId="0" applyFont="1" applyBorder="1" applyAlignment="1">
      <alignment horizontal="justify" vertical="top" wrapText="1"/>
    </xf>
    <xf numFmtId="0" fontId="42" fillId="0" borderId="6" xfId="0" applyFont="1" applyBorder="1" applyAlignment="1">
      <alignment horizontal="justify" vertical="top" wrapText="1"/>
    </xf>
    <xf numFmtId="0" fontId="83" fillId="0" borderId="0" xfId="0" applyFont="1">
      <alignment vertical="center"/>
    </xf>
    <xf numFmtId="0" fontId="42" fillId="0" borderId="5" xfId="0" applyFont="1" applyBorder="1" applyAlignment="1">
      <alignment horizontal="justify" vertical="top" wrapText="1"/>
    </xf>
    <xf numFmtId="0" fontId="42" fillId="0" borderId="10" xfId="0" applyFont="1" applyBorder="1" applyAlignment="1">
      <alignment horizontal="justify" vertical="top" wrapText="1"/>
    </xf>
    <xf numFmtId="0" fontId="35" fillId="0" borderId="25" xfId="0" applyFont="1" applyBorder="1" applyAlignment="1">
      <alignment horizontal="justify" vertical="top" wrapText="1"/>
    </xf>
    <xf numFmtId="0" fontId="35" fillId="0" borderId="30" xfId="0" applyFont="1" applyBorder="1" applyAlignment="1">
      <alignment horizontal="justify" vertical="top" wrapText="1"/>
    </xf>
    <xf numFmtId="0" fontId="35" fillId="0" borderId="31" xfId="0" applyFont="1" applyBorder="1" applyAlignment="1">
      <alignment horizontal="justify" vertical="top" wrapText="1"/>
    </xf>
    <xf numFmtId="0" fontId="42" fillId="0" borderId="31" xfId="0" applyFont="1" applyBorder="1" applyAlignment="1">
      <alignment horizontal="justify" vertical="top" wrapText="1"/>
    </xf>
    <xf numFmtId="0" fontId="35" fillId="0" borderId="32" xfId="0" applyFont="1" applyBorder="1" applyAlignment="1">
      <alignment horizontal="justify" vertical="top" wrapText="1"/>
    </xf>
    <xf numFmtId="0" fontId="35" fillId="0" borderId="32" xfId="0" applyFont="1" applyBorder="1" applyAlignment="1">
      <alignment horizontal="left" vertical="top" wrapText="1"/>
    </xf>
    <xf numFmtId="176" fontId="35" fillId="0" borderId="32" xfId="0" applyNumberFormat="1" applyFont="1" applyBorder="1" applyAlignment="1">
      <alignment vertical="top"/>
    </xf>
    <xf numFmtId="0" fontId="42" fillId="0" borderId="32" xfId="0" applyFont="1" applyBorder="1" applyAlignment="1">
      <alignment horizontal="justify" vertical="top" wrapText="1"/>
    </xf>
    <xf numFmtId="176" fontId="53" fillId="10" borderId="2" xfId="28" applyNumberFormat="1" applyFont="1" applyFill="1" applyBorder="1" applyAlignment="1">
      <alignment vertical="center"/>
    </xf>
    <xf numFmtId="176" fontId="35" fillId="0" borderId="3" xfId="27" applyNumberFormat="1" applyFont="1" applyBorder="1" applyAlignment="1">
      <alignment vertical="top"/>
    </xf>
    <xf numFmtId="0" fontId="35" fillId="0" borderId="5" xfId="18" applyFont="1" applyBorder="1" applyAlignment="1">
      <alignment horizontal="justify" vertical="top" wrapText="1"/>
    </xf>
    <xf numFmtId="176" fontId="36" fillId="9" borderId="2" xfId="28" applyNumberFormat="1" applyFont="1" applyFill="1" applyBorder="1" applyAlignment="1">
      <alignment vertical="center"/>
    </xf>
    <xf numFmtId="0" fontId="55" fillId="11" borderId="2" xfId="0" applyFont="1" applyFill="1" applyBorder="1" applyAlignment="1">
      <alignment horizontal="left" vertical="top" wrapText="1"/>
    </xf>
    <xf numFmtId="0" fontId="50" fillId="11" borderId="6" xfId="0" applyFont="1" applyFill="1" applyBorder="1" applyAlignment="1">
      <alignment horizontal="justify" vertical="top" wrapText="1"/>
    </xf>
    <xf numFmtId="0" fontId="35" fillId="0" borderId="33" xfId="26" applyFont="1" applyBorder="1" applyAlignment="1">
      <alignment horizontal="justify" vertical="top" wrapText="1"/>
    </xf>
    <xf numFmtId="49" fontId="50" fillId="0" borderId="2" xfId="0" applyNumberFormat="1" applyFont="1" applyBorder="1" applyAlignment="1">
      <alignment horizontal="justify" vertical="top" wrapText="1"/>
    </xf>
    <xf numFmtId="49" fontId="50" fillId="0" borderId="6" xfId="0" applyNumberFormat="1" applyFont="1" applyBorder="1" applyAlignment="1">
      <alignment horizontal="justify" vertical="top" wrapText="1"/>
    </xf>
    <xf numFmtId="0" fontId="50" fillId="0" borderId="3" xfId="0" applyFont="1" applyBorder="1" applyAlignment="1">
      <alignment horizontal="justify" vertical="top" wrapText="1"/>
    </xf>
    <xf numFmtId="0" fontId="50" fillId="0" borderId="3" xfId="0" applyFont="1" applyBorder="1" applyAlignment="1">
      <alignment horizontal="left" vertical="top" wrapText="1"/>
    </xf>
    <xf numFmtId="49" fontId="50" fillId="0" borderId="5" xfId="0" applyNumberFormat="1" applyFont="1" applyBorder="1" applyAlignment="1">
      <alignment horizontal="justify" vertical="top" wrapText="1"/>
    </xf>
    <xf numFmtId="176" fontId="35" fillId="0" borderId="3" xfId="0" applyNumberFormat="1" applyFont="1" applyBorder="1" applyAlignment="1">
      <alignment vertical="top"/>
    </xf>
    <xf numFmtId="0" fontId="50" fillId="0" borderId="4" xfId="0" applyFont="1" applyBorder="1" applyAlignment="1">
      <alignment horizontal="justify" vertical="top" wrapText="1"/>
    </xf>
    <xf numFmtId="0" fontId="50" fillId="0" borderId="4" xfId="0" applyFont="1" applyBorder="1" applyAlignment="1">
      <alignment horizontal="left" vertical="top" wrapText="1"/>
    </xf>
    <xf numFmtId="49" fontId="50" fillId="0" borderId="8" xfId="0" applyNumberFormat="1" applyFont="1" applyBorder="1" applyAlignment="1">
      <alignment horizontal="justify" vertical="top" wrapText="1"/>
    </xf>
    <xf numFmtId="176" fontId="35" fillId="0" borderId="4" xfId="0" applyNumberFormat="1" applyFont="1" applyBorder="1" applyAlignment="1">
      <alignment vertical="top"/>
    </xf>
    <xf numFmtId="181" fontId="50" fillId="0" borderId="2" xfId="0" applyNumberFormat="1" applyFont="1" applyBorder="1" applyAlignment="1">
      <alignment horizontal="justify" vertical="top" wrapText="1"/>
    </xf>
    <xf numFmtId="0" fontId="50" fillId="0" borderId="7" xfId="0" applyFont="1" applyBorder="1" applyAlignment="1">
      <alignment horizontal="justify" vertical="top" wrapText="1"/>
    </xf>
    <xf numFmtId="0" fontId="50" fillId="0" borderId="7" xfId="0" applyFont="1" applyBorder="1" applyAlignment="1">
      <alignment horizontal="left" vertical="top" wrapText="1"/>
    </xf>
    <xf numFmtId="0" fontId="54" fillId="0" borderId="2" xfId="18" applyFont="1" applyBorder="1" applyAlignment="1">
      <alignment horizontal="left" vertical="top" wrapText="1"/>
    </xf>
    <xf numFmtId="176" fontId="35" fillId="0" borderId="2" xfId="0" applyNumberFormat="1" applyFont="1" applyBorder="1" applyAlignment="1">
      <alignment horizontal="justify" vertical="top" wrapText="1"/>
    </xf>
    <xf numFmtId="0" fontId="54" fillId="0" borderId="4" xfId="18" applyFont="1" applyBorder="1" applyAlignment="1">
      <alignment horizontal="justify" vertical="top" wrapText="1"/>
    </xf>
    <xf numFmtId="0" fontId="54" fillId="0" borderId="4" xfId="18" applyFont="1" applyBorder="1" applyAlignment="1">
      <alignment horizontal="left" vertical="top" wrapText="1"/>
    </xf>
    <xf numFmtId="176" fontId="35" fillId="0" borderId="4" xfId="0" applyNumberFormat="1" applyFont="1" applyBorder="1" applyAlignment="1">
      <alignment horizontal="justify" vertical="top" wrapText="1"/>
    </xf>
    <xf numFmtId="0" fontId="53" fillId="10" borderId="3" xfId="18" applyFont="1" applyFill="1" applyBorder="1">
      <alignment vertical="center"/>
    </xf>
    <xf numFmtId="0" fontId="40" fillId="10" borderId="3" xfId="0" applyFont="1" applyFill="1" applyBorder="1">
      <alignment vertical="center"/>
    </xf>
    <xf numFmtId="176" fontId="53" fillId="10" borderId="3" xfId="28" applyNumberFormat="1" applyFont="1" applyFill="1" applyBorder="1" applyAlignment="1">
      <alignment vertical="center"/>
    </xf>
    <xf numFmtId="0" fontId="50" fillId="0" borderId="6" xfId="0" applyFont="1" applyBorder="1" applyAlignment="1">
      <alignment horizontal="justify" vertical="top" wrapText="1"/>
    </xf>
    <xf numFmtId="0" fontId="50" fillId="0" borderId="6" xfId="0" applyFont="1" applyBorder="1" applyAlignment="1">
      <alignment horizontal="left" vertical="top" wrapText="1"/>
    </xf>
    <xf numFmtId="0" fontId="57" fillId="0" borderId="6" xfId="18" applyFont="1" applyBorder="1" applyAlignment="1">
      <alignment horizontal="justify" vertical="top" wrapText="1"/>
    </xf>
    <xf numFmtId="0" fontId="50" fillId="0" borderId="5" xfId="0" applyFont="1" applyBorder="1" applyAlignment="1">
      <alignment horizontal="justify" vertical="top" wrapText="1"/>
    </xf>
    <xf numFmtId="0" fontId="50" fillId="0" borderId="5" xfId="0" applyFont="1" applyBorder="1" applyAlignment="1">
      <alignment horizontal="left" vertical="top" wrapText="1"/>
    </xf>
    <xf numFmtId="0" fontId="57" fillId="0" borderId="5" xfId="18" applyFont="1" applyBorder="1" applyAlignment="1">
      <alignment horizontal="justify" vertical="top" wrapText="1"/>
    </xf>
    <xf numFmtId="0" fontId="57" fillId="0" borderId="2" xfId="18" applyFont="1" applyBorder="1" applyAlignment="1">
      <alignment horizontal="justify" vertical="top" wrapText="1"/>
    </xf>
    <xf numFmtId="176" fontId="40" fillId="10" borderId="2" xfId="18" applyNumberFormat="1" applyFont="1" applyFill="1" applyBorder="1">
      <alignment vertical="center"/>
    </xf>
    <xf numFmtId="49" fontId="35" fillId="0" borderId="2" xfId="158" applyNumberFormat="1" applyFont="1" applyBorder="1" applyAlignment="1">
      <alignment horizontal="justify" vertical="top" wrapText="1"/>
    </xf>
    <xf numFmtId="0" fontId="36" fillId="16" borderId="2" xfId="0" applyFont="1" applyFill="1" applyBorder="1">
      <alignment vertical="center"/>
    </xf>
    <xf numFmtId="0" fontId="36" fillId="16" borderId="2" xfId="18" applyFont="1" applyFill="1" applyBorder="1">
      <alignment vertical="center"/>
    </xf>
    <xf numFmtId="176" fontId="36" fillId="16" borderId="2" xfId="0" applyNumberFormat="1" applyFont="1" applyFill="1" applyBorder="1">
      <alignment vertical="center"/>
    </xf>
    <xf numFmtId="0" fontId="46" fillId="0" borderId="0" xfId="18" applyFont="1">
      <alignment vertical="center"/>
    </xf>
    <xf numFmtId="0" fontId="76" fillId="0" borderId="0" xfId="0" applyFont="1" applyAlignment="1">
      <alignment horizontal="left" vertical="center"/>
    </xf>
    <xf numFmtId="0" fontId="76" fillId="0" borderId="0" xfId="0" applyFont="1">
      <alignment vertical="center"/>
    </xf>
    <xf numFmtId="49" fontId="76" fillId="0" borderId="0" xfId="0" applyNumberFormat="1" applyFont="1" applyAlignment="1">
      <alignment horizontal="right" vertical="top"/>
    </xf>
    <xf numFmtId="0" fontId="76" fillId="0" borderId="0" xfId="0" applyFont="1" applyAlignment="1">
      <alignment vertical="top"/>
    </xf>
    <xf numFmtId="0" fontId="67" fillId="0" borderId="0" xfId="159" applyFont="1">
      <alignment vertical="center"/>
    </xf>
    <xf numFmtId="0" fontId="35" fillId="0" borderId="2" xfId="145" applyFont="1" applyBorder="1" applyAlignment="1">
      <alignment horizontal="center" vertical="center" wrapText="1"/>
    </xf>
    <xf numFmtId="0" fontId="35" fillId="0" borderId="2" xfId="160" applyFont="1" applyBorder="1" applyAlignment="1">
      <alignment horizontal="center" vertical="center" wrapText="1"/>
    </xf>
    <xf numFmtId="0" fontId="35" fillId="0" borderId="2" xfId="159" applyFont="1" applyBorder="1" applyAlignment="1">
      <alignment horizontal="center" vertical="center" wrapText="1"/>
    </xf>
    <xf numFmtId="0" fontId="35" fillId="13" borderId="21" xfId="160" applyFont="1" applyFill="1" applyBorder="1" applyAlignment="1">
      <alignment horizontal="center" vertical="center" wrapText="1"/>
    </xf>
    <xf numFmtId="0" fontId="35" fillId="13" borderId="4" xfId="159" applyFont="1" applyFill="1" applyBorder="1" applyAlignment="1">
      <alignment horizontal="center" vertical="center" wrapText="1"/>
    </xf>
    <xf numFmtId="0" fontId="35" fillId="0" borderId="4" xfId="159" applyFont="1" applyBorder="1" applyAlignment="1">
      <alignment horizontal="center" vertical="center" wrapText="1"/>
    </xf>
    <xf numFmtId="0" fontId="65" fillId="0" borderId="4" xfId="159" applyFont="1" applyBorder="1" applyAlignment="1">
      <alignment horizontal="center" vertical="center" wrapText="1"/>
    </xf>
    <xf numFmtId="0" fontId="35" fillId="0" borderId="21" xfId="160" applyFont="1" applyBorder="1" applyAlignment="1">
      <alignment horizontal="center" vertical="center" wrapText="1"/>
    </xf>
    <xf numFmtId="0" fontId="40" fillId="0" borderId="2" xfId="24" applyFont="1" applyBorder="1" applyAlignment="1">
      <alignment horizontal="left" vertical="center" wrapText="1"/>
    </xf>
    <xf numFmtId="41" fontId="42" fillId="0" borderId="2" xfId="159" applyNumberFormat="1" applyFont="1" applyBorder="1" applyAlignment="1">
      <alignment horizontal="center" vertical="center"/>
    </xf>
    <xf numFmtId="41" fontId="42" fillId="13" borderId="2" xfId="159" applyNumberFormat="1" applyFont="1" applyFill="1" applyBorder="1" applyAlignment="1">
      <alignment horizontal="center" vertical="center"/>
    </xf>
    <xf numFmtId="41" fontId="67" fillId="0" borderId="0" xfId="159" applyNumberFormat="1" applyFont="1">
      <alignment vertical="center"/>
    </xf>
    <xf numFmtId="180" fontId="42" fillId="0" borderId="2" xfId="159" applyNumberFormat="1" applyFont="1" applyBorder="1">
      <alignment vertical="center"/>
    </xf>
    <xf numFmtId="180" fontId="42" fillId="13" borderId="2" xfId="159" applyNumberFormat="1" applyFont="1" applyFill="1" applyBorder="1">
      <alignment vertical="center"/>
    </xf>
    <xf numFmtId="0" fontId="38" fillId="0" borderId="12" xfId="24" applyFont="1" applyBorder="1" applyAlignment="1">
      <alignment horizontal="left" vertical="center" wrapText="1"/>
    </xf>
    <xf numFmtId="41" fontId="35" fillId="0" borderId="2" xfId="159" applyNumberFormat="1" applyFont="1" applyBorder="1">
      <alignment vertical="center"/>
    </xf>
    <xf numFmtId="41" fontId="35" fillId="13" borderId="21" xfId="159" applyNumberFormat="1" applyFont="1" applyFill="1" applyBorder="1">
      <alignment vertical="center"/>
    </xf>
    <xf numFmtId="41" fontId="35" fillId="0" borderId="21" xfId="159" applyNumberFormat="1" applyFont="1" applyBorder="1">
      <alignment vertical="center"/>
    </xf>
    <xf numFmtId="41" fontId="42" fillId="0" borderId="2" xfId="159" applyNumberFormat="1" applyFont="1" applyBorder="1">
      <alignment vertical="center"/>
    </xf>
    <xf numFmtId="0" fontId="38" fillId="0" borderId="12" xfId="24" applyFont="1" applyBorder="1" applyAlignment="1">
      <alignment horizontal="left" vertical="center" wrapText="1" indent="1"/>
    </xf>
    <xf numFmtId="41" fontId="35" fillId="0" borderId="12" xfId="159" applyNumberFormat="1" applyFont="1" applyBorder="1">
      <alignment vertical="center"/>
    </xf>
    <xf numFmtId="180" fontId="35" fillId="0" borderId="2" xfId="159" applyNumberFormat="1" applyFont="1" applyBorder="1">
      <alignment vertical="center"/>
    </xf>
    <xf numFmtId="180" fontId="35" fillId="13" borderId="2" xfId="159" applyNumberFormat="1" applyFont="1" applyFill="1" applyBorder="1">
      <alignment vertical="center"/>
    </xf>
    <xf numFmtId="180" fontId="35" fillId="0" borderId="2" xfId="159" applyNumberFormat="1" applyFont="1" applyBorder="1" applyAlignment="1">
      <alignment horizontal="right" vertical="center"/>
    </xf>
    <xf numFmtId="0" fontId="38" fillId="0" borderId="2" xfId="24" applyFont="1" applyBorder="1" applyAlignment="1">
      <alignment horizontal="left" vertical="center" wrapText="1"/>
    </xf>
    <xf numFmtId="41" fontId="35" fillId="0" borderId="2" xfId="161" applyNumberFormat="1" applyFont="1" applyBorder="1">
      <alignment vertical="center"/>
    </xf>
    <xf numFmtId="180" fontId="35" fillId="0" borderId="2" xfId="161" applyNumberFormat="1" applyFont="1" applyBorder="1">
      <alignment vertical="center"/>
    </xf>
    <xf numFmtId="41" fontId="35" fillId="13" borderId="2" xfId="159" applyNumberFormat="1" applyFont="1" applyFill="1" applyBorder="1">
      <alignment vertical="center"/>
    </xf>
    <xf numFmtId="41" fontId="35" fillId="0" borderId="2" xfId="20" applyNumberFormat="1" applyFont="1" applyBorder="1">
      <alignment vertical="center"/>
    </xf>
    <xf numFmtId="41" fontId="35" fillId="15" borderId="2" xfId="161" applyNumberFormat="1" applyFont="1" applyFill="1" applyBorder="1">
      <alignment vertical="center"/>
    </xf>
    <xf numFmtId="180" fontId="35" fillId="13" borderId="3" xfId="159" applyNumberFormat="1" applyFont="1" applyFill="1" applyBorder="1">
      <alignment vertical="center"/>
    </xf>
    <xf numFmtId="180" fontId="35" fillId="0" borderId="3" xfId="159" applyNumberFormat="1" applyFont="1" applyBorder="1">
      <alignment vertical="center"/>
    </xf>
    <xf numFmtId="180" fontId="35" fillId="0" borderId="3" xfId="159" applyNumberFormat="1" applyFont="1" applyBorder="1" applyAlignment="1">
      <alignment horizontal="right" vertical="center"/>
    </xf>
    <xf numFmtId="180" fontId="42" fillId="0" borderId="3" xfId="159" applyNumberFormat="1" applyFont="1" applyBorder="1">
      <alignment vertical="center"/>
    </xf>
    <xf numFmtId="41" fontId="42" fillId="15" borderId="2" xfId="159" applyNumberFormat="1" applyFont="1" applyFill="1" applyBorder="1" applyAlignment="1">
      <alignment horizontal="center" vertical="center"/>
    </xf>
    <xf numFmtId="41" fontId="35" fillId="15" borderId="2" xfId="159" applyNumberFormat="1" applyFont="1" applyFill="1" applyBorder="1" applyAlignment="1">
      <alignment horizontal="center" vertical="center"/>
    </xf>
    <xf numFmtId="41" fontId="35" fillId="15" borderId="2" xfId="159" applyNumberFormat="1" applyFont="1" applyFill="1" applyBorder="1">
      <alignment vertical="center"/>
    </xf>
    <xf numFmtId="180" fontId="42" fillId="0" borderId="2" xfId="159" applyNumberFormat="1" applyFont="1" applyBorder="1" applyAlignment="1">
      <alignment horizontal="right" vertical="center"/>
    </xf>
    <xf numFmtId="41" fontId="35" fillId="17" borderId="2" xfId="159" applyNumberFormat="1" applyFont="1" applyFill="1" applyBorder="1">
      <alignment vertical="center"/>
    </xf>
    <xf numFmtId="182" fontId="67" fillId="0" borderId="0" xfId="28" applyNumberFormat="1" applyFont="1" applyFill="1">
      <alignment vertical="center"/>
    </xf>
    <xf numFmtId="0" fontId="38" fillId="0" borderId="2" xfId="24" applyFont="1" applyBorder="1" applyAlignment="1">
      <alignment horizontal="left" vertical="center" wrapText="1" indent="1"/>
    </xf>
    <xf numFmtId="180" fontId="35" fillId="17" borderId="2" xfId="159" applyNumberFormat="1" applyFont="1" applyFill="1" applyBorder="1" applyAlignment="1">
      <alignment horizontal="right" vertical="center"/>
    </xf>
    <xf numFmtId="0" fontId="40" fillId="10" borderId="2" xfId="24" applyFont="1" applyFill="1" applyBorder="1" applyAlignment="1">
      <alignment horizontal="left" vertical="center" wrapText="1"/>
    </xf>
    <xf numFmtId="41" fontId="42" fillId="10" borderId="2" xfId="159" applyNumberFormat="1" applyFont="1" applyFill="1" applyBorder="1" applyAlignment="1">
      <alignment horizontal="center" vertical="center"/>
    </xf>
    <xf numFmtId="0" fontId="38" fillId="10" borderId="2" xfId="24" applyFont="1" applyFill="1" applyBorder="1" applyAlignment="1">
      <alignment horizontal="left" vertical="center" wrapText="1"/>
    </xf>
    <xf numFmtId="41" fontId="35" fillId="10" borderId="2" xfId="159" applyNumberFormat="1" applyFont="1" applyFill="1" applyBorder="1">
      <alignment vertical="center"/>
    </xf>
    <xf numFmtId="49" fontId="38" fillId="0" borderId="2" xfId="162" applyNumberFormat="1" applyFont="1" applyFill="1" applyBorder="1" applyAlignment="1" applyProtection="1">
      <alignment vertical="center" wrapText="1" shrinkToFit="1"/>
    </xf>
    <xf numFmtId="49" fontId="38" fillId="0" borderId="2" xfId="162" applyNumberFormat="1" applyFont="1" applyFill="1" applyBorder="1" applyAlignment="1">
      <alignment horizontal="left" vertical="center" wrapText="1" indent="1"/>
    </xf>
    <xf numFmtId="49" fontId="38" fillId="0" borderId="2" xfId="162" applyNumberFormat="1" applyFont="1" applyFill="1" applyBorder="1" applyAlignment="1" applyProtection="1">
      <alignment horizontal="left" vertical="center" wrapText="1" indent="1"/>
    </xf>
    <xf numFmtId="41" fontId="35" fillId="0" borderId="2" xfId="162" applyNumberFormat="1" applyFont="1" applyFill="1" applyBorder="1">
      <alignment vertical="center"/>
    </xf>
    <xf numFmtId="180" fontId="35" fillId="0" borderId="2" xfId="161" applyNumberFormat="1" applyFont="1" applyBorder="1" applyAlignment="1">
      <alignment horizontal="right" vertical="center"/>
    </xf>
    <xf numFmtId="0" fontId="35" fillId="0" borderId="2" xfId="159" applyFont="1" applyBorder="1">
      <alignment vertical="center"/>
    </xf>
    <xf numFmtId="180" fontId="35" fillId="13" borderId="2" xfId="159" applyNumberFormat="1" applyFont="1" applyFill="1" applyBorder="1" applyAlignment="1">
      <alignment horizontal="right" vertical="center"/>
    </xf>
    <xf numFmtId="0" fontId="35" fillId="13" borderId="2" xfId="159" applyFont="1" applyFill="1" applyBorder="1">
      <alignment vertical="center"/>
    </xf>
    <xf numFmtId="0" fontId="35" fillId="0" borderId="2" xfId="161" applyFont="1" applyBorder="1">
      <alignment vertical="center"/>
    </xf>
    <xf numFmtId="176" fontId="35" fillId="0" borderId="2" xfId="159" applyNumberFormat="1" applyFont="1" applyBorder="1">
      <alignment vertical="center"/>
    </xf>
    <xf numFmtId="41" fontId="35" fillId="0" borderId="2" xfId="163" applyNumberFormat="1" applyFont="1" applyFill="1" applyBorder="1">
      <alignment vertical="center"/>
    </xf>
    <xf numFmtId="41" fontId="35" fillId="0" borderId="2" xfId="164" applyNumberFormat="1" applyFont="1" applyBorder="1">
      <alignment vertical="center"/>
    </xf>
    <xf numFmtId="41" fontId="35" fillId="13" borderId="2" xfId="164" applyNumberFormat="1" applyFont="1" applyFill="1" applyBorder="1">
      <alignment vertical="center"/>
    </xf>
    <xf numFmtId="0" fontId="67" fillId="0" borderId="2" xfId="159" applyFont="1" applyBorder="1">
      <alignment vertical="center"/>
    </xf>
    <xf numFmtId="0" fontId="35" fillId="0" borderId="0" xfId="159" applyFont="1">
      <alignment vertical="center"/>
    </xf>
    <xf numFmtId="41" fontId="35" fillId="0" borderId="0" xfId="159" applyNumberFormat="1" applyFont="1">
      <alignment vertical="center"/>
    </xf>
    <xf numFmtId="180" fontId="35" fillId="0" borderId="0" xfId="159" applyNumberFormat="1" applyFont="1">
      <alignment vertical="center"/>
    </xf>
    <xf numFmtId="0" fontId="40" fillId="0" borderId="2" xfId="18" applyFont="1" applyBorder="1">
      <alignment vertical="center"/>
    </xf>
    <xf numFmtId="176" fontId="40" fillId="0" borderId="2" xfId="20" applyNumberFormat="1" applyFont="1" applyBorder="1">
      <alignment vertical="center"/>
    </xf>
    <xf numFmtId="176" fontId="67" fillId="0" borderId="0" xfId="159" applyNumberFormat="1" applyFont="1">
      <alignment vertical="center"/>
    </xf>
    <xf numFmtId="176" fontId="40" fillId="0" borderId="2" xfId="20" applyNumberFormat="1" applyFont="1" applyBorder="1" applyAlignment="1">
      <alignment horizontal="right" vertical="center"/>
    </xf>
    <xf numFmtId="180" fontId="67" fillId="0" borderId="0" xfId="159" applyNumberFormat="1" applyFont="1">
      <alignment vertical="center"/>
    </xf>
    <xf numFmtId="0" fontId="76" fillId="0" borderId="0" xfId="0" applyFont="1" applyAlignment="1">
      <alignment horizontal="right" vertical="center"/>
    </xf>
    <xf numFmtId="0" fontId="50" fillId="0" borderId="2" xfId="0" applyFont="1" applyBorder="1" applyAlignment="1">
      <alignment horizontal="center" vertical="center" wrapText="1"/>
    </xf>
    <xf numFmtId="183" fontId="36" fillId="9" borderId="2" xfId="0" applyNumberFormat="1" applyFont="1" applyFill="1" applyBorder="1">
      <alignment vertical="center"/>
    </xf>
    <xf numFmtId="183" fontId="40" fillId="10" borderId="2" xfId="20" applyNumberFormat="1" applyFont="1" applyFill="1" applyBorder="1">
      <alignment vertical="center"/>
    </xf>
    <xf numFmtId="183" fontId="50" fillId="0" borderId="2" xfId="20" applyNumberFormat="1" applyFont="1" applyBorder="1" applyAlignment="1">
      <alignment vertical="top"/>
    </xf>
    <xf numFmtId="183" fontId="50" fillId="0" borderId="2" xfId="0" applyNumberFormat="1" applyFont="1" applyBorder="1" applyAlignment="1">
      <alignment vertical="top"/>
    </xf>
    <xf numFmtId="0" fontId="55" fillId="0" borderId="2" xfId="20" applyFont="1" applyBorder="1" applyAlignment="1">
      <alignment horizontal="justify" vertical="top" wrapText="1"/>
    </xf>
    <xf numFmtId="0" fontId="55" fillId="0" borderId="2" xfId="0" applyFont="1" applyBorder="1" applyAlignment="1">
      <alignment horizontal="justify" vertical="top" wrapText="1"/>
    </xf>
    <xf numFmtId="0" fontId="55" fillId="0" borderId="2" xfId="165" applyFont="1" applyBorder="1" applyAlignment="1">
      <alignment horizontal="justify" vertical="top" wrapText="1"/>
    </xf>
    <xf numFmtId="0" fontId="55" fillId="0" borderId="2" xfId="140" applyNumberFormat="1" applyFont="1" applyBorder="1" applyAlignment="1">
      <alignment horizontal="justify" vertical="top" wrapText="1"/>
    </xf>
    <xf numFmtId="183" fontId="35" fillId="0" borderId="2" xfId="141" applyNumberFormat="1" applyFont="1" applyFill="1" applyBorder="1" applyAlignment="1">
      <alignment vertical="top"/>
    </xf>
    <xf numFmtId="0" fontId="55" fillId="0" borderId="2" xfId="63" applyFont="1" applyBorder="1" applyAlignment="1">
      <alignment horizontal="justify" vertical="top" wrapText="1"/>
    </xf>
    <xf numFmtId="0" fontId="55" fillId="0" borderId="2" xfId="18" applyFont="1" applyBorder="1" applyAlignment="1">
      <alignment horizontal="left" vertical="top" wrapText="1" indent="1"/>
    </xf>
    <xf numFmtId="0" fontId="55" fillId="0" borderId="2" xfId="18" applyFont="1" applyBorder="1" applyAlignment="1">
      <alignment horizontal="justify" vertical="top" wrapText="1"/>
    </xf>
    <xf numFmtId="0" fontId="55" fillId="0" borderId="2" xfId="166" applyFont="1" applyBorder="1" applyAlignment="1">
      <alignment horizontal="justify" vertical="top" wrapText="1"/>
    </xf>
    <xf numFmtId="0" fontId="35" fillId="0" borderId="2" xfId="166" applyFont="1" applyBorder="1" applyAlignment="1">
      <alignment horizontal="justify" vertical="top" wrapText="1"/>
    </xf>
    <xf numFmtId="183" fontId="35" fillId="0" borderId="2" xfId="0" applyNumberFormat="1" applyFont="1" applyBorder="1" applyAlignment="1">
      <alignment vertical="top"/>
    </xf>
    <xf numFmtId="183" fontId="55" fillId="0" borderId="2" xfId="18" applyNumberFormat="1" applyFont="1" applyBorder="1" applyAlignment="1">
      <alignment vertical="top"/>
    </xf>
    <xf numFmtId="183" fontId="35" fillId="0" borderId="2" xfId="153" applyNumberFormat="1" applyFont="1" applyFill="1" applyBorder="1" applyAlignment="1">
      <alignment vertical="top"/>
    </xf>
    <xf numFmtId="0" fontId="35" fillId="0" borderId="2" xfId="167" applyFont="1" applyBorder="1" applyAlignment="1">
      <alignment horizontal="justify" vertical="top" wrapText="1"/>
    </xf>
    <xf numFmtId="183" fontId="35" fillId="0" borderId="2" xfId="28" applyNumberFormat="1" applyFont="1" applyFill="1" applyBorder="1" applyAlignment="1">
      <alignment vertical="top"/>
    </xf>
    <xf numFmtId="0" fontId="35" fillId="0" borderId="2" xfId="167" applyFont="1" applyBorder="1" applyAlignment="1">
      <alignment horizontal="left" vertical="top" wrapText="1"/>
    </xf>
    <xf numFmtId="0" fontId="35" fillId="0" borderId="2" xfId="168" applyFont="1" applyBorder="1" applyAlignment="1">
      <alignment horizontal="justify" vertical="top" wrapText="1"/>
    </xf>
    <xf numFmtId="0" fontId="35" fillId="0" borderId="2" xfId="169" applyFont="1" applyBorder="1" applyAlignment="1">
      <alignment horizontal="justify" vertical="top" wrapText="1"/>
    </xf>
    <xf numFmtId="183" fontId="35" fillId="0" borderId="2" xfId="27" applyNumberFormat="1" applyFont="1" applyBorder="1" applyAlignment="1">
      <alignment vertical="top"/>
    </xf>
    <xf numFmtId="183" fontId="35" fillId="11" borderId="2" xfId="0" applyNumberFormat="1" applyFont="1" applyFill="1" applyBorder="1" applyAlignment="1">
      <alignment vertical="top"/>
    </xf>
    <xf numFmtId="0" fontId="90" fillId="0" borderId="2" xfId="0" applyFont="1" applyBorder="1" applyAlignment="1">
      <alignment horizontal="justify" vertical="top" wrapText="1"/>
    </xf>
    <xf numFmtId="0" fontId="91" fillId="0" borderId="2" xfId="0" applyFont="1" applyBorder="1" applyAlignment="1">
      <alignment horizontal="left" vertical="top" wrapText="1"/>
    </xf>
    <xf numFmtId="0" fontId="35" fillId="0" borderId="2" xfId="0" applyFont="1" applyBorder="1" applyAlignment="1">
      <alignment horizontal="center" vertical="top" wrapText="1"/>
    </xf>
    <xf numFmtId="0" fontId="76" fillId="0" borderId="0" xfId="0" applyFont="1" applyAlignment="1">
      <alignment horizontal="justify" vertical="top" wrapText="1"/>
    </xf>
    <xf numFmtId="0" fontId="72" fillId="0" borderId="0" xfId="0" applyFont="1" applyAlignment="1">
      <alignment horizontal="center" vertical="center"/>
    </xf>
    <xf numFmtId="0" fontId="73" fillId="10" borderId="0" xfId="0" applyFont="1" applyFill="1" applyAlignment="1">
      <alignment horizontal="center" vertical="center"/>
    </xf>
    <xf numFmtId="0" fontId="76" fillId="0" borderId="0" xfId="0" applyFont="1" applyAlignment="1">
      <alignment horizontal="left" vertical="top" wrapText="1"/>
    </xf>
    <xf numFmtId="0" fontId="35" fillId="0" borderId="2" xfId="159" applyFont="1" applyBorder="1" applyAlignment="1">
      <alignment horizontal="center" vertical="center" wrapText="1"/>
    </xf>
    <xf numFmtId="0" fontId="38" fillId="0" borderId="2" xfId="159" applyFont="1" applyBorder="1" applyAlignment="1">
      <alignment horizontal="center" vertical="center" wrapText="1"/>
    </xf>
    <xf numFmtId="41" fontId="42" fillId="0" borderId="22" xfId="23" applyNumberFormat="1" applyFont="1" applyFill="1" applyBorder="1" applyAlignment="1">
      <alignment horizontal="center" vertical="center"/>
    </xf>
    <xf numFmtId="0" fontId="66" fillId="0" borderId="0" xfId="159" applyFont="1" applyAlignment="1">
      <alignment horizontal="center" vertical="center" wrapText="1"/>
    </xf>
    <xf numFmtId="0" fontId="46" fillId="0" borderId="16" xfId="159" applyFont="1" applyBorder="1" applyAlignment="1">
      <alignment horizontal="center" vertical="center" wrapText="1"/>
    </xf>
    <xf numFmtId="0" fontId="38" fillId="0" borderId="2" xfId="159" applyFont="1" applyBorder="1" applyAlignment="1">
      <alignment horizontal="center" vertical="center"/>
    </xf>
    <xf numFmtId="0" fontId="46" fillId="0" borderId="2" xfId="159" applyFont="1" applyBorder="1" applyAlignment="1">
      <alignment horizontal="center" vertical="center" wrapText="1"/>
    </xf>
    <xf numFmtId="0" fontId="35" fillId="13" borderId="17" xfId="159" applyFont="1" applyFill="1" applyBorder="1" applyAlignment="1">
      <alignment horizontal="center" vertical="center" wrapText="1"/>
    </xf>
    <xf numFmtId="0" fontId="35" fillId="13" borderId="23" xfId="159" applyFont="1" applyFill="1" applyBorder="1" applyAlignment="1">
      <alignment horizontal="center" vertical="center" wrapText="1"/>
    </xf>
    <xf numFmtId="0" fontId="35" fillId="13" borderId="19" xfId="159" applyFont="1" applyFill="1" applyBorder="1" applyAlignment="1">
      <alignment horizontal="center" vertical="center" wrapText="1"/>
    </xf>
    <xf numFmtId="0" fontId="35" fillId="13" borderId="16" xfId="159" applyFont="1" applyFill="1" applyBorder="1" applyAlignment="1">
      <alignment horizontal="center" vertical="center" wrapText="1"/>
    </xf>
    <xf numFmtId="0" fontId="35" fillId="0" borderId="23" xfId="159" applyFont="1" applyBorder="1" applyAlignment="1">
      <alignment horizontal="center" vertical="center" wrapText="1"/>
    </xf>
    <xf numFmtId="0" fontId="35" fillId="0" borderId="16" xfId="159" applyFont="1" applyBorder="1" applyAlignment="1">
      <alignment horizontal="center" vertical="center" wrapText="1"/>
    </xf>
    <xf numFmtId="0" fontId="35" fillId="10" borderId="23" xfId="159" applyFont="1" applyFill="1" applyBorder="1" applyAlignment="1">
      <alignment horizontal="center" vertical="center" wrapText="1"/>
    </xf>
    <xf numFmtId="0" fontId="35" fillId="10" borderId="18" xfId="159" applyFont="1" applyFill="1" applyBorder="1" applyAlignment="1">
      <alignment horizontal="center" vertical="center" wrapText="1"/>
    </xf>
    <xf numFmtId="0" fontId="35" fillId="10" borderId="16" xfId="159" applyFont="1" applyFill="1" applyBorder="1" applyAlignment="1">
      <alignment horizontal="center" vertical="center" wrapText="1"/>
    </xf>
    <xf numFmtId="0" fontId="35" fillId="10" borderId="20" xfId="159" applyFont="1" applyFill="1" applyBorder="1" applyAlignment="1">
      <alignment horizontal="center" vertical="center" wrapText="1"/>
    </xf>
    <xf numFmtId="0" fontId="50" fillId="0" borderId="2" xfId="19" applyFont="1" applyBorder="1" applyAlignment="1">
      <alignment horizontal="justify" vertical="top" wrapText="1"/>
    </xf>
    <xf numFmtId="0" fontId="50" fillId="0" borderId="2" xfId="0" applyFont="1" applyBorder="1" applyAlignment="1">
      <alignment horizontal="justify" vertical="top" wrapText="1"/>
    </xf>
    <xf numFmtId="0" fontId="50" fillId="0" borderId="2" xfId="37" applyNumberFormat="1" applyFont="1" applyBorder="1" applyAlignment="1">
      <alignment horizontal="justify" vertical="top" wrapText="1"/>
    </xf>
    <xf numFmtId="0" fontId="35" fillId="0" borderId="2" xfId="0" applyFont="1" applyBorder="1" applyAlignment="1">
      <alignment horizontal="justify" vertical="top" wrapText="1"/>
    </xf>
    <xf numFmtId="0" fontId="73" fillId="0" borderId="0" xfId="0" applyFont="1" applyAlignment="1">
      <alignment horizontal="center" vertical="center"/>
    </xf>
    <xf numFmtId="0" fontId="38" fillId="0" borderId="0" xfId="0" applyFont="1" applyAlignment="1">
      <alignment horizontal="justify" vertical="top" wrapText="1"/>
    </xf>
    <xf numFmtId="0" fontId="58" fillId="0" borderId="0" xfId="0" applyFont="1" applyAlignment="1">
      <alignment horizontal="center" vertical="center"/>
    </xf>
    <xf numFmtId="0" fontId="46" fillId="0" borderId="0" xfId="0" applyFont="1" applyAlignment="1">
      <alignment horizontal="center" vertical="center"/>
    </xf>
    <xf numFmtId="0" fontId="38" fillId="0" borderId="0" xfId="0" applyFont="1" applyAlignment="1">
      <alignment horizontal="left" vertical="top" wrapText="1"/>
    </xf>
    <xf numFmtId="0" fontId="35" fillId="0" borderId="2" xfId="18" applyFont="1" applyBorder="1" applyAlignment="1">
      <alignment horizontal="left" vertical="top" wrapText="1" indent="1"/>
    </xf>
    <xf numFmtId="0" fontId="35" fillId="0" borderId="2" xfId="0" quotePrefix="1" applyFont="1" applyBorder="1" applyAlignment="1">
      <alignment horizontal="justify" vertical="top" wrapText="1"/>
    </xf>
    <xf numFmtId="41" fontId="35" fillId="0" borderId="2" xfId="28" applyNumberFormat="1" applyFont="1" applyFill="1" applyBorder="1" applyAlignment="1">
      <alignment vertical="top"/>
    </xf>
    <xf numFmtId="41" fontId="35" fillId="0" borderId="2" xfId="28" applyNumberFormat="1" applyFont="1" applyBorder="1" applyAlignment="1">
      <alignment vertical="top"/>
    </xf>
    <xf numFmtId="0" fontId="35" fillId="0" borderId="5" xfId="0" applyFont="1" applyBorder="1" applyAlignment="1">
      <alignment horizontal="justify" vertical="top" wrapText="1"/>
    </xf>
    <xf numFmtId="0" fontId="35" fillId="0" borderId="7" xfId="0" applyFont="1" applyBorder="1" applyAlignment="1">
      <alignment horizontal="justify" vertical="top" wrapText="1"/>
    </xf>
    <xf numFmtId="0" fontId="35" fillId="0" borderId="8" xfId="0" applyFont="1" applyBorder="1" applyAlignment="1">
      <alignment horizontal="justify" vertical="top" wrapText="1"/>
    </xf>
    <xf numFmtId="0" fontId="35" fillId="0" borderId="2" xfId="19" applyFont="1" applyBorder="1" applyAlignment="1">
      <alignment horizontal="justify" vertical="top" wrapText="1"/>
    </xf>
    <xf numFmtId="0" fontId="35" fillId="0" borderId="2" xfId="18" applyFont="1" applyBorder="1" applyAlignment="1">
      <alignment horizontal="justify" vertical="top" wrapText="1"/>
    </xf>
    <xf numFmtId="0" fontId="35" fillId="0" borderId="2" xfId="29" applyFont="1" applyBorder="1" applyAlignment="1" applyProtection="1">
      <alignment horizontal="left" vertical="top" wrapText="1" indent="1"/>
    </xf>
  </cellXfs>
  <cellStyles count="170">
    <cellStyle name="Accent" xfId="1" xr:uid="{00000000-0005-0000-0000-000000000000}"/>
    <cellStyle name="Accent 1" xfId="2" xr:uid="{00000000-0005-0000-0000-000001000000}"/>
    <cellStyle name="Accent 2" xfId="3" xr:uid="{00000000-0005-0000-0000-000002000000}"/>
    <cellStyle name="Accent 3" xfId="4" xr:uid="{00000000-0005-0000-0000-000003000000}"/>
    <cellStyle name="Bad" xfId="5" xr:uid="{00000000-0005-0000-0000-000004000000}"/>
    <cellStyle name="Error" xfId="6" xr:uid="{00000000-0005-0000-0000-000005000000}"/>
    <cellStyle name="Excel_BuiltIn_Comma" xfId="124" xr:uid="{F78632DA-9D6F-4103-BE72-C77170B53D94}"/>
    <cellStyle name="Footnote" xfId="7" xr:uid="{00000000-0005-0000-0000-000006000000}"/>
    <cellStyle name="Good" xfId="8" xr:uid="{00000000-0005-0000-0000-000007000000}"/>
    <cellStyle name="Heading (user)" xfId="9" xr:uid="{00000000-0005-0000-0000-000008000000}"/>
    <cellStyle name="Heading 1" xfId="10" xr:uid="{00000000-0005-0000-0000-000009000000}"/>
    <cellStyle name="Heading 2" xfId="11" xr:uid="{00000000-0005-0000-0000-00000A000000}"/>
    <cellStyle name="Hyperlink" xfId="12" xr:uid="{00000000-0005-0000-0000-00000B000000}"/>
    <cellStyle name="Neutral" xfId="13" xr:uid="{00000000-0005-0000-0000-00000C000000}"/>
    <cellStyle name="Note" xfId="14" xr:uid="{00000000-0005-0000-0000-00000D000000}"/>
    <cellStyle name="Status" xfId="15" xr:uid="{00000000-0005-0000-0000-00000E000000}"/>
    <cellStyle name="Text" xfId="16" xr:uid="{00000000-0005-0000-0000-00000F000000}"/>
    <cellStyle name="Warning" xfId="17" xr:uid="{00000000-0005-0000-0000-000010000000}"/>
    <cellStyle name="一般" xfId="0" builtinId="0" customBuiltin="1"/>
    <cellStyle name="一般 10 5 2" xfId="30" xr:uid="{DBAF1664-5B22-4E5C-A76C-1E01A60C5F53}"/>
    <cellStyle name="一般 10 5 2 2" xfId="32" xr:uid="{5D65CD45-2B22-43AD-87E1-D97765D2314E}"/>
    <cellStyle name="一般 10 5 2 2 2 2 2" xfId="36" xr:uid="{B7C9E976-E20B-4438-AB59-644B2521C28D}"/>
    <cellStyle name="一般 10 5 2 2 2 2 2 2" xfId="40" xr:uid="{A29F51C3-E2EB-4A18-A0AE-A006A91C8766}"/>
    <cellStyle name="一般 10 5 2 2 2 2 2 2 2" xfId="99" xr:uid="{A9994413-4D4B-4001-A8A8-52D0D4257A03}"/>
    <cellStyle name="一般 10 5 2 2 2 2 2 2 3" xfId="112" xr:uid="{963B7C82-50AD-471F-8C55-B353E3668060}"/>
    <cellStyle name="一般 10 5 2 2 2 2 2 2 4" xfId="119" xr:uid="{75AF0CF6-AABB-46A4-A7EE-E2D25BBE31C5}"/>
    <cellStyle name="一般 10 5 2 2 2 2 2 2 5" xfId="152" xr:uid="{A81A087A-4259-4207-8859-65267BA16192}"/>
    <cellStyle name="一般 10 5 2 2 2 2 2 2 5 2" xfId="158" xr:uid="{BCBDCE05-454B-4A09-AA32-04BB8621676E}"/>
    <cellStyle name="一般 10 5 2 2 2 2 2 2 6" xfId="169" xr:uid="{D432EE36-C88A-4D09-BFFC-2E415D96960F}"/>
    <cellStyle name="一般 10 5 2 2 2 2 2 3" xfId="44" xr:uid="{ADBF2167-BB93-4861-98E4-02F957A8ED97}"/>
    <cellStyle name="一般 10 5 2 2 2 2 2 3 4 2 2" xfId="56" xr:uid="{1189DDB5-1CAA-43CC-A3E5-E1A742B0C932}"/>
    <cellStyle name="一般 10 5 2 2 2 2 2 3 4 2 2 2" xfId="84" xr:uid="{5651B0FE-2A13-473A-9ADC-DC6A33636E1E}"/>
    <cellStyle name="一般 10 5 2 2 2 2 2 3 4 2 2 2 2 2 2" xfId="72" xr:uid="{49D7F36E-6ED3-4541-BD8C-56A14C8604CC}"/>
    <cellStyle name="一般 10 5 2 2 2 2 2 3 4 2 2 2 3" xfId="76" xr:uid="{83F9CF5C-2517-42A2-8A74-78B6D96D6925}"/>
    <cellStyle name="一般 10 5 2 2 2 2 2 3 4 2 2 3" xfId="97" xr:uid="{459124C9-5CDD-446D-9F8A-E153FCCBC4B1}"/>
    <cellStyle name="一般 10 5 2 2 2 2 2 3 4 2 2 3 2" xfId="75" xr:uid="{20B0834B-A8B7-49FD-809D-CEC0BC5071BF}"/>
    <cellStyle name="一般 10 5 2 2 2 2 2 3 4 2 2 4" xfId="109" xr:uid="{5F57113A-2853-41AE-84D5-618DF76F4BB3}"/>
    <cellStyle name="一般 10 5 2 2 2 2 2 3 4 2 2 5" xfId="122" xr:uid="{6890EEEF-6509-4195-95CA-8EFB52C61B8E}"/>
    <cellStyle name="一般 10 5 2 2 2 2 2 3 4 2 2 6" xfId="151" xr:uid="{50FC4D6D-B5CD-4733-92CD-F7405988FC37}"/>
    <cellStyle name="一般 10 5 2 2 2 2 2 3 4 2 2 6 2" xfId="157" xr:uid="{8BA7D29F-DD70-495E-A6F7-86BEAB01C05E}"/>
    <cellStyle name="一般 10 5 2 2 2 2 2 3 4 2 3 2 2" xfId="83" xr:uid="{5F32A889-4BC9-4C62-82F5-911A09C0F668}"/>
    <cellStyle name="一般 10 5 2 2 2 2 2 3 4 2 3 2 2 2" xfId="73" xr:uid="{B44E8633-2E58-4708-88B0-F682DFB91FAC}"/>
    <cellStyle name="一般 10 5 2 2 2 2 2 3 4 2 3 2 2 2 2" xfId="85" xr:uid="{9525619F-55E8-47E6-912A-68412B82994D}"/>
    <cellStyle name="一般 10 5 2 2 2 2 2 3 4 2 3 2 2 2 3" xfId="98" xr:uid="{5AEB26C9-97B8-423B-9367-4E8A62469826}"/>
    <cellStyle name="一般 10 5 2 2 2 2 2 3 4 2 3 2 2 2 4" xfId="111" xr:uid="{B3B8487E-08BA-4DC7-82CD-3CD3AD1BC202}"/>
    <cellStyle name="一般 10 5 2 2 2 2 2 3 4 2 3 2 2 2 5" xfId="123" xr:uid="{F0E4AF01-7535-4D75-9CE5-4360632C7D7A}"/>
    <cellStyle name="一般 10 5 2 2 2 2 2 3 4 2 3 2 2 2 6" xfId="168" xr:uid="{572E1CE1-199D-4334-B963-5BF396F11E27}"/>
    <cellStyle name="一般 10 5 2 2 2 2 2 3 4 2 3 2 2 3" xfId="110" xr:uid="{864F5DFB-77DA-4D6C-8BF4-3DD9ED660891}"/>
    <cellStyle name="一般 10 5 2 2 2 2 2 3 4 2 3 2 2 4" xfId="155" xr:uid="{518D67DD-0541-421A-97FD-B983D076A832}"/>
    <cellStyle name="一般 10 5 2 2 2 2 2 3 4 2 3 2 2 5" xfId="167" xr:uid="{22045ED4-39B0-4D2F-B416-D8D41676D53C}"/>
    <cellStyle name="一般 10 5 2 2 2 2 2 4" xfId="48" xr:uid="{92C635D1-B635-4CE2-948A-FD2CA6E15B1D}"/>
    <cellStyle name="一般 10 5 2 2 2 2 2 5" xfId="52" xr:uid="{38798052-6462-42EF-8E37-9164C2E8F67A}"/>
    <cellStyle name="一般 10 5 2 2 2 2 2 6" xfId="57" xr:uid="{844D29BD-C66B-4004-B031-22CF0389E2BF}"/>
    <cellStyle name="一般 10 5 2 2 2 2 2 7" xfId="60" xr:uid="{06DF753D-A44E-4170-964A-89379FE352C0}"/>
    <cellStyle name="一般 10 5 2 2 2 2 2 7 2" xfId="89" xr:uid="{CECDE88F-923B-4C1F-8472-411346419DE4}"/>
    <cellStyle name="一般 10 5 2 2 2 2 2 7 2 2" xfId="115" xr:uid="{A9274C3C-553D-4534-B77A-04629B2734F2}"/>
    <cellStyle name="一般 10 5 2 2 2 2 2 7 2 2 2" xfId="137" xr:uid="{BB659ACB-78CF-4413-A4D8-39B03BBE8480}"/>
    <cellStyle name="一般 10 5 2 2 2 2 2 7 2 2 3" xfId="146" xr:uid="{9F646AE1-D08F-41E9-8601-8CA1FD7CE61C}"/>
    <cellStyle name="一般 10 5 2 2 2 2 2 7 2 2 3 2" xfId="160" xr:uid="{9864C7FD-0E3C-4A37-8CF9-C58F38A3D8EF}"/>
    <cellStyle name="一般 10 5 2 3" xfId="39" xr:uid="{F8A1BE9C-8837-4C79-A5A0-2AD6B8C1644C}"/>
    <cellStyle name="一般 10 5 2 4" xfId="43" xr:uid="{9FB61D91-5316-4C26-B2E1-A3CD0AA17FA8}"/>
    <cellStyle name="一般 10 5 2 5" xfId="47" xr:uid="{5B593505-8B7C-4836-BF4B-94F6CFDE9AE7}"/>
    <cellStyle name="一般 10 5 2 6" xfId="51" xr:uid="{5DC1C10C-B210-4DD1-B8D6-F633F341BDF1}"/>
    <cellStyle name="一般 10 5 2 7" xfId="59" xr:uid="{928B5D91-4881-4E91-AFEE-82FB89AC8CCB}"/>
    <cellStyle name="一般 10 5 2 7 2" xfId="88" xr:uid="{A2961278-9020-46BB-8BB1-79C2AC39C9B6}"/>
    <cellStyle name="一般 10 5 2 7 2 2" xfId="114" xr:uid="{3B52EAD5-2FA0-4788-AD10-EC1B5BF283AD}"/>
    <cellStyle name="一般 10 5 2 7 2 2 2" xfId="136" xr:uid="{EF3D1F65-5761-44A7-A2F4-3C86BC4C2AB4}"/>
    <cellStyle name="一般 10 5 2 7 2 2 2 2" xfId="147" xr:uid="{AA89E65A-CFCA-4D28-9384-B28909AFB4C1}"/>
    <cellStyle name="一般 10 5 2 7 2 2 2 2 2" xfId="161" xr:uid="{0FE3DD5F-C2C8-4A3C-A661-44F3CECCF65F}"/>
    <cellStyle name="一般 10 5 2 7 2 2 3" xfId="144" xr:uid="{96C0F239-1842-43DB-82CF-FC144BE3F357}"/>
    <cellStyle name="一般 10 5 2 7 2 2 3 2" xfId="159" xr:uid="{EB9C9FAF-9AFC-47C9-B154-6F9A96EEA949}"/>
    <cellStyle name="一般 10 5 2 8" xfId="96" xr:uid="{B694167D-047C-4F0E-831A-9F541EBDDE73}"/>
    <cellStyle name="一般 12" xfId="86" xr:uid="{55EF5C09-2856-412F-B456-1DAEE6F87A2B}"/>
    <cellStyle name="一般 2" xfId="22" xr:uid="{8989F2EA-4C30-4081-B147-166D8BE824A2}"/>
    <cellStyle name="一般 2 2" xfId="26" xr:uid="{4D1E3D9D-4B5C-4236-A406-7AFBF42B47F9}"/>
    <cellStyle name="一般 2 2 2" xfId="31" xr:uid="{636C01BA-0FCE-4B07-A62A-3152CB4AA0AB}"/>
    <cellStyle name="一般 2 2 3" xfId="70" xr:uid="{A0659748-5128-4872-9E58-8C52DDB8C6D9}"/>
    <cellStyle name="一般 2 3" xfId="37" xr:uid="{82A9F117-4D40-407A-AFEF-B69E957CAAAD}"/>
    <cellStyle name="一般 2 3 2" xfId="34" xr:uid="{07A614A1-F386-4EDD-8EC3-D942A3F7DEC6}"/>
    <cellStyle name="一般 2 3 2 2" xfId="42" xr:uid="{33065FF6-7FC5-48B2-9942-8B0855F0245E}"/>
    <cellStyle name="一般 2 3 2 3" xfId="46" xr:uid="{5282F71B-C589-44A6-85CC-C4E63ACF9D25}"/>
    <cellStyle name="一般 2 3 2 4" xfId="50" xr:uid="{601EFF06-F63D-4AB7-91B6-66086986634C}"/>
    <cellStyle name="一般 2 3 2 5" xfId="54" xr:uid="{A6972570-CFFD-4DF1-80D0-313B1B747812}"/>
    <cellStyle name="一般 2 3 2 6" xfId="62" xr:uid="{62B79545-609E-4566-8E6A-A1F1985F8A75}"/>
    <cellStyle name="一般 2 3 2 6 2" xfId="91" xr:uid="{13301BCF-BEA7-4C7C-A414-6242332C4EEE}"/>
    <cellStyle name="一般 2 3 2 6 2 2" xfId="117" xr:uid="{D3A570B2-EFE0-47A0-AB3D-B22250ABBF0F}"/>
    <cellStyle name="一般 2 3 2 6 2 2 2" xfId="139" xr:uid="{C996D5C6-53B0-4D84-B90B-BAABD2BB973E}"/>
    <cellStyle name="一般 2 3 2 6 2 2 3" xfId="150" xr:uid="{0BBB23AA-AE34-423C-AED5-BB6BD63D818E}"/>
    <cellStyle name="一般 2 3 2 6 2 2 3 2" xfId="164" xr:uid="{D3A20CF6-EA34-44BD-BF7B-A9E75992144A}"/>
    <cellStyle name="一般 2 3 3" xfId="63" xr:uid="{1D0D362C-4399-4725-A4AB-F99351F33EEA}"/>
    <cellStyle name="一般 2 3 3 2" xfId="74" xr:uid="{4F40F332-F93E-414D-9D61-5DB37B387A7D}"/>
    <cellStyle name="一般 2 4" xfId="18" xr:uid="{00000000-0005-0000-0000-000012000000}"/>
    <cellStyle name="一般 2 5" xfId="29" xr:uid="{97C5E0EB-75D7-4B44-BE06-29DA7670CAA0}"/>
    <cellStyle name="一般 2 5 16" xfId="120" xr:uid="{6E049C61-BFD1-4A1E-8C1E-68B6E9009394}"/>
    <cellStyle name="一般 2 5 2" xfId="64" xr:uid="{80B97E9E-9114-46A0-9355-1779C3E0ED37}"/>
    <cellStyle name="一般 2 5 2 2" xfId="78" xr:uid="{BAD83A9E-77F4-4B46-828C-5A723F3B1E9C}"/>
    <cellStyle name="一般 2 5 2 2 10 2" xfId="127" xr:uid="{16BF69DB-0B7D-4D92-9A31-6F0697A5E1B8}"/>
    <cellStyle name="一般 2 5 2 2 11" xfId="143" xr:uid="{598B70C1-CBB4-4FD7-8124-72871ED500FB}"/>
    <cellStyle name="一般 2 5 2 2 11 6" xfId="135" xr:uid="{94B29690-395A-4818-B5EF-6E7081B66468}"/>
    <cellStyle name="一般 2 5 2 2 14" xfId="131" xr:uid="{C373EEA1-141E-4996-863E-9DE96AFEAD61}"/>
    <cellStyle name="一般 2 5 2 2 15" xfId="129" xr:uid="{72F8E3B5-6109-4B1D-B202-80963F1021F5}"/>
    <cellStyle name="一般 2 5 2 2 16" xfId="128" xr:uid="{4284F13E-5B22-4E0F-A197-2BCFE5D1CAA3}"/>
    <cellStyle name="一般 2 5 2 2 2" xfId="82" xr:uid="{C67539FF-BE8C-4E17-BD95-E96817B820E6}"/>
    <cellStyle name="一般 2 5 2 2 2 2" xfId="92" xr:uid="{FDCC3DD2-E768-42F1-9228-BE8307B07C58}"/>
    <cellStyle name="一般 2 5 2 2 2 2 2 2" xfId="105" xr:uid="{4A407613-E15B-4803-A85B-F89BAD4933F9}"/>
    <cellStyle name="一般 2 5 2 2 2 2 2 2 2" xfId="134" xr:uid="{047B0C71-B005-47F4-91E1-99BD33512F97}"/>
    <cellStyle name="一般 2 5 2 2 2 3 2" xfId="104" xr:uid="{2BF360D2-346B-4CDE-A58F-3B093B121783}"/>
    <cellStyle name="一般 2 5 2 2 2 3 2 10" xfId="126" xr:uid="{6E3E1A23-D6CF-4E87-BFB9-2F765092A62D}"/>
    <cellStyle name="一般 2 5 2 2 2 3 2 2" xfId="165" xr:uid="{8E5AD380-783F-4442-BF9C-2F0085A99D86}"/>
    <cellStyle name="一般 2 5 2 2 2 3 2 9" xfId="130" xr:uid="{72B0F6F3-FBE3-4C4C-8C12-9FCAFD8E29A0}"/>
    <cellStyle name="一般 2 5 2 2 3" xfId="103" xr:uid="{B9EAD76D-FD66-4939-8754-C22510EA535C}"/>
    <cellStyle name="一般 2 5 2 2 3 2" xfId="93" xr:uid="{1DC6F92F-FA59-445F-83DF-F23EF9D91FA7}"/>
    <cellStyle name="一般 2 5 2 2 3 2 10" xfId="133" xr:uid="{F8FDB18D-5277-4B14-A325-481892CDBFAE}"/>
    <cellStyle name="一般 2 5 2 2 3 2 2" xfId="166" xr:uid="{3A8926F4-2B92-45B9-9544-30CDBEDF84A9}"/>
    <cellStyle name="一般 2 5 2 2 3 2 2 2" xfId="106" xr:uid="{4053FB66-0ECC-4067-9687-4461F0622C67}"/>
    <cellStyle name="一般 2 5 2 2 3 2 2 2 6" xfId="142" xr:uid="{87CB01BF-5EEC-419C-9CB4-C51D4AA1ECEA}"/>
    <cellStyle name="一般 2 5 2 2 3 2 2 2 7" xfId="140" xr:uid="{1E60B90A-CC95-42D5-8EFA-F61651BDB807}"/>
    <cellStyle name="一般 2 5 2 2 7" xfId="107" xr:uid="{761D9956-0B83-4D11-8A74-C24E9F4926EF}"/>
    <cellStyle name="一般 2 5 2 2 7 2" xfId="132" xr:uid="{6B9CF2EB-A0E6-40FF-91DD-2DE218B45727}"/>
    <cellStyle name="一般 2 5 3" xfId="81" xr:uid="{DD8B289F-48DC-44C6-BE90-20ADC4DFA5EF}"/>
    <cellStyle name="一般 2 5 4" xfId="79" xr:uid="{46944A90-A65A-45F5-9314-4A235F93A0F0}"/>
    <cellStyle name="一般 2 5 4 3" xfId="80" xr:uid="{9386121C-EDEF-456A-992F-ACDBE6B1C4BB}"/>
    <cellStyle name="一般 2 5 5" xfId="71" xr:uid="{EFF116E9-8AD7-491A-B366-8DBC58DC258C}"/>
    <cellStyle name="一般 2 6" xfId="58" xr:uid="{D9605282-693A-479F-8D84-A65F57597EF3}"/>
    <cellStyle name="一般 3" xfId="21" xr:uid="{9103DA06-EDAD-4776-9AB4-6B3955C9DF66}"/>
    <cellStyle name="一般 3 2" xfId="35" xr:uid="{7C565EAE-3973-4176-B3F2-D7B86D49EE09}"/>
    <cellStyle name="一般 3 2 2" xfId="20" xr:uid="{00000000-0005-0000-0000-000013000000}"/>
    <cellStyle name="一般 3 2 3" xfId="67" xr:uid="{8D207EB5-3BE5-440E-8AE1-DDA772DA9CA5}"/>
    <cellStyle name="一般 4" xfId="38" xr:uid="{5A2BCA39-3B06-4B51-A7A8-F052C548D3E9}"/>
    <cellStyle name="一般 4 2" xfId="69" xr:uid="{3168730A-E5D3-4CC4-BB8B-396EDEC55B93}"/>
    <cellStyle name="一般 5" xfId="55" xr:uid="{855E5630-483D-44FF-92D0-7909E1146B61}"/>
    <cellStyle name="一般 5 2" xfId="77" xr:uid="{12ACA3C7-6691-4662-BB55-10F3EAB2CC3D}"/>
    <cellStyle name="一般 6" xfId="19" xr:uid="{00000000-0005-0000-0000-000014000000}"/>
    <cellStyle name="一般 6 2" xfId="87" xr:uid="{582C9AAC-FDB3-421A-A812-1D1C8492DEAB}"/>
    <cellStyle name="一般 6 2 2" xfId="102" xr:uid="{88E2599E-F643-4744-A1D1-62B3E59F27C6}"/>
    <cellStyle name="一般 6 2 2 2" xfId="113" xr:uid="{DC81AB75-E19A-47D5-83B1-C5868A8EA497}"/>
    <cellStyle name="一般 7" xfId="94" xr:uid="{CCE80483-7CDC-47B1-A0C3-3F51103FB00E}"/>
    <cellStyle name="一般 7 2" xfId="108" xr:uid="{AB336986-1874-4D06-A6AF-2F56A3E7F06E}"/>
    <cellStyle name="一般 8" xfId="154" xr:uid="{C1C1942F-9EAC-4DE5-ACBF-176A64E734EA}"/>
    <cellStyle name="一般_101年度用途別調查表－加班值班費_1030902_104及103宣導經費編列情形表" xfId="145" xr:uid="{6D61FFC9-1A54-4B13-B18B-A739D730F014}"/>
    <cellStyle name="一般_91移轉性支付pin_辦公室租金查填表彙整" xfId="24" xr:uid="{EDCF460C-1EE6-41F9-BF5D-9AFE5D30663B}"/>
    <cellStyle name="千分位" xfId="28" builtinId="3"/>
    <cellStyle name="千分位 10" xfId="23" xr:uid="{2836DBB2-1840-42A4-9483-9BAC4C1FD7D3}"/>
    <cellStyle name="千分位 10 2" xfId="121" xr:uid="{E1A28E33-3CE2-4981-9F8D-C9ED088E465B}"/>
    <cellStyle name="千分位 10 3" xfId="125" xr:uid="{E4FC4719-2608-464C-8598-53A4362CBF0B}"/>
    <cellStyle name="千分位 11" xfId="95" xr:uid="{3EFB6871-E860-4814-AFB1-E1D6900140EB}"/>
    <cellStyle name="千分位 2" xfId="25" xr:uid="{49D6BBD0-A356-492B-8A60-82D5E7323D5B}"/>
    <cellStyle name="千分位 3" xfId="33" xr:uid="{C4F0FC64-DD95-4C55-B852-817E698AC18F}"/>
    <cellStyle name="千分位 3 2" xfId="41" xr:uid="{700819C2-EA7B-47F3-8D35-F115A9A5F5F5}"/>
    <cellStyle name="千分位 3 3" xfId="45" xr:uid="{31220FE2-E08A-4BDF-8403-B2FCC433ABB2}"/>
    <cellStyle name="千分位 3 4" xfId="49" xr:uid="{E5DCD8F4-9F94-4FBF-BCF5-C3982779AD7F}"/>
    <cellStyle name="千分位 3 5" xfId="53" xr:uid="{9EA840E3-38B0-4CD0-8B6F-584339878A85}"/>
    <cellStyle name="千分位 3 6" xfId="61" xr:uid="{3EFDC7EC-7EB3-4EC1-8A1D-A134B39F82F2}"/>
    <cellStyle name="千分位 3 6 2" xfId="90" xr:uid="{5A632564-C7F0-4CD2-B189-647A1ED20E5A}"/>
    <cellStyle name="千分位 3 6 2 2" xfId="116" xr:uid="{0D2A7B78-3A9E-4DE1-BC03-034DB8EC1ABD}"/>
    <cellStyle name="千分位 3 6 2 2 2" xfId="138" xr:uid="{8180E7B1-A466-42CA-9D5D-8FB1ADBAE6B4}"/>
    <cellStyle name="千分位 3 6 2 2 2 2" xfId="149" xr:uid="{A90E57D7-A155-4918-BEBA-660AE2156A2D}"/>
    <cellStyle name="千分位 3 6 2 2 2 2 2" xfId="163" xr:uid="{A31D7E60-9C1A-4C66-B2CB-7A444917499F}"/>
    <cellStyle name="千分位 3 6 2 2 3" xfId="148" xr:uid="{025D32E3-C6B9-40F3-9F0B-6FF7620DB738}"/>
    <cellStyle name="千分位 3 6 2 2 3 2" xfId="162" xr:uid="{C4D608D0-93E8-41DD-9C0E-A5E92FFD4721}"/>
    <cellStyle name="千分位 4" xfId="100" xr:uid="{A7130DB5-F7A8-40F1-B86C-0F86E919797D}"/>
    <cellStyle name="千分位 4 3" xfId="65" xr:uid="{C04E40BE-D197-45D0-8063-DDC3F698E9D7}"/>
    <cellStyle name="千分位 4 4" xfId="153" xr:uid="{87A20DB0-79F3-4C2F-8ECA-51E29B8F868E}"/>
    <cellStyle name="千分位 5" xfId="101" xr:uid="{FF70F6F7-93B3-46C3-B8AA-253F31A59B0D}"/>
    <cellStyle name="千分位 6" xfId="141" xr:uid="{4804817D-4EED-4C86-B830-5B49F4E9CA41}"/>
    <cellStyle name="千分位 7" xfId="156" xr:uid="{87DBDC66-5CA8-4245-A298-73FF84C17669}"/>
    <cellStyle name="千分位 8" xfId="27" xr:uid="{A6FC2EA2-D280-4E75-A936-7613A8FC8F2F}"/>
    <cellStyle name="千分位 9" xfId="66" xr:uid="{76A48DE9-0041-4D6E-899C-641CC5761945}"/>
    <cellStyle name="貨幣" xfId="118" builtinId="4"/>
    <cellStyle name="貨幣 4" xfId="68" xr:uid="{8BE89FB4-7A7E-4F82-9E45-5202BD44459E}"/>
  </cellStyles>
  <dxfs count="0"/>
  <tableStyles count="0" defaultTableStyle="TableStyleMedium2" defaultPivotStyle="PivotStyleLight16"/>
  <colors>
    <mruColors>
      <color rgb="FFFCD5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oneCellAnchor>
    <xdr:from>
      <xdr:col>4</xdr:col>
      <xdr:colOff>661987</xdr:colOff>
      <xdr:row>136</xdr:row>
      <xdr:rowOff>0</xdr:rowOff>
    </xdr:from>
    <xdr:ext cx="65" cy="172227"/>
    <xdr:sp macro="" textlink="">
      <xdr:nvSpPr>
        <xdr:cNvPr id="2" name="文字方塊 1">
          <a:extLst>
            <a:ext uri="{FF2B5EF4-FFF2-40B4-BE49-F238E27FC236}">
              <a16:creationId xmlns:a16="http://schemas.microsoft.com/office/drawing/2014/main" id="{9CD7D592-4E86-45BA-A7DA-BD2E20C3C3E2}"/>
            </a:ext>
          </a:extLst>
        </xdr:cNvPr>
        <xdr:cNvSpPr txBox="1"/>
      </xdr:nvSpPr>
      <xdr:spPr>
        <a:xfrm>
          <a:off x="5148262" y="31908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661987</xdr:colOff>
      <xdr:row>474</xdr:row>
      <xdr:rowOff>0</xdr:rowOff>
    </xdr:from>
    <xdr:ext cx="65" cy="172227"/>
    <xdr:sp macro="" textlink="">
      <xdr:nvSpPr>
        <xdr:cNvPr id="2" name="文字方塊 1">
          <a:extLst>
            <a:ext uri="{FF2B5EF4-FFF2-40B4-BE49-F238E27FC236}">
              <a16:creationId xmlns:a16="http://schemas.microsoft.com/office/drawing/2014/main" id="{218DC8A0-6A31-42D7-B552-9261F7351658}"/>
            </a:ext>
          </a:extLst>
        </xdr:cNvPr>
        <xdr:cNvSpPr txBox="1"/>
      </xdr:nvSpPr>
      <xdr:spPr>
        <a:xfrm>
          <a:off x="5148262" y="468220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148</xdr:row>
      <xdr:rowOff>0</xdr:rowOff>
    </xdr:from>
    <xdr:ext cx="65" cy="172227"/>
    <xdr:sp macro="" textlink="">
      <xdr:nvSpPr>
        <xdr:cNvPr id="3" name="文字方塊 2">
          <a:extLst>
            <a:ext uri="{FF2B5EF4-FFF2-40B4-BE49-F238E27FC236}">
              <a16:creationId xmlns:a16="http://schemas.microsoft.com/office/drawing/2014/main" id="{C24C5ED0-E910-4446-8657-EF9551B5A8BC}"/>
            </a:ext>
          </a:extLst>
        </xdr:cNvPr>
        <xdr:cNvSpPr txBox="1"/>
      </xdr:nvSpPr>
      <xdr:spPr>
        <a:xfrm>
          <a:off x="5148262" y="1713166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416</xdr:row>
      <xdr:rowOff>0</xdr:rowOff>
    </xdr:from>
    <xdr:ext cx="65" cy="172227"/>
    <xdr:sp macro="" textlink="">
      <xdr:nvSpPr>
        <xdr:cNvPr id="4" name="文字方塊 3">
          <a:extLst>
            <a:ext uri="{FF2B5EF4-FFF2-40B4-BE49-F238E27FC236}">
              <a16:creationId xmlns:a16="http://schemas.microsoft.com/office/drawing/2014/main" id="{84B58694-CC35-4D8A-964A-C3B8C1B4147C}"/>
            </a:ext>
          </a:extLst>
        </xdr:cNvPr>
        <xdr:cNvSpPr txBox="1"/>
      </xdr:nvSpPr>
      <xdr:spPr>
        <a:xfrm>
          <a:off x="5148262" y="421414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661987</xdr:colOff>
      <xdr:row>337</xdr:row>
      <xdr:rowOff>0</xdr:rowOff>
    </xdr:from>
    <xdr:ext cx="65" cy="172227"/>
    <xdr:sp macro="" textlink="">
      <xdr:nvSpPr>
        <xdr:cNvPr id="2" name="文字方塊 1">
          <a:extLst>
            <a:ext uri="{FF2B5EF4-FFF2-40B4-BE49-F238E27FC236}">
              <a16:creationId xmlns:a16="http://schemas.microsoft.com/office/drawing/2014/main" id="{CE7473DD-CC83-4BB8-830F-2D4A781911B5}"/>
            </a:ext>
          </a:extLst>
        </xdr:cNvPr>
        <xdr:cNvSpPr txBox="1"/>
      </xdr:nvSpPr>
      <xdr:spPr>
        <a:xfrm>
          <a:off x="5148262" y="31908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306</xdr:row>
      <xdr:rowOff>0</xdr:rowOff>
    </xdr:from>
    <xdr:ext cx="65" cy="172227"/>
    <xdr:sp macro="" textlink="">
      <xdr:nvSpPr>
        <xdr:cNvPr id="3" name="文字方塊 2">
          <a:extLst>
            <a:ext uri="{FF2B5EF4-FFF2-40B4-BE49-F238E27FC236}">
              <a16:creationId xmlns:a16="http://schemas.microsoft.com/office/drawing/2014/main" id="{7C1A7FC9-125C-40E7-ADB8-986C9A6055B1}"/>
            </a:ext>
          </a:extLst>
        </xdr:cNvPr>
        <xdr:cNvSpPr txBox="1"/>
      </xdr:nvSpPr>
      <xdr:spPr>
        <a:xfrm>
          <a:off x="5148262" y="53520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265</xdr:row>
      <xdr:rowOff>0</xdr:rowOff>
    </xdr:from>
    <xdr:ext cx="65" cy="172227"/>
    <xdr:sp macro="" textlink="">
      <xdr:nvSpPr>
        <xdr:cNvPr id="4" name="文字方塊 3">
          <a:extLst>
            <a:ext uri="{FF2B5EF4-FFF2-40B4-BE49-F238E27FC236}">
              <a16:creationId xmlns:a16="http://schemas.microsoft.com/office/drawing/2014/main" id="{EF46D825-0605-49AA-AA88-17CE3C973A71}"/>
            </a:ext>
          </a:extLst>
        </xdr:cNvPr>
        <xdr:cNvSpPr txBox="1"/>
      </xdr:nvSpPr>
      <xdr:spPr>
        <a:xfrm>
          <a:off x="5148262" y="32318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223</xdr:row>
      <xdr:rowOff>0</xdr:rowOff>
    </xdr:from>
    <xdr:ext cx="65" cy="172227"/>
    <xdr:sp macro="" textlink="">
      <xdr:nvSpPr>
        <xdr:cNvPr id="5" name="文字方塊 4">
          <a:extLst>
            <a:ext uri="{FF2B5EF4-FFF2-40B4-BE49-F238E27FC236}">
              <a16:creationId xmlns:a16="http://schemas.microsoft.com/office/drawing/2014/main" id="{12E9EFCF-B73B-4F29-85A3-7111BE3A2E31}"/>
            </a:ext>
          </a:extLst>
        </xdr:cNvPr>
        <xdr:cNvSpPr txBox="1"/>
      </xdr:nvSpPr>
      <xdr:spPr>
        <a:xfrm>
          <a:off x="5148262" y="8848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661987</xdr:colOff>
      <xdr:row>178</xdr:row>
      <xdr:rowOff>0</xdr:rowOff>
    </xdr:from>
    <xdr:ext cx="65" cy="172227"/>
    <xdr:sp macro="" textlink="">
      <xdr:nvSpPr>
        <xdr:cNvPr id="2" name="文字方塊 1">
          <a:extLst>
            <a:ext uri="{FF2B5EF4-FFF2-40B4-BE49-F238E27FC236}">
              <a16:creationId xmlns:a16="http://schemas.microsoft.com/office/drawing/2014/main" id="{705FAEAC-D5CE-43EF-AB35-9EF37497D9C7}"/>
            </a:ext>
          </a:extLst>
        </xdr:cNvPr>
        <xdr:cNvSpPr txBox="1"/>
      </xdr:nvSpPr>
      <xdr:spPr>
        <a:xfrm>
          <a:off x="5148262" y="6516338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153</xdr:row>
      <xdr:rowOff>0</xdr:rowOff>
    </xdr:from>
    <xdr:ext cx="65" cy="172227"/>
    <xdr:sp macro="" textlink="">
      <xdr:nvSpPr>
        <xdr:cNvPr id="3" name="文字方塊 2">
          <a:extLst>
            <a:ext uri="{FF2B5EF4-FFF2-40B4-BE49-F238E27FC236}">
              <a16:creationId xmlns:a16="http://schemas.microsoft.com/office/drawing/2014/main" id="{B03F2D48-90FB-4EAC-BC1B-BDDF7141DA2D}"/>
            </a:ext>
          </a:extLst>
        </xdr:cNvPr>
        <xdr:cNvSpPr txBox="1"/>
      </xdr:nvSpPr>
      <xdr:spPr>
        <a:xfrm>
          <a:off x="5138737" y="35613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a:p>
      </xdr:txBody>
    </xdr:sp>
    <xdr:clientData/>
  </xdr:oneCellAnchor>
  <xdr:oneCellAnchor>
    <xdr:from>
      <xdr:col>4</xdr:col>
      <xdr:colOff>661987</xdr:colOff>
      <xdr:row>113</xdr:row>
      <xdr:rowOff>0</xdr:rowOff>
    </xdr:from>
    <xdr:ext cx="65" cy="172227"/>
    <xdr:sp macro="" textlink="">
      <xdr:nvSpPr>
        <xdr:cNvPr id="4" name="文字方塊 3">
          <a:extLst>
            <a:ext uri="{FF2B5EF4-FFF2-40B4-BE49-F238E27FC236}">
              <a16:creationId xmlns:a16="http://schemas.microsoft.com/office/drawing/2014/main" id="{8ABB0B84-F1DC-45E2-B82E-782696B93CBB}"/>
            </a:ext>
          </a:extLst>
        </xdr:cNvPr>
        <xdr:cNvSpPr txBox="1"/>
      </xdr:nvSpPr>
      <xdr:spPr>
        <a:xfrm>
          <a:off x="5138737" y="10572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139</xdr:row>
      <xdr:rowOff>0</xdr:rowOff>
    </xdr:from>
    <xdr:ext cx="65" cy="172227"/>
    <xdr:sp macro="" textlink="">
      <xdr:nvSpPr>
        <xdr:cNvPr id="5" name="文字方塊 4">
          <a:extLst>
            <a:ext uri="{FF2B5EF4-FFF2-40B4-BE49-F238E27FC236}">
              <a16:creationId xmlns:a16="http://schemas.microsoft.com/office/drawing/2014/main" id="{4D6533C4-81DE-4568-8BDE-17139CCF52A1}"/>
            </a:ext>
          </a:extLst>
        </xdr:cNvPr>
        <xdr:cNvSpPr txBox="1"/>
      </xdr:nvSpPr>
      <xdr:spPr>
        <a:xfrm>
          <a:off x="5138737" y="27022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661987</xdr:colOff>
      <xdr:row>1169</xdr:row>
      <xdr:rowOff>0</xdr:rowOff>
    </xdr:from>
    <xdr:ext cx="65" cy="172227"/>
    <xdr:sp macro="" textlink="">
      <xdr:nvSpPr>
        <xdr:cNvPr id="2" name="文字方塊 1">
          <a:extLst>
            <a:ext uri="{FF2B5EF4-FFF2-40B4-BE49-F238E27FC236}">
              <a16:creationId xmlns:a16="http://schemas.microsoft.com/office/drawing/2014/main" id="{5BFE7823-1398-449F-8F8C-53C0F6E44756}"/>
            </a:ext>
          </a:extLst>
        </xdr:cNvPr>
        <xdr:cNvSpPr txBox="1"/>
      </xdr:nvSpPr>
      <xdr:spPr>
        <a:xfrm>
          <a:off x="2909887" y="2449639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60</xdr:row>
      <xdr:rowOff>0</xdr:rowOff>
    </xdr:from>
    <xdr:ext cx="65" cy="172227"/>
    <xdr:sp macro="" textlink="">
      <xdr:nvSpPr>
        <xdr:cNvPr id="3" name="文字方塊 2">
          <a:extLst>
            <a:ext uri="{FF2B5EF4-FFF2-40B4-BE49-F238E27FC236}">
              <a16:creationId xmlns:a16="http://schemas.microsoft.com/office/drawing/2014/main" id="{CB57BB3E-799B-4967-B295-63CA9C6993B3}"/>
            </a:ext>
          </a:extLst>
        </xdr:cNvPr>
        <xdr:cNvSpPr txBox="1"/>
      </xdr:nvSpPr>
      <xdr:spPr>
        <a:xfrm>
          <a:off x="2909887" y="12573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60</xdr:row>
      <xdr:rowOff>0</xdr:rowOff>
    </xdr:from>
    <xdr:ext cx="65" cy="172227"/>
    <xdr:sp macro="" textlink="">
      <xdr:nvSpPr>
        <xdr:cNvPr id="4" name="文字方塊 3">
          <a:extLst>
            <a:ext uri="{FF2B5EF4-FFF2-40B4-BE49-F238E27FC236}">
              <a16:creationId xmlns:a16="http://schemas.microsoft.com/office/drawing/2014/main" id="{49161FF7-6E32-4323-A876-225E4A2466E8}"/>
            </a:ext>
          </a:extLst>
        </xdr:cNvPr>
        <xdr:cNvSpPr txBox="1"/>
      </xdr:nvSpPr>
      <xdr:spPr>
        <a:xfrm>
          <a:off x="2909887" y="12573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oneCellAnchor>
    <xdr:from>
      <xdr:col>4</xdr:col>
      <xdr:colOff>661987</xdr:colOff>
      <xdr:row>1108</xdr:row>
      <xdr:rowOff>0</xdr:rowOff>
    </xdr:from>
    <xdr:ext cx="65" cy="172227"/>
    <xdr:sp macro="" textlink="">
      <xdr:nvSpPr>
        <xdr:cNvPr id="5" name="文字方塊 4">
          <a:extLst>
            <a:ext uri="{FF2B5EF4-FFF2-40B4-BE49-F238E27FC236}">
              <a16:creationId xmlns:a16="http://schemas.microsoft.com/office/drawing/2014/main" id="{CBBE87BE-423C-4EC7-AD68-CF0F862F310D}"/>
            </a:ext>
          </a:extLst>
        </xdr:cNvPr>
        <xdr:cNvSpPr txBox="1"/>
      </xdr:nvSpPr>
      <xdr:spPr>
        <a:xfrm>
          <a:off x="2909887" y="232181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TW"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0&#23459;&#23566;\114&#31532;3&#23395;\&#24409;&#25972;\114&#24230;&#24180;&#31532;3&#23395;&#25919;&#31574;&#21450;&#26989;&#21209;&#23459;&#23566;&#20043;&#22519;&#34892;&#24773;&#24418;&#34920;-&#24409;&#2597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0&#23459;&#23566;\113&#31532;2&#23395;\&#24409;&#25972;\113&#24230;&#24180;&#31532;2&#23395;&#25919;&#31574;&#21450;&#26989;&#21209;&#23459;&#23566;&#20043;&#22519;&#34892;&#24773;&#24418;&#34920;~&#24409;&#2597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0&#23459;&#23566;\113&#31532;4&#23395;\&#24409;&#25972;\0228-113&#24230;&#24180;&#31532;4&#23395;&#25919;&#31574;&#21450;&#26989;&#21209;&#23459;&#23566;&#20043;&#22519;&#34892;&#24773;&#24418;&#34920;~&#24409;&#2597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4S3"/>
      <sheetName val="114統計-公告 "/>
      <sheetName val="114S2"/>
      <sheetName val="114S1"/>
      <sheetName val="113S4-供參"/>
    </sheetNames>
    <sheetDataSet>
      <sheetData sheetId="0">
        <row r="480">
          <cell r="I480">
            <v>62238691</v>
          </cell>
        </row>
      </sheetData>
      <sheetData sheetId="1" refreshError="1"/>
      <sheetData sheetId="2">
        <row r="342">
          <cell r="I342">
            <v>42899770</v>
          </cell>
        </row>
      </sheetData>
      <sheetData sheetId="3">
        <row r="187">
          <cell r="I187">
            <v>14523972</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填此表~113S2"/>
      <sheetName val="說明"/>
      <sheetName val="113S1"/>
      <sheetName val="113統計 "/>
      <sheetName val="112S4供參"/>
    </sheetNames>
    <sheetDataSet>
      <sheetData sheetId="0"/>
      <sheetData sheetId="1"/>
      <sheetData sheetId="2">
        <row r="6">
          <cell r="I6">
            <v>4292965</v>
          </cell>
        </row>
        <row r="141">
          <cell r="I141">
            <v>9807863</v>
          </cell>
        </row>
        <row r="226">
          <cell r="I226">
            <v>102030</v>
          </cell>
        </row>
        <row r="230">
          <cell r="I230">
            <v>14202858</v>
          </cell>
        </row>
      </sheetData>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3S4"/>
      <sheetName val="113統計 "/>
      <sheetName val="工作表1"/>
      <sheetName val="113S2"/>
      <sheetName val="113S3"/>
      <sheetName val="113S1"/>
      <sheetName val="112S4供參"/>
    </sheetNames>
    <sheetDataSet>
      <sheetData sheetId="0"/>
      <sheetData sheetId="1">
        <row r="6">
          <cell r="AJ6">
            <v>201329935</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nari.org.tw/"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mailto:Line@&#21830;&#26989;&#30332;&#23637;&#30740;&#31350;&#38498;&#21335;&#37096;&#38498;&#21312;&#23448;&#26041;&#24115;&#34399;&#22909;&#21451;&#12290;" TargetMode="External"/><Relationship Id="rId7" Type="http://schemas.openxmlformats.org/officeDocument/2006/relationships/comments" Target="../comments4.xml"/><Relationship Id="rId2" Type="http://schemas.openxmlformats.org/officeDocument/2006/relationships/hyperlink" Target="mailto:Line@&#21830;&#26989;&#30332;&#23637;&#30740;&#31350;&#38498;&#21335;&#37096;&#38498;&#21312;&#23448;&#26041;&#24115;&#34399;&#22909;&#21451;&#12290;" TargetMode="External"/><Relationship Id="rId1" Type="http://schemas.openxmlformats.org/officeDocument/2006/relationships/hyperlink" Target="mailto:Line@&#21830;&#26989;&#30332;&#23637;&#30740;&#31350;&#38498;&#21335;&#37096;&#38498;&#21312;&#23448;&#26041;&#24115;&#34399;&#22909;&#21451;&#12290;" TargetMode="External"/><Relationship Id="rId6" Type="http://schemas.openxmlformats.org/officeDocument/2006/relationships/vmlDrawing" Target="../drawings/vmlDrawing4.v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mailto:Line@&#21830;&#26989;&#30332;&#23637;&#30740;&#31350;&#38498;&#21335;&#37096;&#38498;&#21312;&#23448;&#26041;&#24115;&#34399;&#22909;&#21451;" TargetMode="External"/><Relationship Id="rId7" Type="http://schemas.openxmlformats.org/officeDocument/2006/relationships/comments" Target="../comments5.xml"/><Relationship Id="rId2" Type="http://schemas.openxmlformats.org/officeDocument/2006/relationships/hyperlink" Target="mailto:Line@&#21830;&#26989;&#30332;&#23637;&#30740;&#31350;&#38498;&#21335;&#37096;&#38498;&#21312;&#23448;&#26041;&#24115;&#34399;&#22909;&#21451;" TargetMode="External"/><Relationship Id="rId1" Type="http://schemas.openxmlformats.org/officeDocument/2006/relationships/hyperlink" Target="mailto:Line@&#21830;&#26989;&#30332;&#23637;&#30740;&#31350;&#38498;&#21335;&#37096;&#38498;&#21312;&#23448;&#26041;&#24115;&#34399;&#22909;&#21451;" TargetMode="External"/><Relationship Id="rId6" Type="http://schemas.openxmlformats.org/officeDocument/2006/relationships/vmlDrawing" Target="../drawings/vmlDrawing5.vml"/><Relationship Id="rId5" Type="http://schemas.openxmlformats.org/officeDocument/2006/relationships/drawing" Target="../drawings/drawing4.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AB6EF-8D14-4E3A-B99D-D8A51DB94433}">
  <sheetPr>
    <tabColor rgb="FFFFFF00"/>
    <outlinePr summaryBelow="0" summaryRight="0"/>
  </sheetPr>
  <dimension ref="A1:AMK184"/>
  <sheetViews>
    <sheetView tabSelected="1" view="pageBreakPreview" zoomScale="85" zoomScaleNormal="85" zoomScaleSheetLayoutView="85" workbookViewId="0">
      <selection activeCell="B177" sqref="B177:M177"/>
    </sheetView>
  </sheetViews>
  <sheetFormatPr defaultColWidth="7.625" defaultRowHeight="16.5" outlineLevelRow="2"/>
  <cols>
    <col min="1" max="1" width="23.375" style="15" customWidth="1"/>
    <col min="2" max="2" width="31" style="14" customWidth="1"/>
    <col min="3" max="3" width="19.5" style="14" bestFit="1" customWidth="1"/>
    <col min="4" max="4" width="11.5" style="14" customWidth="1"/>
    <col min="5" max="5" width="11.625" style="14" customWidth="1"/>
    <col min="6" max="8" width="14.875" style="14" customWidth="1"/>
    <col min="9" max="9" width="20.375" style="14" customWidth="1"/>
    <col min="10" max="10" width="15.125" style="14" customWidth="1"/>
    <col min="11" max="11" width="30.5" style="14" customWidth="1"/>
    <col min="12" max="12" width="20.875" style="14" customWidth="1"/>
    <col min="13" max="13" width="11.625" style="14" customWidth="1"/>
    <col min="14" max="14" width="7.625" style="14" customWidth="1"/>
    <col min="15" max="16384" width="7.625" style="14"/>
  </cols>
  <sheetData>
    <row r="1" spans="1:1025" ht="32.25">
      <c r="A1" s="462" t="s">
        <v>40</v>
      </c>
      <c r="B1" s="462"/>
      <c r="C1" s="462"/>
      <c r="D1" s="462"/>
      <c r="E1" s="462"/>
      <c r="F1" s="462"/>
      <c r="G1" s="462"/>
      <c r="H1" s="462"/>
      <c r="I1" s="462"/>
      <c r="J1" s="462"/>
      <c r="K1" s="462"/>
      <c r="L1" s="462"/>
      <c r="M1" s="462"/>
    </row>
    <row r="2" spans="1:1025" ht="32.25">
      <c r="A2" s="462" t="s">
        <v>0</v>
      </c>
      <c r="B2" s="462"/>
      <c r="C2" s="462"/>
      <c r="D2" s="462"/>
      <c r="E2" s="462"/>
      <c r="F2" s="462"/>
      <c r="G2" s="462"/>
      <c r="H2" s="462"/>
      <c r="I2" s="462"/>
      <c r="J2" s="462"/>
      <c r="K2" s="462"/>
      <c r="L2" s="462"/>
      <c r="M2" s="462"/>
    </row>
    <row r="3" spans="1:1025" ht="21">
      <c r="A3" s="463" t="s">
        <v>7064</v>
      </c>
      <c r="B3" s="463"/>
      <c r="C3" s="463"/>
      <c r="D3" s="463"/>
      <c r="E3" s="463"/>
      <c r="F3" s="463"/>
      <c r="G3" s="463"/>
      <c r="H3" s="463"/>
      <c r="I3" s="463"/>
      <c r="J3" s="463"/>
      <c r="K3" s="463"/>
      <c r="L3" s="463"/>
      <c r="M3" s="463"/>
    </row>
    <row r="4" spans="1:1025" ht="24.75" customHeight="1">
      <c r="A4" s="245"/>
      <c r="B4" s="246"/>
      <c r="C4" s="246"/>
      <c r="D4" s="246"/>
      <c r="E4" s="246"/>
      <c r="F4" s="246"/>
      <c r="G4" s="246"/>
      <c r="H4" s="246"/>
      <c r="I4" s="246"/>
      <c r="J4" s="246"/>
      <c r="K4" s="247"/>
      <c r="L4" s="248"/>
      <c r="M4" s="248" t="s">
        <v>1</v>
      </c>
    </row>
    <row r="5" spans="1:1025" ht="48.6" customHeight="1">
      <c r="A5" s="249" t="s">
        <v>2</v>
      </c>
      <c r="B5" s="249" t="s">
        <v>3</v>
      </c>
      <c r="C5" s="141" t="s">
        <v>31</v>
      </c>
      <c r="D5" s="249" t="s">
        <v>4</v>
      </c>
      <c r="E5" s="249" t="s">
        <v>5</v>
      </c>
      <c r="F5" s="249" t="s">
        <v>6</v>
      </c>
      <c r="G5" s="249" t="s">
        <v>7</v>
      </c>
      <c r="H5" s="249" t="s">
        <v>8</v>
      </c>
      <c r="I5" s="249" t="s">
        <v>9</v>
      </c>
      <c r="J5" s="249" t="s">
        <v>10</v>
      </c>
      <c r="K5" s="249" t="s">
        <v>32</v>
      </c>
      <c r="L5" s="249" t="s">
        <v>11</v>
      </c>
      <c r="M5" s="249" t="s">
        <v>12</v>
      </c>
    </row>
    <row r="6" spans="1:1025" s="2" customFormat="1" ht="30" customHeight="1" collapsed="1">
      <c r="A6" s="66" t="s">
        <v>35</v>
      </c>
      <c r="B6" s="51"/>
      <c r="C6" s="51"/>
      <c r="D6" s="51"/>
      <c r="E6" s="51"/>
      <c r="F6" s="41"/>
      <c r="G6" s="41"/>
      <c r="H6" s="51"/>
      <c r="I6" s="52">
        <f>I7+I12+I34+I50+I58+I61+I64+I80+I94+I113</f>
        <v>0</v>
      </c>
      <c r="J6" s="51"/>
      <c r="K6" s="51"/>
      <c r="L6" s="40"/>
      <c r="M6" s="40"/>
    </row>
    <row r="7" spans="1:1025" s="3" customFormat="1" ht="25.35" hidden="1" customHeight="1" outlineLevel="1">
      <c r="A7" s="39" t="s">
        <v>36</v>
      </c>
      <c r="B7" s="39"/>
      <c r="C7" s="39"/>
      <c r="D7" s="39"/>
      <c r="E7" s="39"/>
      <c r="F7" s="39"/>
      <c r="G7" s="39"/>
      <c r="H7" s="54"/>
      <c r="I7" s="43">
        <f>SUM(I8:I11)</f>
        <v>0</v>
      </c>
      <c r="J7" s="39"/>
      <c r="K7" s="39"/>
      <c r="L7" s="39"/>
      <c r="M7" s="39"/>
    </row>
    <row r="8" spans="1:1025" s="1" customFormat="1" hidden="1" outlineLevel="2">
      <c r="A8" s="37"/>
      <c r="B8" s="25"/>
      <c r="C8" s="25"/>
      <c r="D8" s="25"/>
      <c r="E8" s="35"/>
      <c r="F8" s="25"/>
      <c r="G8" s="20"/>
      <c r="H8" s="20"/>
      <c r="I8" s="9"/>
      <c r="J8" s="25"/>
      <c r="K8" s="25"/>
      <c r="L8" s="25"/>
      <c r="M8" s="25"/>
    </row>
    <row r="9" spans="1:1025" s="1" customFormat="1" hidden="1" outlineLevel="2">
      <c r="A9" s="37"/>
      <c r="B9" s="25"/>
      <c r="C9" s="25"/>
      <c r="D9" s="25"/>
      <c r="E9" s="35"/>
      <c r="F9" s="25"/>
      <c r="G9" s="20"/>
      <c r="H9" s="20"/>
      <c r="I9" s="9"/>
      <c r="J9" s="25"/>
      <c r="K9" s="25"/>
      <c r="L9" s="35"/>
      <c r="M9" s="25"/>
    </row>
    <row r="10" spans="1:1025" hidden="1" outlineLevel="2">
      <c r="A10" s="37"/>
      <c r="B10" s="25"/>
      <c r="C10" s="25"/>
      <c r="D10" s="25"/>
      <c r="E10" s="35"/>
      <c r="F10" s="25"/>
      <c r="G10" s="20"/>
      <c r="H10" s="20"/>
      <c r="I10" s="9"/>
      <c r="J10" s="25"/>
      <c r="K10" s="25"/>
      <c r="L10" s="25"/>
      <c r="M10" s="25"/>
    </row>
    <row r="11" spans="1:1025" s="5" customFormat="1" hidden="1" outlineLevel="2">
      <c r="A11" s="37"/>
      <c r="B11" s="25"/>
      <c r="C11" s="25"/>
      <c r="D11" s="25"/>
      <c r="E11" s="35"/>
      <c r="F11" s="25"/>
      <c r="G11" s="20"/>
      <c r="H11" s="20"/>
      <c r="I11" s="9"/>
      <c r="J11" s="25"/>
      <c r="K11" s="25"/>
      <c r="L11" s="35"/>
      <c r="M11" s="25"/>
    </row>
    <row r="12" spans="1:1025" s="3" customFormat="1" ht="25.35" hidden="1" customHeight="1" outlineLevel="1">
      <c r="A12" s="39" t="s">
        <v>445</v>
      </c>
      <c r="B12" s="39"/>
      <c r="C12" s="39"/>
      <c r="D12" s="39"/>
      <c r="E12" s="39"/>
      <c r="F12" s="39"/>
      <c r="G12" s="39"/>
      <c r="H12" s="54"/>
      <c r="I12" s="43">
        <f>SUM(I13:I33)</f>
        <v>0</v>
      </c>
      <c r="J12" s="39"/>
      <c r="K12" s="39"/>
      <c r="L12" s="39"/>
      <c r="M12" s="39"/>
    </row>
    <row r="13" spans="1:1025" s="251" customFormat="1" hidden="1" outlineLevel="2">
      <c r="A13" s="37"/>
      <c r="B13" s="72"/>
      <c r="C13" s="108"/>
      <c r="D13" s="25"/>
      <c r="E13" s="35"/>
      <c r="F13" s="25"/>
      <c r="G13" s="25"/>
      <c r="H13" s="25"/>
      <c r="I13" s="250"/>
      <c r="J13" s="25"/>
      <c r="K13" s="25"/>
      <c r="L13" s="25"/>
      <c r="M13" s="25"/>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row>
    <row r="14" spans="1:1025" s="251" customFormat="1" hidden="1" outlineLevel="2">
      <c r="A14" s="37"/>
      <c r="B14" s="72"/>
      <c r="C14" s="25"/>
      <c r="D14" s="25"/>
      <c r="E14" s="35"/>
      <c r="F14" s="25"/>
      <c r="G14" s="25"/>
      <c r="H14" s="25"/>
      <c r="I14" s="9"/>
      <c r="J14" s="25"/>
      <c r="K14" s="25"/>
      <c r="L14" s="25"/>
      <c r="M14" s="25"/>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row>
    <row r="15" spans="1:1025" s="5" customFormat="1" hidden="1" outlineLevel="2">
      <c r="A15" s="37"/>
      <c r="B15" s="72"/>
      <c r="C15" s="25"/>
      <c r="D15" s="25"/>
      <c r="E15" s="35"/>
      <c r="F15" s="25"/>
      <c r="G15" s="25"/>
      <c r="H15" s="25"/>
      <c r="I15" s="9"/>
      <c r="J15" s="25"/>
      <c r="K15" s="25"/>
      <c r="L15" s="25"/>
      <c r="M15" s="25"/>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252"/>
      <c r="BW15" s="252"/>
      <c r="BX15" s="252"/>
      <c r="BY15" s="252"/>
      <c r="BZ15" s="252"/>
      <c r="CA15" s="252"/>
      <c r="CB15" s="252"/>
      <c r="CC15" s="252"/>
      <c r="CD15" s="252"/>
      <c r="CE15" s="252"/>
      <c r="CF15" s="252"/>
      <c r="CG15" s="252"/>
      <c r="CH15" s="252"/>
      <c r="CI15" s="252"/>
      <c r="CJ15" s="252"/>
      <c r="CK15" s="252"/>
      <c r="CL15" s="252"/>
      <c r="CM15" s="252"/>
      <c r="CN15" s="252"/>
      <c r="CO15" s="252"/>
      <c r="CP15" s="252"/>
      <c r="CQ15" s="252"/>
      <c r="CR15" s="252"/>
      <c r="CS15" s="252"/>
      <c r="CT15" s="252"/>
      <c r="CU15" s="252"/>
      <c r="CV15" s="252"/>
      <c r="CW15" s="252"/>
      <c r="CX15" s="252"/>
      <c r="CY15" s="252"/>
      <c r="CZ15" s="252"/>
      <c r="DA15" s="252"/>
      <c r="DB15" s="252"/>
      <c r="DC15" s="252"/>
      <c r="DD15" s="252"/>
      <c r="DE15" s="252"/>
      <c r="DF15" s="252"/>
      <c r="DG15" s="252"/>
      <c r="DH15" s="252"/>
      <c r="DI15" s="252"/>
      <c r="DJ15" s="252"/>
      <c r="DK15" s="252"/>
      <c r="DL15" s="252"/>
      <c r="DM15" s="252"/>
      <c r="DN15" s="252"/>
      <c r="DO15" s="252"/>
      <c r="DP15" s="252"/>
      <c r="DQ15" s="252"/>
      <c r="DR15" s="252"/>
      <c r="DS15" s="252"/>
      <c r="DT15" s="252"/>
      <c r="DU15" s="252"/>
      <c r="DV15" s="252"/>
      <c r="DW15" s="252"/>
      <c r="DX15" s="252"/>
      <c r="DY15" s="252"/>
      <c r="DZ15" s="252"/>
      <c r="EA15" s="252"/>
      <c r="EB15" s="252"/>
      <c r="EC15" s="252"/>
      <c r="ED15" s="252"/>
      <c r="EE15" s="252"/>
      <c r="EF15" s="252"/>
      <c r="EG15" s="252"/>
      <c r="EH15" s="252"/>
      <c r="EI15" s="252"/>
      <c r="EJ15" s="252"/>
      <c r="EK15" s="252"/>
      <c r="EL15" s="252"/>
      <c r="EM15" s="252"/>
      <c r="EN15" s="252"/>
      <c r="EO15" s="252"/>
      <c r="EP15" s="252"/>
      <c r="EQ15" s="252"/>
      <c r="ER15" s="252"/>
      <c r="ES15" s="252"/>
      <c r="ET15" s="252"/>
      <c r="EU15" s="252"/>
      <c r="EV15" s="252"/>
      <c r="EW15" s="252"/>
      <c r="EX15" s="252"/>
      <c r="EY15" s="252"/>
      <c r="EZ15" s="252"/>
      <c r="FA15" s="252"/>
      <c r="FB15" s="252"/>
      <c r="FC15" s="252"/>
      <c r="FD15" s="252"/>
      <c r="FE15" s="252"/>
      <c r="FF15" s="252"/>
      <c r="FG15" s="252"/>
      <c r="FH15" s="252"/>
      <c r="FI15" s="252"/>
      <c r="FJ15" s="252"/>
      <c r="FK15" s="252"/>
      <c r="FL15" s="252"/>
      <c r="FM15" s="252"/>
      <c r="FN15" s="252"/>
      <c r="FO15" s="252"/>
      <c r="FP15" s="252"/>
      <c r="FQ15" s="252"/>
      <c r="FR15" s="252"/>
      <c r="FS15" s="252"/>
      <c r="FT15" s="252"/>
      <c r="FU15" s="252"/>
      <c r="FV15" s="252"/>
      <c r="FW15" s="252"/>
      <c r="FX15" s="252"/>
      <c r="FY15" s="252"/>
      <c r="FZ15" s="252"/>
      <c r="GA15" s="252"/>
      <c r="GB15" s="252"/>
      <c r="GC15" s="252"/>
      <c r="GD15" s="252"/>
      <c r="GE15" s="252"/>
      <c r="GF15" s="252"/>
      <c r="GG15" s="252"/>
      <c r="GH15" s="252"/>
      <c r="GI15" s="252"/>
      <c r="GJ15" s="252"/>
      <c r="GK15" s="252"/>
      <c r="GL15" s="252"/>
      <c r="GM15" s="252"/>
      <c r="GN15" s="252"/>
      <c r="GO15" s="252"/>
      <c r="GP15" s="252"/>
      <c r="GQ15" s="252"/>
      <c r="GR15" s="252"/>
      <c r="GS15" s="252"/>
      <c r="GT15" s="252"/>
      <c r="GU15" s="252"/>
      <c r="GV15" s="252"/>
      <c r="GW15" s="252"/>
      <c r="GX15" s="252"/>
      <c r="GY15" s="252"/>
      <c r="GZ15" s="252"/>
      <c r="HA15" s="252"/>
      <c r="HB15" s="252"/>
      <c r="HC15" s="252"/>
      <c r="HD15" s="252"/>
      <c r="HE15" s="252"/>
      <c r="HF15" s="252"/>
      <c r="HG15" s="252"/>
      <c r="HH15" s="252"/>
      <c r="HI15" s="252"/>
      <c r="HJ15" s="252"/>
      <c r="HK15" s="252"/>
      <c r="HL15" s="252"/>
      <c r="HM15" s="252"/>
      <c r="HN15" s="252"/>
      <c r="HO15" s="252"/>
      <c r="HP15" s="252"/>
      <c r="HQ15" s="252"/>
      <c r="HR15" s="252"/>
      <c r="HS15" s="252"/>
      <c r="HT15" s="252"/>
      <c r="HU15" s="252"/>
      <c r="HV15" s="252"/>
      <c r="HW15" s="252"/>
      <c r="HX15" s="252"/>
      <c r="HY15" s="252"/>
      <c r="HZ15" s="252"/>
      <c r="IA15" s="252"/>
      <c r="IB15" s="252"/>
      <c r="IC15" s="252"/>
      <c r="ID15" s="252"/>
      <c r="IE15" s="252"/>
      <c r="IF15" s="252"/>
      <c r="IG15" s="252"/>
      <c r="IH15" s="252"/>
      <c r="II15" s="252"/>
      <c r="IJ15" s="252"/>
      <c r="IK15" s="252"/>
      <c r="IL15" s="252"/>
      <c r="IM15" s="252"/>
      <c r="IN15" s="252"/>
      <c r="IO15" s="252"/>
      <c r="IP15" s="252"/>
      <c r="IQ15" s="252"/>
      <c r="IR15" s="252"/>
      <c r="IS15" s="252"/>
      <c r="IT15" s="252"/>
      <c r="IU15" s="252"/>
      <c r="IV15" s="252"/>
      <c r="IW15" s="252"/>
      <c r="IX15" s="252"/>
      <c r="IY15" s="252"/>
      <c r="IZ15" s="252"/>
      <c r="JA15" s="252"/>
      <c r="JB15" s="252"/>
      <c r="JC15" s="252"/>
      <c r="JD15" s="252"/>
      <c r="JE15" s="252"/>
      <c r="JF15" s="252"/>
      <c r="JG15" s="252"/>
      <c r="JH15" s="252"/>
      <c r="JI15" s="252"/>
      <c r="JJ15" s="252"/>
      <c r="JK15" s="252"/>
      <c r="JL15" s="252"/>
      <c r="JM15" s="252"/>
      <c r="JN15" s="252"/>
      <c r="JO15" s="252"/>
      <c r="JP15" s="252"/>
      <c r="JQ15" s="252"/>
      <c r="JR15" s="252"/>
      <c r="JS15" s="252"/>
      <c r="JT15" s="252"/>
      <c r="JU15" s="252"/>
      <c r="JV15" s="252"/>
      <c r="JW15" s="252"/>
      <c r="JX15" s="252"/>
      <c r="JY15" s="252"/>
      <c r="JZ15" s="252"/>
      <c r="KA15" s="252"/>
      <c r="KB15" s="252"/>
      <c r="KC15" s="252"/>
      <c r="KD15" s="252"/>
      <c r="KE15" s="252"/>
      <c r="KF15" s="252"/>
      <c r="KG15" s="252"/>
      <c r="KH15" s="252"/>
      <c r="KI15" s="252"/>
      <c r="KJ15" s="252"/>
      <c r="KK15" s="252"/>
      <c r="KL15" s="252"/>
      <c r="KM15" s="252"/>
      <c r="KN15" s="252"/>
      <c r="KO15" s="252"/>
      <c r="KP15" s="252"/>
      <c r="KQ15" s="252"/>
      <c r="KR15" s="252"/>
      <c r="KS15" s="252"/>
      <c r="KT15" s="252"/>
      <c r="KU15" s="252"/>
      <c r="KV15" s="252"/>
      <c r="KW15" s="252"/>
      <c r="KX15" s="252"/>
      <c r="KY15" s="252"/>
      <c r="KZ15" s="252"/>
      <c r="LA15" s="252"/>
      <c r="LB15" s="252"/>
      <c r="LC15" s="252"/>
      <c r="LD15" s="252"/>
      <c r="LE15" s="252"/>
      <c r="LF15" s="252"/>
      <c r="LG15" s="252"/>
      <c r="LH15" s="252"/>
      <c r="LI15" s="252"/>
      <c r="LJ15" s="252"/>
      <c r="LK15" s="252"/>
      <c r="LL15" s="252"/>
      <c r="LM15" s="252"/>
      <c r="LN15" s="252"/>
      <c r="LO15" s="252"/>
      <c r="LP15" s="252"/>
      <c r="LQ15" s="252"/>
      <c r="LR15" s="252"/>
      <c r="LS15" s="252"/>
      <c r="LT15" s="252"/>
      <c r="LU15" s="252"/>
      <c r="LV15" s="252"/>
      <c r="LW15" s="252"/>
      <c r="LX15" s="252"/>
      <c r="LY15" s="252"/>
      <c r="LZ15" s="252"/>
      <c r="MA15" s="252"/>
      <c r="MB15" s="252"/>
      <c r="MC15" s="252"/>
      <c r="MD15" s="252"/>
      <c r="ME15" s="252"/>
      <c r="MF15" s="252"/>
      <c r="MG15" s="252"/>
      <c r="MH15" s="252"/>
      <c r="MI15" s="252"/>
      <c r="MJ15" s="252"/>
      <c r="MK15" s="252"/>
      <c r="ML15" s="252"/>
      <c r="MM15" s="252"/>
      <c r="MN15" s="252"/>
      <c r="MO15" s="252"/>
      <c r="MP15" s="252"/>
      <c r="MQ15" s="252"/>
      <c r="MR15" s="252"/>
      <c r="MS15" s="252"/>
      <c r="MT15" s="252"/>
      <c r="MU15" s="252"/>
      <c r="MV15" s="252"/>
      <c r="MW15" s="252"/>
      <c r="MX15" s="252"/>
      <c r="MY15" s="252"/>
      <c r="MZ15" s="252"/>
      <c r="NA15" s="252"/>
      <c r="NB15" s="252"/>
      <c r="NC15" s="252"/>
      <c r="ND15" s="252"/>
      <c r="NE15" s="252"/>
      <c r="NF15" s="252"/>
      <c r="NG15" s="252"/>
      <c r="NH15" s="252"/>
      <c r="NI15" s="252"/>
      <c r="NJ15" s="252"/>
      <c r="NK15" s="252"/>
      <c r="NL15" s="252"/>
      <c r="NM15" s="252"/>
      <c r="NN15" s="252"/>
      <c r="NO15" s="252"/>
      <c r="NP15" s="252"/>
      <c r="NQ15" s="252"/>
      <c r="NR15" s="252"/>
      <c r="NS15" s="252"/>
      <c r="NT15" s="252"/>
      <c r="NU15" s="252"/>
      <c r="NV15" s="252"/>
      <c r="NW15" s="252"/>
      <c r="NX15" s="252"/>
      <c r="NY15" s="252"/>
      <c r="NZ15" s="252"/>
      <c r="OA15" s="252"/>
      <c r="OB15" s="252"/>
      <c r="OC15" s="252"/>
      <c r="OD15" s="252"/>
      <c r="OE15" s="252"/>
      <c r="OF15" s="252"/>
      <c r="OG15" s="252"/>
      <c r="OH15" s="252"/>
      <c r="OI15" s="252"/>
      <c r="OJ15" s="252"/>
      <c r="OK15" s="252"/>
      <c r="OL15" s="252"/>
      <c r="OM15" s="252"/>
      <c r="ON15" s="252"/>
      <c r="OO15" s="252"/>
      <c r="OP15" s="252"/>
      <c r="OQ15" s="252"/>
      <c r="OR15" s="252"/>
      <c r="OS15" s="252"/>
      <c r="OT15" s="252"/>
      <c r="OU15" s="252"/>
      <c r="OV15" s="252"/>
      <c r="OW15" s="252"/>
      <c r="OX15" s="252"/>
      <c r="OY15" s="252"/>
      <c r="OZ15" s="252"/>
      <c r="PA15" s="252"/>
      <c r="PB15" s="252"/>
      <c r="PC15" s="252"/>
      <c r="PD15" s="252"/>
      <c r="PE15" s="252"/>
      <c r="PF15" s="252"/>
      <c r="PG15" s="252"/>
      <c r="PH15" s="252"/>
      <c r="PI15" s="252"/>
      <c r="PJ15" s="252"/>
      <c r="PK15" s="252"/>
      <c r="PL15" s="252"/>
      <c r="PM15" s="252"/>
      <c r="PN15" s="252"/>
      <c r="PO15" s="252"/>
      <c r="PP15" s="252"/>
      <c r="PQ15" s="252"/>
      <c r="PR15" s="252"/>
      <c r="PS15" s="252"/>
      <c r="PT15" s="252"/>
      <c r="PU15" s="252"/>
      <c r="PV15" s="252"/>
      <c r="PW15" s="252"/>
      <c r="PX15" s="252"/>
      <c r="PY15" s="252"/>
      <c r="PZ15" s="252"/>
      <c r="QA15" s="252"/>
      <c r="QB15" s="252"/>
      <c r="QC15" s="252"/>
      <c r="QD15" s="252"/>
      <c r="QE15" s="252"/>
      <c r="QF15" s="252"/>
      <c r="QG15" s="252"/>
      <c r="QH15" s="252"/>
      <c r="QI15" s="252"/>
      <c r="QJ15" s="252"/>
      <c r="QK15" s="252"/>
      <c r="QL15" s="252"/>
      <c r="QM15" s="252"/>
      <c r="QN15" s="252"/>
      <c r="QO15" s="252"/>
      <c r="QP15" s="252"/>
      <c r="QQ15" s="252"/>
      <c r="QR15" s="252"/>
      <c r="QS15" s="252"/>
      <c r="QT15" s="252"/>
      <c r="QU15" s="252"/>
      <c r="QV15" s="252"/>
      <c r="QW15" s="252"/>
      <c r="QX15" s="252"/>
      <c r="QY15" s="252"/>
      <c r="QZ15" s="252"/>
      <c r="RA15" s="252"/>
      <c r="RB15" s="252"/>
      <c r="RC15" s="252"/>
      <c r="RD15" s="252"/>
      <c r="RE15" s="252"/>
      <c r="RF15" s="252"/>
      <c r="RG15" s="252"/>
      <c r="RH15" s="252"/>
      <c r="RI15" s="252"/>
      <c r="RJ15" s="252"/>
      <c r="RK15" s="252"/>
      <c r="RL15" s="252"/>
      <c r="RM15" s="252"/>
      <c r="RN15" s="252"/>
      <c r="RO15" s="252"/>
      <c r="RP15" s="252"/>
      <c r="RQ15" s="252"/>
      <c r="RR15" s="252"/>
      <c r="RS15" s="252"/>
      <c r="RT15" s="252"/>
      <c r="RU15" s="252"/>
      <c r="RV15" s="252"/>
      <c r="RW15" s="252"/>
      <c r="RX15" s="252"/>
      <c r="RY15" s="252"/>
      <c r="RZ15" s="252"/>
      <c r="SA15" s="252"/>
      <c r="SB15" s="252"/>
      <c r="SC15" s="252"/>
      <c r="SD15" s="252"/>
      <c r="SE15" s="252"/>
      <c r="SF15" s="252"/>
      <c r="SG15" s="252"/>
      <c r="SH15" s="252"/>
      <c r="SI15" s="252"/>
      <c r="SJ15" s="252"/>
      <c r="SK15" s="252"/>
      <c r="SL15" s="252"/>
      <c r="SM15" s="252"/>
      <c r="SN15" s="252"/>
      <c r="SO15" s="252"/>
      <c r="SP15" s="252"/>
      <c r="SQ15" s="252"/>
      <c r="SR15" s="252"/>
      <c r="SS15" s="252"/>
      <c r="ST15" s="252"/>
      <c r="SU15" s="252"/>
      <c r="SV15" s="252"/>
      <c r="SW15" s="252"/>
      <c r="SX15" s="252"/>
      <c r="SY15" s="252"/>
      <c r="SZ15" s="252"/>
      <c r="TA15" s="252"/>
      <c r="TB15" s="252"/>
      <c r="TC15" s="252"/>
      <c r="TD15" s="252"/>
      <c r="TE15" s="252"/>
      <c r="TF15" s="252"/>
      <c r="TG15" s="252"/>
      <c r="TH15" s="252"/>
      <c r="TI15" s="252"/>
      <c r="TJ15" s="252"/>
      <c r="TK15" s="252"/>
      <c r="TL15" s="252"/>
      <c r="TM15" s="252"/>
      <c r="TN15" s="252"/>
      <c r="TO15" s="252"/>
      <c r="TP15" s="252"/>
      <c r="TQ15" s="252"/>
      <c r="TR15" s="252"/>
      <c r="TS15" s="252"/>
      <c r="TT15" s="252"/>
      <c r="TU15" s="252"/>
      <c r="TV15" s="252"/>
      <c r="TW15" s="252"/>
      <c r="TX15" s="252"/>
      <c r="TY15" s="252"/>
      <c r="TZ15" s="252"/>
      <c r="UA15" s="252"/>
      <c r="UB15" s="252"/>
      <c r="UC15" s="252"/>
      <c r="UD15" s="252"/>
      <c r="UE15" s="252"/>
      <c r="UF15" s="252"/>
      <c r="UG15" s="252"/>
      <c r="UH15" s="252"/>
      <c r="UI15" s="252"/>
      <c r="UJ15" s="252"/>
      <c r="UK15" s="252"/>
      <c r="UL15" s="252"/>
      <c r="UM15" s="252"/>
      <c r="UN15" s="252"/>
      <c r="UO15" s="252"/>
      <c r="UP15" s="252"/>
      <c r="UQ15" s="252"/>
      <c r="UR15" s="252"/>
      <c r="US15" s="252"/>
      <c r="UT15" s="252"/>
      <c r="UU15" s="252"/>
      <c r="UV15" s="252"/>
      <c r="UW15" s="252"/>
      <c r="UX15" s="252"/>
      <c r="UY15" s="252"/>
      <c r="UZ15" s="252"/>
      <c r="VA15" s="252"/>
      <c r="VB15" s="252"/>
      <c r="VC15" s="252"/>
      <c r="VD15" s="252"/>
      <c r="VE15" s="252"/>
      <c r="VF15" s="252"/>
      <c r="VG15" s="252"/>
      <c r="VH15" s="252"/>
      <c r="VI15" s="252"/>
      <c r="VJ15" s="252"/>
      <c r="VK15" s="252"/>
      <c r="VL15" s="252"/>
      <c r="VM15" s="252"/>
      <c r="VN15" s="252"/>
      <c r="VO15" s="252"/>
      <c r="VP15" s="252"/>
      <c r="VQ15" s="252"/>
      <c r="VR15" s="252"/>
      <c r="VS15" s="252"/>
      <c r="VT15" s="252"/>
      <c r="VU15" s="252"/>
      <c r="VV15" s="252"/>
      <c r="VW15" s="252"/>
      <c r="VX15" s="252"/>
      <c r="VY15" s="252"/>
      <c r="VZ15" s="252"/>
      <c r="WA15" s="252"/>
      <c r="WB15" s="252"/>
      <c r="WC15" s="252"/>
      <c r="WD15" s="252"/>
      <c r="WE15" s="252"/>
      <c r="WF15" s="252"/>
      <c r="WG15" s="252"/>
      <c r="WH15" s="252"/>
      <c r="WI15" s="252"/>
      <c r="WJ15" s="252"/>
      <c r="WK15" s="252"/>
      <c r="WL15" s="252"/>
      <c r="WM15" s="252"/>
      <c r="WN15" s="252"/>
      <c r="WO15" s="252"/>
      <c r="WP15" s="252"/>
      <c r="WQ15" s="252"/>
      <c r="WR15" s="252"/>
      <c r="WS15" s="252"/>
      <c r="WT15" s="252"/>
      <c r="WU15" s="252"/>
      <c r="WV15" s="252"/>
      <c r="WW15" s="252"/>
      <c r="WX15" s="252"/>
      <c r="WY15" s="252"/>
      <c r="WZ15" s="252"/>
      <c r="XA15" s="252"/>
      <c r="XB15" s="252"/>
      <c r="XC15" s="252"/>
      <c r="XD15" s="252"/>
      <c r="XE15" s="252"/>
      <c r="XF15" s="252"/>
      <c r="XG15" s="252"/>
      <c r="XH15" s="252"/>
      <c r="XI15" s="252"/>
      <c r="XJ15" s="252"/>
      <c r="XK15" s="252"/>
      <c r="XL15" s="252"/>
      <c r="XM15" s="252"/>
      <c r="XN15" s="252"/>
      <c r="XO15" s="252"/>
      <c r="XP15" s="252"/>
      <c r="XQ15" s="252"/>
      <c r="XR15" s="252"/>
      <c r="XS15" s="252"/>
      <c r="XT15" s="252"/>
      <c r="XU15" s="252"/>
      <c r="XV15" s="252"/>
      <c r="XW15" s="252"/>
      <c r="XX15" s="252"/>
      <c r="XY15" s="252"/>
      <c r="XZ15" s="252"/>
      <c r="YA15" s="252"/>
      <c r="YB15" s="252"/>
      <c r="YC15" s="252"/>
      <c r="YD15" s="252"/>
      <c r="YE15" s="252"/>
      <c r="YF15" s="252"/>
      <c r="YG15" s="252"/>
      <c r="YH15" s="252"/>
      <c r="YI15" s="252"/>
      <c r="YJ15" s="252"/>
      <c r="YK15" s="252"/>
      <c r="YL15" s="252"/>
      <c r="YM15" s="252"/>
      <c r="YN15" s="252"/>
      <c r="YO15" s="252"/>
      <c r="YP15" s="252"/>
      <c r="YQ15" s="252"/>
      <c r="YR15" s="252"/>
      <c r="YS15" s="252"/>
      <c r="YT15" s="252"/>
      <c r="YU15" s="252"/>
      <c r="YV15" s="252"/>
      <c r="YW15" s="252"/>
      <c r="YX15" s="252"/>
      <c r="YY15" s="252"/>
      <c r="YZ15" s="252"/>
      <c r="ZA15" s="252"/>
      <c r="ZB15" s="252"/>
      <c r="ZC15" s="252"/>
      <c r="ZD15" s="252"/>
      <c r="ZE15" s="252"/>
      <c r="ZF15" s="252"/>
      <c r="ZG15" s="252"/>
      <c r="ZH15" s="252"/>
      <c r="ZI15" s="252"/>
      <c r="ZJ15" s="252"/>
      <c r="ZK15" s="252"/>
      <c r="ZL15" s="252"/>
      <c r="ZM15" s="252"/>
      <c r="ZN15" s="252"/>
      <c r="ZO15" s="252"/>
      <c r="ZP15" s="252"/>
      <c r="ZQ15" s="252"/>
      <c r="ZR15" s="252"/>
      <c r="ZS15" s="252"/>
      <c r="ZT15" s="252"/>
      <c r="ZU15" s="252"/>
      <c r="ZV15" s="252"/>
      <c r="ZW15" s="252"/>
      <c r="ZX15" s="252"/>
      <c r="ZY15" s="252"/>
      <c r="ZZ15" s="252"/>
      <c r="AAA15" s="252"/>
      <c r="AAB15" s="252"/>
      <c r="AAC15" s="252"/>
      <c r="AAD15" s="252"/>
      <c r="AAE15" s="252"/>
      <c r="AAF15" s="252"/>
      <c r="AAG15" s="252"/>
      <c r="AAH15" s="252"/>
      <c r="AAI15" s="252"/>
      <c r="AAJ15" s="252"/>
      <c r="AAK15" s="252"/>
      <c r="AAL15" s="252"/>
      <c r="AAM15" s="252"/>
      <c r="AAN15" s="252"/>
      <c r="AAO15" s="252"/>
      <c r="AAP15" s="252"/>
      <c r="AAQ15" s="252"/>
      <c r="AAR15" s="252"/>
      <c r="AAS15" s="252"/>
      <c r="AAT15" s="252"/>
      <c r="AAU15" s="252"/>
      <c r="AAV15" s="252"/>
      <c r="AAW15" s="252"/>
      <c r="AAX15" s="252"/>
      <c r="AAY15" s="252"/>
      <c r="AAZ15" s="252"/>
      <c r="ABA15" s="252"/>
      <c r="ABB15" s="252"/>
      <c r="ABC15" s="252"/>
      <c r="ABD15" s="252"/>
      <c r="ABE15" s="252"/>
      <c r="ABF15" s="252"/>
      <c r="ABG15" s="252"/>
      <c r="ABH15" s="252"/>
      <c r="ABI15" s="252"/>
      <c r="ABJ15" s="252"/>
      <c r="ABK15" s="252"/>
      <c r="ABL15" s="252"/>
      <c r="ABM15" s="252"/>
      <c r="ABN15" s="252"/>
      <c r="ABO15" s="252"/>
      <c r="ABP15" s="252"/>
      <c r="ABQ15" s="252"/>
      <c r="ABR15" s="252"/>
      <c r="ABS15" s="252"/>
      <c r="ABT15" s="252"/>
      <c r="ABU15" s="252"/>
      <c r="ABV15" s="252"/>
      <c r="ABW15" s="252"/>
      <c r="ABX15" s="252"/>
      <c r="ABY15" s="252"/>
      <c r="ABZ15" s="252"/>
      <c r="ACA15" s="252"/>
      <c r="ACB15" s="252"/>
      <c r="ACC15" s="252"/>
      <c r="ACD15" s="252"/>
      <c r="ACE15" s="252"/>
      <c r="ACF15" s="252"/>
      <c r="ACG15" s="252"/>
      <c r="ACH15" s="252"/>
      <c r="ACI15" s="252"/>
      <c r="ACJ15" s="252"/>
      <c r="ACK15" s="252"/>
      <c r="ACL15" s="252"/>
      <c r="ACM15" s="252"/>
      <c r="ACN15" s="252"/>
      <c r="ACO15" s="252"/>
      <c r="ACP15" s="252"/>
      <c r="ACQ15" s="252"/>
      <c r="ACR15" s="252"/>
      <c r="ACS15" s="252"/>
      <c r="ACT15" s="252"/>
      <c r="ACU15" s="252"/>
      <c r="ACV15" s="252"/>
      <c r="ACW15" s="252"/>
      <c r="ACX15" s="252"/>
      <c r="ACY15" s="252"/>
      <c r="ACZ15" s="252"/>
      <c r="ADA15" s="252"/>
      <c r="ADB15" s="252"/>
      <c r="ADC15" s="252"/>
      <c r="ADD15" s="252"/>
      <c r="ADE15" s="252"/>
      <c r="ADF15" s="252"/>
      <c r="ADG15" s="252"/>
      <c r="ADH15" s="252"/>
      <c r="ADI15" s="252"/>
      <c r="ADJ15" s="252"/>
      <c r="ADK15" s="252"/>
      <c r="ADL15" s="252"/>
      <c r="ADM15" s="252"/>
      <c r="ADN15" s="252"/>
      <c r="ADO15" s="252"/>
      <c r="ADP15" s="252"/>
      <c r="ADQ15" s="252"/>
      <c r="ADR15" s="252"/>
      <c r="ADS15" s="252"/>
      <c r="ADT15" s="252"/>
      <c r="ADU15" s="252"/>
      <c r="ADV15" s="252"/>
      <c r="ADW15" s="252"/>
      <c r="ADX15" s="252"/>
      <c r="ADY15" s="252"/>
      <c r="ADZ15" s="252"/>
      <c r="AEA15" s="252"/>
      <c r="AEB15" s="252"/>
      <c r="AEC15" s="252"/>
      <c r="AED15" s="252"/>
      <c r="AEE15" s="252"/>
      <c r="AEF15" s="252"/>
      <c r="AEG15" s="252"/>
      <c r="AEH15" s="252"/>
      <c r="AEI15" s="252"/>
      <c r="AEJ15" s="252"/>
      <c r="AEK15" s="252"/>
      <c r="AEL15" s="252"/>
      <c r="AEM15" s="252"/>
      <c r="AEN15" s="252"/>
      <c r="AEO15" s="252"/>
      <c r="AEP15" s="252"/>
      <c r="AEQ15" s="252"/>
      <c r="AER15" s="252"/>
      <c r="AES15" s="252"/>
      <c r="AET15" s="252"/>
      <c r="AEU15" s="252"/>
      <c r="AEV15" s="252"/>
      <c r="AEW15" s="252"/>
      <c r="AEX15" s="252"/>
      <c r="AEY15" s="252"/>
      <c r="AEZ15" s="252"/>
      <c r="AFA15" s="252"/>
      <c r="AFB15" s="252"/>
      <c r="AFC15" s="252"/>
      <c r="AFD15" s="252"/>
      <c r="AFE15" s="252"/>
      <c r="AFF15" s="252"/>
      <c r="AFG15" s="252"/>
      <c r="AFH15" s="252"/>
      <c r="AFI15" s="252"/>
      <c r="AFJ15" s="252"/>
      <c r="AFK15" s="252"/>
      <c r="AFL15" s="252"/>
      <c r="AFM15" s="252"/>
      <c r="AFN15" s="252"/>
      <c r="AFO15" s="252"/>
      <c r="AFP15" s="252"/>
      <c r="AFQ15" s="252"/>
      <c r="AFR15" s="252"/>
      <c r="AFS15" s="252"/>
      <c r="AFT15" s="252"/>
      <c r="AFU15" s="252"/>
      <c r="AFV15" s="252"/>
      <c r="AFW15" s="252"/>
      <c r="AFX15" s="252"/>
      <c r="AFY15" s="252"/>
      <c r="AFZ15" s="252"/>
      <c r="AGA15" s="252"/>
      <c r="AGB15" s="252"/>
      <c r="AGC15" s="252"/>
      <c r="AGD15" s="252"/>
      <c r="AGE15" s="252"/>
      <c r="AGF15" s="252"/>
      <c r="AGG15" s="252"/>
      <c r="AGH15" s="252"/>
      <c r="AGI15" s="252"/>
      <c r="AGJ15" s="252"/>
      <c r="AGK15" s="252"/>
      <c r="AGL15" s="252"/>
      <c r="AGM15" s="252"/>
      <c r="AGN15" s="252"/>
      <c r="AGO15" s="252"/>
      <c r="AGP15" s="252"/>
      <c r="AGQ15" s="252"/>
      <c r="AGR15" s="252"/>
      <c r="AGS15" s="252"/>
      <c r="AGT15" s="252"/>
      <c r="AGU15" s="252"/>
      <c r="AGV15" s="252"/>
      <c r="AGW15" s="252"/>
      <c r="AGX15" s="252"/>
      <c r="AGY15" s="252"/>
      <c r="AGZ15" s="252"/>
      <c r="AHA15" s="252"/>
      <c r="AHB15" s="252"/>
      <c r="AHC15" s="252"/>
      <c r="AHD15" s="252"/>
      <c r="AHE15" s="252"/>
      <c r="AHF15" s="252"/>
      <c r="AHG15" s="252"/>
      <c r="AHH15" s="252"/>
      <c r="AHI15" s="252"/>
      <c r="AHJ15" s="252"/>
      <c r="AHK15" s="252"/>
      <c r="AHL15" s="252"/>
      <c r="AHM15" s="252"/>
      <c r="AHN15" s="252"/>
      <c r="AHO15" s="252"/>
      <c r="AHP15" s="252"/>
      <c r="AHQ15" s="252"/>
      <c r="AHR15" s="252"/>
      <c r="AHS15" s="252"/>
      <c r="AHT15" s="252"/>
      <c r="AHU15" s="252"/>
      <c r="AHV15" s="252"/>
      <c r="AHW15" s="252"/>
      <c r="AHX15" s="252"/>
      <c r="AHY15" s="252"/>
      <c r="AHZ15" s="252"/>
      <c r="AIA15" s="252"/>
      <c r="AIB15" s="252"/>
      <c r="AIC15" s="252"/>
      <c r="AID15" s="252"/>
      <c r="AIE15" s="252"/>
      <c r="AIF15" s="252"/>
      <c r="AIG15" s="252"/>
      <c r="AIH15" s="252"/>
      <c r="AII15" s="252"/>
      <c r="AIJ15" s="252"/>
      <c r="AIK15" s="252"/>
      <c r="AIL15" s="252"/>
      <c r="AIM15" s="252"/>
      <c r="AIN15" s="252"/>
      <c r="AIO15" s="252"/>
      <c r="AIP15" s="252"/>
      <c r="AIQ15" s="252"/>
      <c r="AIR15" s="252"/>
      <c r="AIS15" s="252"/>
      <c r="AIT15" s="252"/>
      <c r="AIU15" s="252"/>
      <c r="AIV15" s="252"/>
      <c r="AIW15" s="252"/>
      <c r="AIX15" s="252"/>
      <c r="AIY15" s="252"/>
      <c r="AIZ15" s="252"/>
      <c r="AJA15" s="252"/>
      <c r="AJB15" s="252"/>
      <c r="AJC15" s="252"/>
      <c r="AJD15" s="252"/>
      <c r="AJE15" s="252"/>
      <c r="AJF15" s="252"/>
      <c r="AJG15" s="252"/>
      <c r="AJH15" s="252"/>
      <c r="AJI15" s="252"/>
      <c r="AJJ15" s="252"/>
      <c r="AJK15" s="252"/>
      <c r="AJL15" s="252"/>
      <c r="AJM15" s="252"/>
      <c r="AJN15" s="252"/>
      <c r="AJO15" s="252"/>
      <c r="AJP15" s="252"/>
      <c r="AJQ15" s="252"/>
      <c r="AJR15" s="252"/>
      <c r="AJS15" s="252"/>
      <c r="AJT15" s="252"/>
      <c r="AJU15" s="252"/>
      <c r="AJV15" s="252"/>
      <c r="AJW15" s="252"/>
      <c r="AJX15" s="252"/>
      <c r="AJY15" s="252"/>
      <c r="AJZ15" s="252"/>
      <c r="AKA15" s="252"/>
      <c r="AKB15" s="252"/>
      <c r="AKC15" s="252"/>
      <c r="AKD15" s="252"/>
      <c r="AKE15" s="252"/>
      <c r="AKF15" s="252"/>
      <c r="AKG15" s="252"/>
      <c r="AKH15" s="252"/>
      <c r="AKI15" s="252"/>
      <c r="AKJ15" s="252"/>
      <c r="AKK15" s="252"/>
      <c r="AKL15" s="252"/>
      <c r="AKM15" s="252"/>
      <c r="AKN15" s="252"/>
      <c r="AKO15" s="252"/>
      <c r="AKP15" s="252"/>
      <c r="AKQ15" s="252"/>
      <c r="AKR15" s="252"/>
      <c r="AKS15" s="252"/>
      <c r="AKT15" s="252"/>
      <c r="AKU15" s="252"/>
      <c r="AKV15" s="252"/>
      <c r="AKW15" s="252"/>
      <c r="AKX15" s="252"/>
      <c r="AKY15" s="252"/>
      <c r="AKZ15" s="252"/>
      <c r="ALA15" s="252"/>
      <c r="ALB15" s="252"/>
      <c r="ALC15" s="252"/>
      <c r="ALD15" s="252"/>
      <c r="ALE15" s="252"/>
      <c r="ALF15" s="252"/>
      <c r="ALG15" s="252"/>
      <c r="ALH15" s="252"/>
      <c r="ALI15" s="252"/>
      <c r="ALJ15" s="252"/>
      <c r="ALK15" s="252"/>
      <c r="ALL15" s="252"/>
      <c r="ALM15" s="252"/>
      <c r="ALN15" s="252"/>
      <c r="ALO15" s="252"/>
      <c r="ALP15" s="252"/>
      <c r="ALQ15" s="252"/>
      <c r="ALR15" s="252"/>
      <c r="ALS15" s="252"/>
      <c r="ALT15" s="252"/>
      <c r="ALU15" s="252"/>
      <c r="ALV15" s="252"/>
      <c r="ALW15" s="252"/>
      <c r="ALX15" s="252"/>
      <c r="ALY15" s="252"/>
      <c r="ALZ15" s="252"/>
      <c r="AMA15" s="252"/>
      <c r="AMB15" s="252"/>
      <c r="AMC15" s="252"/>
      <c r="AMD15" s="252"/>
      <c r="AME15" s="252"/>
      <c r="AMF15" s="252"/>
      <c r="AMG15" s="252"/>
      <c r="AMH15" s="252"/>
      <c r="AMI15" s="252"/>
      <c r="AMJ15" s="252"/>
      <c r="AMK15" s="252"/>
    </row>
    <row r="16" spans="1:1025" s="253" customFormat="1" ht="19.5" hidden="1" outlineLevel="2">
      <c r="A16" s="37"/>
      <c r="B16" s="25"/>
      <c r="C16" s="25"/>
      <c r="D16" s="25"/>
      <c r="E16" s="35"/>
      <c r="F16" s="25"/>
      <c r="G16" s="20"/>
      <c r="H16" s="20"/>
      <c r="I16" s="9"/>
      <c r="J16" s="25"/>
      <c r="K16" s="25"/>
      <c r="L16" s="25"/>
      <c r="M16" s="25"/>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row>
    <row r="17" spans="1:1025" s="21" customFormat="1" ht="19.5" hidden="1" outlineLevel="2">
      <c r="A17" s="37"/>
      <c r="B17" s="25"/>
      <c r="C17" s="25"/>
      <c r="D17" s="25"/>
      <c r="E17" s="35"/>
      <c r="F17" s="25"/>
      <c r="G17" s="20"/>
      <c r="H17" s="20"/>
      <c r="I17" s="9"/>
      <c r="J17" s="25"/>
      <c r="K17" s="25"/>
      <c r="L17" s="25"/>
      <c r="M17" s="25"/>
      <c r="N17" s="23"/>
    </row>
    <row r="18" spans="1:1025" s="255" customFormat="1" hidden="1" outlineLevel="2">
      <c r="A18" s="37"/>
      <c r="B18" s="108"/>
      <c r="C18" s="254"/>
      <c r="D18" s="25"/>
      <c r="E18" s="35"/>
      <c r="F18" s="25"/>
      <c r="G18" s="20"/>
      <c r="H18" s="20"/>
      <c r="I18" s="9"/>
      <c r="J18" s="25"/>
      <c r="K18" s="25"/>
      <c r="L18" s="25"/>
      <c r="M18" s="25"/>
      <c r="N18" s="7"/>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row>
    <row r="19" spans="1:1025" s="255" customFormat="1" hidden="1" outlineLevel="2">
      <c r="A19" s="37"/>
      <c r="B19" s="25"/>
      <c r="C19" s="25"/>
      <c r="D19" s="25"/>
      <c r="E19" s="35"/>
      <c r="F19" s="25"/>
      <c r="G19" s="20"/>
      <c r="H19" s="20"/>
      <c r="I19" s="9"/>
      <c r="J19" s="25"/>
      <c r="K19" s="25"/>
      <c r="L19" s="25"/>
      <c r="M19" s="25"/>
      <c r="N19" s="7"/>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row>
    <row r="20" spans="1:1025" s="6" customFormat="1" hidden="1" outlineLevel="2">
      <c r="A20" s="37"/>
      <c r="B20" s="72"/>
      <c r="C20" s="25"/>
      <c r="D20" s="25"/>
      <c r="E20" s="35"/>
      <c r="F20" s="25"/>
      <c r="G20" s="25"/>
      <c r="H20" s="25"/>
      <c r="I20" s="9"/>
      <c r="J20" s="25"/>
      <c r="K20" s="25"/>
      <c r="L20" s="25"/>
      <c r="M20" s="25"/>
      <c r="N20" s="17"/>
    </row>
    <row r="21" spans="1:1025" s="251" customFormat="1" hidden="1" outlineLevel="2">
      <c r="A21" s="37"/>
      <c r="B21" s="72"/>
      <c r="C21" s="25"/>
      <c r="D21" s="25"/>
      <c r="E21" s="35"/>
      <c r="F21" s="25"/>
      <c r="G21" s="25"/>
      <c r="H21" s="25"/>
      <c r="I21" s="9"/>
      <c r="J21" s="25"/>
      <c r="K21" s="25"/>
      <c r="L21" s="25"/>
      <c r="M21" s="25"/>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row>
    <row r="22" spans="1:1025" s="255" customFormat="1" hidden="1" outlineLevel="2">
      <c r="A22" s="37"/>
      <c r="B22" s="72"/>
      <c r="C22" s="25"/>
      <c r="D22" s="108"/>
      <c r="E22" s="35"/>
      <c r="F22" s="25"/>
      <c r="G22" s="25"/>
      <c r="H22" s="25"/>
      <c r="I22" s="9"/>
      <c r="J22" s="25"/>
      <c r="K22" s="25"/>
      <c r="L22" s="25"/>
      <c r="M22" s="2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c r="AJK22" s="5"/>
      <c r="AJL22" s="5"/>
      <c r="AJM22" s="5"/>
      <c r="AJN22" s="5"/>
      <c r="AJO22" s="5"/>
      <c r="AJP22" s="5"/>
      <c r="AJQ22" s="5"/>
      <c r="AJR22" s="5"/>
      <c r="AJS22" s="5"/>
      <c r="AJT22" s="5"/>
      <c r="AJU22" s="5"/>
      <c r="AJV22" s="5"/>
      <c r="AJW22" s="5"/>
      <c r="AJX22" s="5"/>
      <c r="AJY22" s="5"/>
      <c r="AJZ22" s="5"/>
      <c r="AKA22" s="5"/>
      <c r="AKB22" s="5"/>
      <c r="AKC22" s="5"/>
      <c r="AKD22" s="5"/>
      <c r="AKE22" s="5"/>
      <c r="AKF22" s="5"/>
      <c r="AKG22" s="5"/>
      <c r="AKH22" s="5"/>
      <c r="AKI22" s="5"/>
      <c r="AKJ22" s="5"/>
      <c r="AKK22" s="5"/>
      <c r="AKL22" s="5"/>
      <c r="AKM22" s="5"/>
      <c r="AKN22" s="5"/>
      <c r="AKO22" s="5"/>
      <c r="AKP22" s="5"/>
      <c r="AKQ22" s="5"/>
      <c r="AKR22" s="5"/>
      <c r="AKS22" s="5"/>
      <c r="AKT22" s="5"/>
      <c r="AKU22" s="5"/>
      <c r="AKV22" s="5"/>
      <c r="AKW22" s="5"/>
      <c r="AKX22" s="5"/>
      <c r="AKY22" s="5"/>
      <c r="AKZ22" s="5"/>
      <c r="ALA22" s="5"/>
      <c r="ALB22" s="5"/>
      <c r="ALC22" s="5"/>
      <c r="ALD22" s="5"/>
      <c r="ALE22" s="5"/>
      <c r="ALF22" s="5"/>
      <c r="ALG22" s="5"/>
      <c r="ALH22" s="5"/>
      <c r="ALI22" s="5"/>
      <c r="ALJ22" s="5"/>
      <c r="ALK22" s="5"/>
      <c r="ALL22" s="5"/>
      <c r="ALM22" s="5"/>
      <c r="ALN22" s="5"/>
      <c r="ALO22" s="5"/>
      <c r="ALP22" s="5"/>
      <c r="ALQ22" s="5"/>
      <c r="ALR22" s="5"/>
      <c r="ALS22" s="5"/>
      <c r="ALT22" s="5"/>
      <c r="ALU22" s="5"/>
      <c r="ALV22" s="5"/>
      <c r="ALW22" s="5"/>
      <c r="ALX22" s="5"/>
      <c r="ALY22" s="5"/>
      <c r="ALZ22" s="5"/>
      <c r="AMA22" s="5"/>
      <c r="AMB22" s="5"/>
      <c r="AMC22" s="5"/>
      <c r="AMD22" s="5"/>
      <c r="AME22" s="5"/>
      <c r="AMF22" s="5"/>
      <c r="AMG22" s="5"/>
      <c r="AMH22" s="5"/>
      <c r="AMI22" s="5"/>
      <c r="AMJ22" s="5"/>
    </row>
    <row r="23" spans="1:1025" s="255" customFormat="1" hidden="1" outlineLevel="2">
      <c r="A23" s="37"/>
      <c r="B23" s="72"/>
      <c r="C23" s="25"/>
      <c r="D23" s="25"/>
      <c r="E23" s="35"/>
      <c r="F23" s="25"/>
      <c r="G23" s="25"/>
      <c r="H23" s="25"/>
      <c r="I23" s="9"/>
      <c r="J23" s="25"/>
      <c r="K23" s="25"/>
      <c r="L23" s="25"/>
      <c r="M23" s="2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c r="IW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c r="AAE23" s="5"/>
      <c r="AAF23" s="5"/>
      <c r="AAG23" s="5"/>
      <c r="AAH23" s="5"/>
      <c r="AAI23" s="5"/>
      <c r="AAJ23" s="5"/>
      <c r="AAK23" s="5"/>
      <c r="AAL23" s="5"/>
      <c r="AAM23" s="5"/>
      <c r="AAN23" s="5"/>
      <c r="AAO23" s="5"/>
      <c r="AAP23" s="5"/>
      <c r="AAQ23" s="5"/>
      <c r="AAR23" s="5"/>
      <c r="AAS23" s="5"/>
      <c r="AAT23" s="5"/>
      <c r="AAU23" s="5"/>
      <c r="AAV23" s="5"/>
      <c r="AAW23" s="5"/>
      <c r="AAX23" s="5"/>
      <c r="AAY23" s="5"/>
      <c r="AAZ23" s="5"/>
      <c r="ABA23" s="5"/>
      <c r="ABB23" s="5"/>
      <c r="ABC23" s="5"/>
      <c r="ABD23" s="5"/>
      <c r="ABE23" s="5"/>
      <c r="ABF23" s="5"/>
      <c r="ABG23" s="5"/>
      <c r="ABH23" s="5"/>
      <c r="ABI23" s="5"/>
      <c r="ABJ23" s="5"/>
      <c r="ABK23" s="5"/>
      <c r="ABL23" s="5"/>
      <c r="ABM23" s="5"/>
      <c r="ABN23" s="5"/>
      <c r="ABO23" s="5"/>
      <c r="ABP23" s="5"/>
      <c r="ABQ23" s="5"/>
      <c r="ABR23" s="5"/>
      <c r="ABS23" s="5"/>
      <c r="ABT23" s="5"/>
      <c r="ABU23" s="5"/>
      <c r="ABV23" s="5"/>
      <c r="ABW23" s="5"/>
      <c r="ABX23" s="5"/>
      <c r="ABY23" s="5"/>
      <c r="ABZ23" s="5"/>
      <c r="ACA23" s="5"/>
      <c r="ACB23" s="5"/>
      <c r="ACC23" s="5"/>
      <c r="ACD23" s="5"/>
      <c r="ACE23" s="5"/>
      <c r="ACF23" s="5"/>
      <c r="ACG23" s="5"/>
      <c r="ACH23" s="5"/>
      <c r="ACI23" s="5"/>
      <c r="ACJ23" s="5"/>
      <c r="ACK23" s="5"/>
      <c r="ACL23" s="5"/>
      <c r="ACM23" s="5"/>
      <c r="ACN23" s="5"/>
      <c r="ACO23" s="5"/>
      <c r="ACP23" s="5"/>
      <c r="ACQ23" s="5"/>
      <c r="ACR23" s="5"/>
      <c r="ACS23" s="5"/>
      <c r="ACT23" s="5"/>
      <c r="ACU23" s="5"/>
      <c r="ACV23" s="5"/>
      <c r="ACW23" s="5"/>
      <c r="ACX23" s="5"/>
      <c r="ACY23" s="5"/>
      <c r="ACZ23" s="5"/>
      <c r="ADA23" s="5"/>
      <c r="ADB23" s="5"/>
      <c r="ADC23" s="5"/>
      <c r="ADD23" s="5"/>
      <c r="ADE23" s="5"/>
      <c r="ADF23" s="5"/>
      <c r="ADG23" s="5"/>
      <c r="ADH23" s="5"/>
      <c r="ADI23" s="5"/>
      <c r="ADJ23" s="5"/>
      <c r="ADK23" s="5"/>
      <c r="ADL23" s="5"/>
      <c r="ADM23" s="5"/>
      <c r="ADN23" s="5"/>
      <c r="ADO23" s="5"/>
      <c r="ADP23" s="5"/>
      <c r="ADQ23" s="5"/>
      <c r="ADR23" s="5"/>
      <c r="ADS23" s="5"/>
      <c r="ADT23" s="5"/>
      <c r="ADU23" s="5"/>
      <c r="ADV23" s="5"/>
      <c r="ADW23" s="5"/>
      <c r="ADX23" s="5"/>
      <c r="ADY23" s="5"/>
      <c r="ADZ23" s="5"/>
      <c r="AEA23" s="5"/>
      <c r="AEB23" s="5"/>
      <c r="AEC23" s="5"/>
      <c r="AED23" s="5"/>
      <c r="AEE23" s="5"/>
      <c r="AEF23" s="5"/>
      <c r="AEG23" s="5"/>
      <c r="AEH23" s="5"/>
      <c r="AEI23" s="5"/>
      <c r="AEJ23" s="5"/>
      <c r="AEK23" s="5"/>
      <c r="AEL23" s="5"/>
      <c r="AEM23" s="5"/>
      <c r="AEN23" s="5"/>
      <c r="AEO23" s="5"/>
      <c r="AEP23" s="5"/>
      <c r="AEQ23" s="5"/>
      <c r="AER23" s="5"/>
      <c r="AES23" s="5"/>
      <c r="AET23" s="5"/>
      <c r="AEU23" s="5"/>
      <c r="AEV23" s="5"/>
      <c r="AEW23" s="5"/>
      <c r="AEX23" s="5"/>
      <c r="AEY23" s="5"/>
      <c r="AEZ23" s="5"/>
      <c r="AFA23" s="5"/>
      <c r="AFB23" s="5"/>
      <c r="AFC23" s="5"/>
      <c r="AFD23" s="5"/>
      <c r="AFE23" s="5"/>
      <c r="AFF23" s="5"/>
      <c r="AFG23" s="5"/>
      <c r="AFH23" s="5"/>
      <c r="AFI23" s="5"/>
      <c r="AFJ23" s="5"/>
      <c r="AFK23" s="5"/>
      <c r="AFL23" s="5"/>
      <c r="AFM23" s="5"/>
      <c r="AFN23" s="5"/>
      <c r="AFO23" s="5"/>
      <c r="AFP23" s="5"/>
      <c r="AFQ23" s="5"/>
      <c r="AFR23" s="5"/>
      <c r="AFS23" s="5"/>
      <c r="AFT23" s="5"/>
      <c r="AFU23" s="5"/>
      <c r="AFV23" s="5"/>
      <c r="AFW23" s="5"/>
      <c r="AFX23" s="5"/>
      <c r="AFY23" s="5"/>
      <c r="AFZ23" s="5"/>
      <c r="AGA23" s="5"/>
      <c r="AGB23" s="5"/>
      <c r="AGC23" s="5"/>
      <c r="AGD23" s="5"/>
      <c r="AGE23" s="5"/>
      <c r="AGF23" s="5"/>
      <c r="AGG23" s="5"/>
      <c r="AGH23" s="5"/>
      <c r="AGI23" s="5"/>
      <c r="AGJ23" s="5"/>
      <c r="AGK23" s="5"/>
      <c r="AGL23" s="5"/>
      <c r="AGM23" s="5"/>
      <c r="AGN23" s="5"/>
      <c r="AGO23" s="5"/>
      <c r="AGP23" s="5"/>
      <c r="AGQ23" s="5"/>
      <c r="AGR23" s="5"/>
      <c r="AGS23" s="5"/>
      <c r="AGT23" s="5"/>
      <c r="AGU23" s="5"/>
      <c r="AGV23" s="5"/>
      <c r="AGW23" s="5"/>
      <c r="AGX23" s="5"/>
      <c r="AGY23" s="5"/>
      <c r="AGZ23" s="5"/>
      <c r="AHA23" s="5"/>
      <c r="AHB23" s="5"/>
      <c r="AHC23" s="5"/>
      <c r="AHD23" s="5"/>
      <c r="AHE23" s="5"/>
      <c r="AHF23" s="5"/>
      <c r="AHG23" s="5"/>
      <c r="AHH23" s="5"/>
      <c r="AHI23" s="5"/>
      <c r="AHJ23" s="5"/>
      <c r="AHK23" s="5"/>
      <c r="AHL23" s="5"/>
      <c r="AHM23" s="5"/>
      <c r="AHN23" s="5"/>
      <c r="AHO23" s="5"/>
      <c r="AHP23" s="5"/>
      <c r="AHQ23" s="5"/>
      <c r="AHR23" s="5"/>
      <c r="AHS23" s="5"/>
      <c r="AHT23" s="5"/>
      <c r="AHU23" s="5"/>
      <c r="AHV23" s="5"/>
      <c r="AHW23" s="5"/>
      <c r="AHX23" s="5"/>
      <c r="AHY23" s="5"/>
      <c r="AHZ23" s="5"/>
      <c r="AIA23" s="5"/>
      <c r="AIB23" s="5"/>
      <c r="AIC23" s="5"/>
      <c r="AID23" s="5"/>
      <c r="AIE23" s="5"/>
      <c r="AIF23" s="5"/>
      <c r="AIG23" s="5"/>
      <c r="AIH23" s="5"/>
      <c r="AII23" s="5"/>
      <c r="AIJ23" s="5"/>
      <c r="AIK23" s="5"/>
      <c r="AIL23" s="5"/>
      <c r="AIM23" s="5"/>
      <c r="AIN23" s="5"/>
      <c r="AIO23" s="5"/>
      <c r="AIP23" s="5"/>
      <c r="AIQ23" s="5"/>
      <c r="AIR23" s="5"/>
      <c r="AIS23" s="5"/>
      <c r="AIT23" s="5"/>
      <c r="AIU23" s="5"/>
      <c r="AIV23" s="5"/>
      <c r="AIW23" s="5"/>
      <c r="AIX23" s="5"/>
      <c r="AIY23" s="5"/>
      <c r="AIZ23" s="5"/>
      <c r="AJA23" s="5"/>
      <c r="AJB23" s="5"/>
      <c r="AJC23" s="5"/>
      <c r="AJD23" s="5"/>
      <c r="AJE23" s="5"/>
      <c r="AJF23" s="5"/>
      <c r="AJG23" s="5"/>
      <c r="AJH23" s="5"/>
      <c r="AJI23" s="5"/>
      <c r="AJJ23" s="5"/>
      <c r="AJK23" s="5"/>
      <c r="AJL23" s="5"/>
      <c r="AJM23" s="5"/>
      <c r="AJN23" s="5"/>
      <c r="AJO23" s="5"/>
      <c r="AJP23" s="5"/>
      <c r="AJQ23" s="5"/>
      <c r="AJR23" s="5"/>
      <c r="AJS23" s="5"/>
      <c r="AJT23" s="5"/>
      <c r="AJU23" s="5"/>
      <c r="AJV23" s="5"/>
      <c r="AJW23" s="5"/>
      <c r="AJX23" s="5"/>
      <c r="AJY23" s="5"/>
      <c r="AJZ23" s="5"/>
      <c r="AKA23" s="5"/>
      <c r="AKB23" s="5"/>
      <c r="AKC23" s="5"/>
      <c r="AKD23" s="5"/>
      <c r="AKE23" s="5"/>
      <c r="AKF23" s="5"/>
      <c r="AKG23" s="5"/>
      <c r="AKH23" s="5"/>
      <c r="AKI23" s="5"/>
      <c r="AKJ23" s="5"/>
      <c r="AKK23" s="5"/>
      <c r="AKL23" s="5"/>
      <c r="AKM23" s="5"/>
      <c r="AKN23" s="5"/>
      <c r="AKO23" s="5"/>
      <c r="AKP23" s="5"/>
      <c r="AKQ23" s="5"/>
      <c r="AKR23" s="5"/>
      <c r="AKS23" s="5"/>
      <c r="AKT23" s="5"/>
      <c r="AKU23" s="5"/>
      <c r="AKV23" s="5"/>
      <c r="AKW23" s="5"/>
      <c r="AKX23" s="5"/>
      <c r="AKY23" s="5"/>
      <c r="AKZ23" s="5"/>
      <c r="ALA23" s="5"/>
      <c r="ALB23" s="5"/>
      <c r="ALC23" s="5"/>
      <c r="ALD23" s="5"/>
      <c r="ALE23" s="5"/>
      <c r="ALF23" s="5"/>
      <c r="ALG23" s="5"/>
      <c r="ALH23" s="5"/>
      <c r="ALI23" s="5"/>
      <c r="ALJ23" s="5"/>
      <c r="ALK23" s="5"/>
      <c r="ALL23" s="5"/>
      <c r="ALM23" s="5"/>
      <c r="ALN23" s="5"/>
      <c r="ALO23" s="5"/>
      <c r="ALP23" s="5"/>
      <c r="ALQ23" s="5"/>
      <c r="ALR23" s="5"/>
      <c r="ALS23" s="5"/>
      <c r="ALT23" s="5"/>
      <c r="ALU23" s="5"/>
      <c r="ALV23" s="5"/>
      <c r="ALW23" s="5"/>
      <c r="ALX23" s="5"/>
      <c r="ALY23" s="5"/>
      <c r="ALZ23" s="5"/>
      <c r="AMA23" s="5"/>
      <c r="AMB23" s="5"/>
      <c r="AMC23" s="5"/>
      <c r="AMD23" s="5"/>
      <c r="AME23" s="5"/>
      <c r="AMF23" s="5"/>
      <c r="AMG23" s="5"/>
      <c r="AMH23" s="5"/>
      <c r="AMI23" s="5"/>
      <c r="AMJ23" s="5"/>
    </row>
    <row r="24" spans="1:1025" s="255" customFormat="1" hidden="1" outlineLevel="2">
      <c r="A24" s="37"/>
      <c r="B24" s="72"/>
      <c r="C24" s="25"/>
      <c r="D24" s="108"/>
      <c r="E24" s="35"/>
      <c r="F24" s="25"/>
      <c r="G24" s="25"/>
      <c r="H24" s="25"/>
      <c r="I24" s="9"/>
      <c r="J24" s="25"/>
      <c r="K24" s="25"/>
      <c r="L24" s="25"/>
      <c r="M24" s="25"/>
      <c r="N24" s="18"/>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c r="HA24" s="19"/>
      <c r="HB24" s="19"/>
      <c r="HC24" s="19"/>
      <c r="HD24" s="19"/>
      <c r="HE24" s="19"/>
      <c r="HF24" s="19"/>
      <c r="HG24" s="19"/>
      <c r="HH24" s="19"/>
      <c r="HI24" s="19"/>
      <c r="HJ24" s="19"/>
      <c r="HK24" s="19"/>
      <c r="HL24" s="19"/>
      <c r="HM24" s="19"/>
      <c r="HN24" s="19"/>
      <c r="HO24" s="19"/>
      <c r="HP24" s="19"/>
      <c r="HQ24" s="19"/>
      <c r="HR24" s="19"/>
      <c r="HS24" s="19"/>
      <c r="HT24" s="19"/>
      <c r="HU24" s="19"/>
      <c r="HV24" s="19"/>
      <c r="HW24" s="19"/>
      <c r="HX24" s="19"/>
      <c r="HY24" s="19"/>
      <c r="HZ24" s="19"/>
      <c r="IA24" s="19"/>
      <c r="IB24" s="19"/>
      <c r="IC24" s="19"/>
      <c r="ID24" s="19"/>
      <c r="IE24" s="19"/>
      <c r="IF24" s="19"/>
      <c r="IG24" s="19"/>
      <c r="IH24" s="19"/>
      <c r="II24" s="19"/>
      <c r="IJ24" s="19"/>
      <c r="IK24" s="19"/>
      <c r="IL24" s="19"/>
      <c r="IM24" s="19"/>
      <c r="IN24" s="19"/>
      <c r="IO24" s="19"/>
      <c r="IP24" s="19"/>
      <c r="IQ24" s="19"/>
      <c r="IR24" s="19"/>
      <c r="IS24" s="19"/>
      <c r="IT24" s="19"/>
      <c r="IU24" s="19"/>
      <c r="IV24" s="19"/>
      <c r="IW24" s="19"/>
      <c r="IX24" s="19"/>
      <c r="IY24" s="19"/>
      <c r="IZ24" s="19"/>
      <c r="JA24" s="19"/>
      <c r="JB24" s="19"/>
      <c r="JC24" s="19"/>
      <c r="JD24" s="19"/>
      <c r="JE24" s="19"/>
      <c r="JF24" s="19"/>
      <c r="JG24" s="19"/>
      <c r="JH24" s="19"/>
      <c r="JI24" s="19"/>
      <c r="JJ24" s="19"/>
      <c r="JK24" s="19"/>
      <c r="JL24" s="19"/>
      <c r="JM24" s="19"/>
      <c r="JN24" s="19"/>
      <c r="JO24" s="19"/>
      <c r="JP24" s="19"/>
      <c r="JQ24" s="19"/>
      <c r="JR24" s="19"/>
      <c r="JS24" s="19"/>
      <c r="JT24" s="19"/>
      <c r="JU24" s="19"/>
      <c r="JV24" s="19"/>
      <c r="JW24" s="19"/>
      <c r="JX24" s="19"/>
      <c r="JY24" s="19"/>
      <c r="JZ24" s="19"/>
      <c r="KA24" s="19"/>
      <c r="KB24" s="19"/>
      <c r="KC24" s="19"/>
      <c r="KD24" s="19"/>
      <c r="KE24" s="19"/>
      <c r="KF24" s="19"/>
      <c r="KG24" s="19"/>
      <c r="KH24" s="19"/>
      <c r="KI24" s="19"/>
      <c r="KJ24" s="19"/>
      <c r="KK24" s="19"/>
      <c r="KL24" s="19"/>
      <c r="KM24" s="19"/>
      <c r="KN24" s="19"/>
      <c r="KO24" s="19"/>
      <c r="KP24" s="19"/>
      <c r="KQ24" s="19"/>
      <c r="KR24" s="19"/>
      <c r="KS24" s="19"/>
      <c r="KT24" s="19"/>
      <c r="KU24" s="19"/>
      <c r="KV24" s="19"/>
      <c r="KW24" s="19"/>
      <c r="KX24" s="19"/>
      <c r="KY24" s="19"/>
      <c r="KZ24" s="19"/>
      <c r="LA24" s="19"/>
      <c r="LB24" s="19"/>
      <c r="LC24" s="19"/>
      <c r="LD24" s="19"/>
      <c r="LE24" s="19"/>
      <c r="LF24" s="19"/>
      <c r="LG24" s="19"/>
      <c r="LH24" s="19"/>
      <c r="LI24" s="19"/>
      <c r="LJ24" s="19"/>
      <c r="LK24" s="19"/>
      <c r="LL24" s="19"/>
      <c r="LM24" s="19"/>
      <c r="LN24" s="19"/>
      <c r="LO24" s="19"/>
      <c r="LP24" s="19"/>
      <c r="LQ24" s="19"/>
      <c r="LR24" s="19"/>
      <c r="LS24" s="19"/>
      <c r="LT24" s="19"/>
      <c r="LU24" s="19"/>
      <c r="LV24" s="19"/>
      <c r="LW24" s="19"/>
      <c r="LX24" s="19"/>
      <c r="LY24" s="19"/>
      <c r="LZ24" s="19"/>
      <c r="MA24" s="19"/>
      <c r="MB24" s="19"/>
      <c r="MC24" s="19"/>
      <c r="MD24" s="19"/>
      <c r="ME24" s="19"/>
      <c r="MF24" s="19"/>
      <c r="MG24" s="19"/>
      <c r="MH24" s="19"/>
      <c r="MI24" s="19"/>
      <c r="MJ24" s="19"/>
      <c r="MK24" s="19"/>
      <c r="ML24" s="19"/>
      <c r="MM24" s="19"/>
      <c r="MN24" s="19"/>
      <c r="MO24" s="19"/>
      <c r="MP24" s="19"/>
      <c r="MQ24" s="19"/>
      <c r="MR24" s="19"/>
      <c r="MS24" s="19"/>
      <c r="MT24" s="19"/>
      <c r="MU24" s="19"/>
      <c r="MV24" s="19"/>
      <c r="MW24" s="19"/>
      <c r="MX24" s="19"/>
      <c r="MY24" s="19"/>
      <c r="MZ24" s="19"/>
      <c r="NA24" s="19"/>
      <c r="NB24" s="19"/>
      <c r="NC24" s="19"/>
      <c r="ND24" s="19"/>
      <c r="NE24" s="19"/>
      <c r="NF24" s="19"/>
      <c r="NG24" s="19"/>
      <c r="NH24" s="19"/>
      <c r="NI24" s="19"/>
      <c r="NJ24" s="19"/>
      <c r="NK24" s="19"/>
      <c r="NL24" s="19"/>
      <c r="NM24" s="19"/>
      <c r="NN24" s="19"/>
      <c r="NO24" s="19"/>
      <c r="NP24" s="19"/>
      <c r="NQ24" s="19"/>
      <c r="NR24" s="19"/>
      <c r="NS24" s="19"/>
      <c r="NT24" s="19"/>
      <c r="NU24" s="19"/>
      <c r="NV24" s="19"/>
      <c r="NW24" s="19"/>
      <c r="NX24" s="19"/>
      <c r="NY24" s="19"/>
      <c r="NZ24" s="19"/>
      <c r="OA24" s="19"/>
      <c r="OB24" s="19"/>
      <c r="OC24" s="19"/>
      <c r="OD24" s="19"/>
      <c r="OE24" s="19"/>
      <c r="OF24" s="19"/>
      <c r="OG24" s="19"/>
      <c r="OH24" s="19"/>
      <c r="OI24" s="19"/>
      <c r="OJ24" s="19"/>
      <c r="OK24" s="19"/>
      <c r="OL24" s="19"/>
      <c r="OM24" s="19"/>
      <c r="ON24" s="19"/>
      <c r="OO24" s="19"/>
      <c r="OP24" s="19"/>
      <c r="OQ24" s="19"/>
      <c r="OR24" s="19"/>
      <c r="OS24" s="19"/>
      <c r="OT24" s="19"/>
      <c r="OU24" s="19"/>
      <c r="OV24" s="19"/>
      <c r="OW24" s="19"/>
      <c r="OX24" s="19"/>
      <c r="OY24" s="19"/>
      <c r="OZ24" s="19"/>
      <c r="PA24" s="19"/>
      <c r="PB24" s="19"/>
      <c r="PC24" s="19"/>
      <c r="PD24" s="19"/>
      <c r="PE24" s="19"/>
      <c r="PF24" s="19"/>
      <c r="PG24" s="19"/>
      <c r="PH24" s="19"/>
      <c r="PI24" s="19"/>
      <c r="PJ24" s="19"/>
      <c r="PK24" s="19"/>
      <c r="PL24" s="19"/>
      <c r="PM24" s="19"/>
      <c r="PN24" s="19"/>
      <c r="PO24" s="19"/>
      <c r="PP24" s="19"/>
      <c r="PQ24" s="19"/>
      <c r="PR24" s="19"/>
      <c r="PS24" s="19"/>
      <c r="PT24" s="19"/>
      <c r="PU24" s="19"/>
      <c r="PV24" s="19"/>
      <c r="PW24" s="19"/>
      <c r="PX24" s="19"/>
      <c r="PY24" s="19"/>
      <c r="PZ24" s="19"/>
      <c r="QA24" s="19"/>
      <c r="QB24" s="19"/>
      <c r="QC24" s="19"/>
      <c r="QD24" s="19"/>
      <c r="QE24" s="19"/>
      <c r="QF24" s="19"/>
      <c r="QG24" s="19"/>
      <c r="QH24" s="19"/>
      <c r="QI24" s="19"/>
      <c r="QJ24" s="19"/>
      <c r="QK24" s="19"/>
      <c r="QL24" s="19"/>
      <c r="QM24" s="19"/>
      <c r="QN24" s="19"/>
      <c r="QO24" s="19"/>
      <c r="QP24" s="19"/>
      <c r="QQ24" s="19"/>
      <c r="QR24" s="19"/>
      <c r="QS24" s="19"/>
      <c r="QT24" s="19"/>
      <c r="QU24" s="19"/>
      <c r="QV24" s="19"/>
      <c r="QW24" s="19"/>
      <c r="QX24" s="19"/>
      <c r="QY24" s="19"/>
      <c r="QZ24" s="19"/>
      <c r="RA24" s="19"/>
      <c r="RB24" s="19"/>
      <c r="RC24" s="19"/>
      <c r="RD24" s="19"/>
      <c r="RE24" s="19"/>
      <c r="RF24" s="19"/>
      <c r="RG24" s="19"/>
      <c r="RH24" s="19"/>
      <c r="RI24" s="19"/>
      <c r="RJ24" s="19"/>
      <c r="RK24" s="19"/>
      <c r="RL24" s="19"/>
      <c r="RM24" s="19"/>
      <c r="RN24" s="19"/>
      <c r="RO24" s="19"/>
      <c r="RP24" s="19"/>
      <c r="RQ24" s="19"/>
      <c r="RR24" s="19"/>
      <c r="RS24" s="19"/>
      <c r="RT24" s="19"/>
      <c r="RU24" s="19"/>
      <c r="RV24" s="19"/>
      <c r="RW24" s="19"/>
      <c r="RX24" s="19"/>
      <c r="RY24" s="19"/>
      <c r="RZ24" s="19"/>
      <c r="SA24" s="19"/>
      <c r="SB24" s="19"/>
      <c r="SC24" s="19"/>
      <c r="SD24" s="19"/>
      <c r="SE24" s="19"/>
      <c r="SF24" s="19"/>
      <c r="SG24" s="19"/>
      <c r="SH24" s="19"/>
      <c r="SI24" s="19"/>
      <c r="SJ24" s="19"/>
      <c r="SK24" s="19"/>
      <c r="SL24" s="19"/>
      <c r="SM24" s="19"/>
      <c r="SN24" s="19"/>
      <c r="SO24" s="19"/>
      <c r="SP24" s="19"/>
      <c r="SQ24" s="19"/>
      <c r="SR24" s="19"/>
      <c r="SS24" s="19"/>
      <c r="ST24" s="19"/>
      <c r="SU24" s="19"/>
      <c r="SV24" s="19"/>
      <c r="SW24" s="19"/>
      <c r="SX24" s="19"/>
      <c r="SY24" s="19"/>
      <c r="SZ24" s="19"/>
      <c r="TA24" s="19"/>
      <c r="TB24" s="19"/>
      <c r="TC24" s="19"/>
      <c r="TD24" s="19"/>
      <c r="TE24" s="19"/>
      <c r="TF24" s="19"/>
      <c r="TG24" s="19"/>
      <c r="TH24" s="19"/>
      <c r="TI24" s="19"/>
      <c r="TJ24" s="19"/>
      <c r="TK24" s="19"/>
      <c r="TL24" s="19"/>
      <c r="TM24" s="19"/>
      <c r="TN24" s="19"/>
      <c r="TO24" s="19"/>
      <c r="TP24" s="19"/>
      <c r="TQ24" s="19"/>
      <c r="TR24" s="19"/>
      <c r="TS24" s="19"/>
      <c r="TT24" s="19"/>
      <c r="TU24" s="19"/>
      <c r="TV24" s="19"/>
      <c r="TW24" s="19"/>
      <c r="TX24" s="19"/>
      <c r="TY24" s="19"/>
      <c r="TZ24" s="19"/>
      <c r="UA24" s="19"/>
      <c r="UB24" s="19"/>
      <c r="UC24" s="19"/>
      <c r="UD24" s="19"/>
      <c r="UE24" s="19"/>
      <c r="UF24" s="19"/>
      <c r="UG24" s="19"/>
      <c r="UH24" s="19"/>
      <c r="UI24" s="19"/>
      <c r="UJ24" s="19"/>
      <c r="UK24" s="19"/>
      <c r="UL24" s="19"/>
      <c r="UM24" s="19"/>
      <c r="UN24" s="19"/>
      <c r="UO24" s="19"/>
      <c r="UP24" s="19"/>
      <c r="UQ24" s="19"/>
      <c r="UR24" s="19"/>
      <c r="US24" s="19"/>
      <c r="UT24" s="19"/>
      <c r="UU24" s="19"/>
      <c r="UV24" s="19"/>
      <c r="UW24" s="19"/>
      <c r="UX24" s="19"/>
      <c r="UY24" s="19"/>
      <c r="UZ24" s="19"/>
      <c r="VA24" s="19"/>
      <c r="VB24" s="19"/>
      <c r="VC24" s="19"/>
      <c r="VD24" s="19"/>
      <c r="VE24" s="19"/>
      <c r="VF24" s="19"/>
      <c r="VG24" s="19"/>
      <c r="VH24" s="19"/>
      <c r="VI24" s="19"/>
      <c r="VJ24" s="19"/>
      <c r="VK24" s="19"/>
      <c r="VL24" s="19"/>
      <c r="VM24" s="19"/>
      <c r="VN24" s="19"/>
      <c r="VO24" s="19"/>
      <c r="VP24" s="19"/>
      <c r="VQ24" s="19"/>
      <c r="VR24" s="19"/>
      <c r="VS24" s="19"/>
      <c r="VT24" s="19"/>
      <c r="VU24" s="19"/>
      <c r="VV24" s="19"/>
      <c r="VW24" s="19"/>
      <c r="VX24" s="19"/>
      <c r="VY24" s="19"/>
      <c r="VZ24" s="19"/>
      <c r="WA24" s="19"/>
      <c r="WB24" s="19"/>
      <c r="WC24" s="19"/>
      <c r="WD24" s="19"/>
      <c r="WE24" s="19"/>
      <c r="WF24" s="19"/>
      <c r="WG24" s="19"/>
      <c r="WH24" s="19"/>
      <c r="WI24" s="19"/>
      <c r="WJ24" s="19"/>
      <c r="WK24" s="19"/>
      <c r="WL24" s="19"/>
      <c r="WM24" s="19"/>
      <c r="WN24" s="19"/>
      <c r="WO24" s="19"/>
      <c r="WP24" s="19"/>
      <c r="WQ24" s="19"/>
      <c r="WR24" s="19"/>
      <c r="WS24" s="19"/>
      <c r="WT24" s="19"/>
      <c r="WU24" s="19"/>
      <c r="WV24" s="19"/>
      <c r="WW24" s="19"/>
      <c r="WX24" s="19"/>
      <c r="WY24" s="19"/>
      <c r="WZ24" s="19"/>
      <c r="XA24" s="19"/>
      <c r="XB24" s="19"/>
      <c r="XC24" s="19"/>
      <c r="XD24" s="19"/>
      <c r="XE24" s="19"/>
      <c r="XF24" s="19"/>
      <c r="XG24" s="19"/>
      <c r="XH24" s="19"/>
      <c r="XI24" s="19"/>
      <c r="XJ24" s="19"/>
      <c r="XK24" s="19"/>
      <c r="XL24" s="19"/>
      <c r="XM24" s="19"/>
      <c r="XN24" s="19"/>
      <c r="XO24" s="19"/>
      <c r="XP24" s="19"/>
      <c r="XQ24" s="19"/>
      <c r="XR24" s="19"/>
      <c r="XS24" s="19"/>
      <c r="XT24" s="19"/>
      <c r="XU24" s="19"/>
      <c r="XV24" s="19"/>
      <c r="XW24" s="19"/>
      <c r="XX24" s="19"/>
      <c r="XY24" s="19"/>
      <c r="XZ24" s="19"/>
      <c r="YA24" s="19"/>
      <c r="YB24" s="19"/>
      <c r="YC24" s="19"/>
      <c r="YD24" s="19"/>
      <c r="YE24" s="19"/>
      <c r="YF24" s="19"/>
      <c r="YG24" s="19"/>
      <c r="YH24" s="19"/>
      <c r="YI24" s="19"/>
      <c r="YJ24" s="19"/>
      <c r="YK24" s="19"/>
      <c r="YL24" s="19"/>
      <c r="YM24" s="19"/>
      <c r="YN24" s="19"/>
      <c r="YO24" s="19"/>
      <c r="YP24" s="19"/>
      <c r="YQ24" s="19"/>
      <c r="YR24" s="19"/>
      <c r="YS24" s="19"/>
      <c r="YT24" s="19"/>
      <c r="YU24" s="19"/>
      <c r="YV24" s="19"/>
      <c r="YW24" s="19"/>
      <c r="YX24" s="19"/>
      <c r="YY24" s="19"/>
      <c r="YZ24" s="19"/>
      <c r="ZA24" s="19"/>
      <c r="ZB24" s="19"/>
      <c r="ZC24" s="19"/>
      <c r="ZD24" s="19"/>
      <c r="ZE24" s="19"/>
      <c r="ZF24" s="19"/>
      <c r="ZG24" s="19"/>
      <c r="ZH24" s="19"/>
      <c r="ZI24" s="19"/>
      <c r="ZJ24" s="19"/>
      <c r="ZK24" s="19"/>
      <c r="ZL24" s="19"/>
      <c r="ZM24" s="19"/>
      <c r="ZN24" s="19"/>
      <c r="ZO24" s="19"/>
      <c r="ZP24" s="19"/>
      <c r="ZQ24" s="19"/>
      <c r="ZR24" s="19"/>
      <c r="ZS24" s="19"/>
      <c r="ZT24" s="19"/>
      <c r="ZU24" s="19"/>
      <c r="ZV24" s="19"/>
      <c r="ZW24" s="19"/>
      <c r="ZX24" s="19"/>
      <c r="ZY24" s="19"/>
      <c r="ZZ24" s="19"/>
      <c r="AAA24" s="19"/>
      <c r="AAB24" s="19"/>
      <c r="AAC24" s="19"/>
      <c r="AAD24" s="19"/>
      <c r="AAE24" s="19"/>
      <c r="AAF24" s="19"/>
      <c r="AAG24" s="19"/>
      <c r="AAH24" s="19"/>
      <c r="AAI24" s="19"/>
      <c r="AAJ24" s="19"/>
      <c r="AAK24" s="19"/>
      <c r="AAL24" s="19"/>
      <c r="AAM24" s="19"/>
      <c r="AAN24" s="19"/>
      <c r="AAO24" s="19"/>
      <c r="AAP24" s="19"/>
      <c r="AAQ24" s="19"/>
      <c r="AAR24" s="19"/>
      <c r="AAS24" s="19"/>
      <c r="AAT24" s="19"/>
      <c r="AAU24" s="19"/>
      <c r="AAV24" s="19"/>
      <c r="AAW24" s="19"/>
      <c r="AAX24" s="19"/>
      <c r="AAY24" s="19"/>
      <c r="AAZ24" s="19"/>
      <c r="ABA24" s="19"/>
      <c r="ABB24" s="19"/>
      <c r="ABC24" s="19"/>
      <c r="ABD24" s="19"/>
      <c r="ABE24" s="19"/>
      <c r="ABF24" s="19"/>
      <c r="ABG24" s="19"/>
      <c r="ABH24" s="19"/>
      <c r="ABI24" s="19"/>
      <c r="ABJ24" s="19"/>
      <c r="ABK24" s="19"/>
      <c r="ABL24" s="19"/>
      <c r="ABM24" s="19"/>
      <c r="ABN24" s="19"/>
      <c r="ABO24" s="19"/>
      <c r="ABP24" s="19"/>
      <c r="ABQ24" s="19"/>
      <c r="ABR24" s="19"/>
      <c r="ABS24" s="19"/>
      <c r="ABT24" s="19"/>
      <c r="ABU24" s="19"/>
      <c r="ABV24" s="19"/>
      <c r="ABW24" s="19"/>
      <c r="ABX24" s="19"/>
      <c r="ABY24" s="19"/>
      <c r="ABZ24" s="19"/>
      <c r="ACA24" s="19"/>
      <c r="ACB24" s="19"/>
      <c r="ACC24" s="19"/>
      <c r="ACD24" s="19"/>
      <c r="ACE24" s="19"/>
      <c r="ACF24" s="19"/>
      <c r="ACG24" s="19"/>
      <c r="ACH24" s="19"/>
      <c r="ACI24" s="19"/>
      <c r="ACJ24" s="19"/>
      <c r="ACK24" s="19"/>
      <c r="ACL24" s="19"/>
      <c r="ACM24" s="19"/>
      <c r="ACN24" s="19"/>
      <c r="ACO24" s="19"/>
      <c r="ACP24" s="19"/>
      <c r="ACQ24" s="19"/>
      <c r="ACR24" s="19"/>
      <c r="ACS24" s="19"/>
      <c r="ACT24" s="19"/>
      <c r="ACU24" s="19"/>
      <c r="ACV24" s="19"/>
      <c r="ACW24" s="19"/>
      <c r="ACX24" s="19"/>
      <c r="ACY24" s="19"/>
      <c r="ACZ24" s="19"/>
      <c r="ADA24" s="19"/>
      <c r="ADB24" s="19"/>
      <c r="ADC24" s="19"/>
      <c r="ADD24" s="19"/>
      <c r="ADE24" s="19"/>
      <c r="ADF24" s="19"/>
      <c r="ADG24" s="19"/>
      <c r="ADH24" s="19"/>
      <c r="ADI24" s="19"/>
      <c r="ADJ24" s="19"/>
      <c r="ADK24" s="19"/>
      <c r="ADL24" s="19"/>
      <c r="ADM24" s="19"/>
      <c r="ADN24" s="19"/>
      <c r="ADO24" s="19"/>
      <c r="ADP24" s="19"/>
      <c r="ADQ24" s="19"/>
      <c r="ADR24" s="19"/>
      <c r="ADS24" s="19"/>
      <c r="ADT24" s="19"/>
      <c r="ADU24" s="19"/>
      <c r="ADV24" s="19"/>
      <c r="ADW24" s="19"/>
      <c r="ADX24" s="19"/>
      <c r="ADY24" s="19"/>
      <c r="ADZ24" s="19"/>
      <c r="AEA24" s="19"/>
      <c r="AEB24" s="19"/>
      <c r="AEC24" s="19"/>
      <c r="AED24" s="19"/>
      <c r="AEE24" s="19"/>
      <c r="AEF24" s="19"/>
      <c r="AEG24" s="19"/>
      <c r="AEH24" s="19"/>
      <c r="AEI24" s="19"/>
      <c r="AEJ24" s="19"/>
      <c r="AEK24" s="19"/>
      <c r="AEL24" s="19"/>
      <c r="AEM24" s="19"/>
      <c r="AEN24" s="19"/>
      <c r="AEO24" s="19"/>
      <c r="AEP24" s="19"/>
      <c r="AEQ24" s="19"/>
      <c r="AER24" s="19"/>
      <c r="AES24" s="19"/>
      <c r="AET24" s="19"/>
      <c r="AEU24" s="19"/>
      <c r="AEV24" s="19"/>
      <c r="AEW24" s="19"/>
      <c r="AEX24" s="19"/>
      <c r="AEY24" s="19"/>
      <c r="AEZ24" s="19"/>
      <c r="AFA24" s="19"/>
      <c r="AFB24" s="19"/>
      <c r="AFC24" s="19"/>
      <c r="AFD24" s="19"/>
      <c r="AFE24" s="19"/>
      <c r="AFF24" s="19"/>
      <c r="AFG24" s="19"/>
      <c r="AFH24" s="19"/>
      <c r="AFI24" s="19"/>
      <c r="AFJ24" s="19"/>
      <c r="AFK24" s="19"/>
      <c r="AFL24" s="19"/>
      <c r="AFM24" s="19"/>
      <c r="AFN24" s="19"/>
      <c r="AFO24" s="19"/>
      <c r="AFP24" s="19"/>
      <c r="AFQ24" s="19"/>
      <c r="AFR24" s="19"/>
      <c r="AFS24" s="19"/>
      <c r="AFT24" s="19"/>
      <c r="AFU24" s="19"/>
      <c r="AFV24" s="19"/>
      <c r="AFW24" s="19"/>
      <c r="AFX24" s="19"/>
      <c r="AFY24" s="19"/>
      <c r="AFZ24" s="19"/>
      <c r="AGA24" s="19"/>
      <c r="AGB24" s="19"/>
      <c r="AGC24" s="19"/>
      <c r="AGD24" s="19"/>
      <c r="AGE24" s="19"/>
      <c r="AGF24" s="19"/>
      <c r="AGG24" s="19"/>
      <c r="AGH24" s="19"/>
      <c r="AGI24" s="19"/>
      <c r="AGJ24" s="19"/>
      <c r="AGK24" s="19"/>
      <c r="AGL24" s="19"/>
      <c r="AGM24" s="19"/>
      <c r="AGN24" s="19"/>
      <c r="AGO24" s="19"/>
      <c r="AGP24" s="19"/>
      <c r="AGQ24" s="19"/>
      <c r="AGR24" s="19"/>
      <c r="AGS24" s="19"/>
      <c r="AGT24" s="19"/>
      <c r="AGU24" s="19"/>
      <c r="AGV24" s="19"/>
      <c r="AGW24" s="19"/>
      <c r="AGX24" s="19"/>
      <c r="AGY24" s="19"/>
      <c r="AGZ24" s="19"/>
      <c r="AHA24" s="19"/>
      <c r="AHB24" s="19"/>
      <c r="AHC24" s="19"/>
      <c r="AHD24" s="19"/>
      <c r="AHE24" s="19"/>
      <c r="AHF24" s="19"/>
      <c r="AHG24" s="19"/>
      <c r="AHH24" s="19"/>
      <c r="AHI24" s="19"/>
      <c r="AHJ24" s="19"/>
      <c r="AHK24" s="19"/>
      <c r="AHL24" s="19"/>
      <c r="AHM24" s="19"/>
      <c r="AHN24" s="19"/>
      <c r="AHO24" s="19"/>
      <c r="AHP24" s="19"/>
      <c r="AHQ24" s="19"/>
      <c r="AHR24" s="19"/>
      <c r="AHS24" s="19"/>
      <c r="AHT24" s="19"/>
      <c r="AHU24" s="19"/>
      <c r="AHV24" s="19"/>
      <c r="AHW24" s="19"/>
      <c r="AHX24" s="19"/>
      <c r="AHY24" s="19"/>
      <c r="AHZ24" s="19"/>
      <c r="AIA24" s="19"/>
      <c r="AIB24" s="19"/>
      <c r="AIC24" s="19"/>
      <c r="AID24" s="19"/>
      <c r="AIE24" s="19"/>
      <c r="AIF24" s="19"/>
      <c r="AIG24" s="19"/>
      <c r="AIH24" s="19"/>
      <c r="AII24" s="19"/>
      <c r="AIJ24" s="19"/>
      <c r="AIK24" s="19"/>
      <c r="AIL24" s="19"/>
      <c r="AIM24" s="19"/>
      <c r="AIN24" s="19"/>
      <c r="AIO24" s="19"/>
      <c r="AIP24" s="19"/>
      <c r="AIQ24" s="19"/>
      <c r="AIR24" s="19"/>
      <c r="AIS24" s="19"/>
      <c r="AIT24" s="19"/>
      <c r="AIU24" s="19"/>
      <c r="AIV24" s="19"/>
      <c r="AIW24" s="19"/>
      <c r="AIX24" s="19"/>
      <c r="AIY24" s="19"/>
      <c r="AIZ24" s="19"/>
      <c r="AJA24" s="19"/>
      <c r="AJB24" s="19"/>
      <c r="AJC24" s="19"/>
      <c r="AJD24" s="19"/>
      <c r="AJE24" s="19"/>
      <c r="AJF24" s="19"/>
      <c r="AJG24" s="19"/>
      <c r="AJH24" s="19"/>
      <c r="AJI24" s="19"/>
      <c r="AJJ24" s="19"/>
      <c r="AJK24" s="19"/>
      <c r="AJL24" s="19"/>
      <c r="AJM24" s="19"/>
      <c r="AJN24" s="19"/>
      <c r="AJO24" s="19"/>
      <c r="AJP24" s="19"/>
      <c r="AJQ24" s="19"/>
      <c r="AJR24" s="19"/>
      <c r="AJS24" s="19"/>
      <c r="AJT24" s="19"/>
      <c r="AJU24" s="19"/>
      <c r="AJV24" s="19"/>
      <c r="AJW24" s="19"/>
      <c r="AJX24" s="19"/>
      <c r="AJY24" s="19"/>
      <c r="AJZ24" s="19"/>
      <c r="AKA24" s="19"/>
      <c r="AKB24" s="19"/>
      <c r="AKC24" s="19"/>
      <c r="AKD24" s="19"/>
      <c r="AKE24" s="19"/>
      <c r="AKF24" s="19"/>
      <c r="AKG24" s="19"/>
      <c r="AKH24" s="19"/>
      <c r="AKI24" s="19"/>
      <c r="AKJ24" s="19"/>
      <c r="AKK24" s="19"/>
      <c r="AKL24" s="19"/>
      <c r="AKM24" s="19"/>
      <c r="AKN24" s="19"/>
      <c r="AKO24" s="19"/>
      <c r="AKP24" s="19"/>
      <c r="AKQ24" s="19"/>
      <c r="AKR24" s="19"/>
      <c r="AKS24" s="19"/>
      <c r="AKT24" s="19"/>
      <c r="AKU24" s="19"/>
      <c r="AKV24" s="19"/>
      <c r="AKW24" s="19"/>
      <c r="AKX24" s="19"/>
      <c r="AKY24" s="19"/>
      <c r="AKZ24" s="19"/>
      <c r="ALA24" s="19"/>
      <c r="ALB24" s="19"/>
      <c r="ALC24" s="19"/>
      <c r="ALD24" s="19"/>
      <c r="ALE24" s="19"/>
      <c r="ALF24" s="19"/>
      <c r="ALG24" s="19"/>
      <c r="ALH24" s="19"/>
      <c r="ALI24" s="19"/>
      <c r="ALJ24" s="19"/>
      <c r="ALK24" s="19"/>
      <c r="ALL24" s="19"/>
      <c r="ALM24" s="19"/>
      <c r="ALN24" s="19"/>
      <c r="ALO24" s="19"/>
      <c r="ALP24" s="19"/>
      <c r="ALQ24" s="19"/>
      <c r="ALR24" s="19"/>
      <c r="ALS24" s="19"/>
      <c r="ALT24" s="19"/>
      <c r="ALU24" s="19"/>
      <c r="ALV24" s="19"/>
      <c r="ALW24" s="19"/>
      <c r="ALX24" s="19"/>
      <c r="ALY24" s="19"/>
      <c r="ALZ24" s="19"/>
      <c r="AMA24" s="19"/>
      <c r="AMB24" s="19"/>
      <c r="AMC24" s="19"/>
      <c r="AMD24" s="19"/>
      <c r="AME24" s="19"/>
      <c r="AMF24" s="19"/>
      <c r="AMG24" s="19"/>
      <c r="AMH24" s="19"/>
      <c r="AMI24" s="19"/>
      <c r="AMJ24" s="19"/>
      <c r="AMK24" s="19"/>
    </row>
    <row r="25" spans="1:1025" s="257" customFormat="1" ht="19.5" hidden="1" outlineLevel="2">
      <c r="A25" s="37"/>
      <c r="B25" s="25"/>
      <c r="C25" s="25"/>
      <c r="D25" s="25"/>
      <c r="E25" s="35"/>
      <c r="F25" s="25"/>
      <c r="G25" s="20"/>
      <c r="H25" s="20"/>
      <c r="I25" s="9"/>
      <c r="J25" s="25"/>
      <c r="K25" s="25"/>
      <c r="L25" s="25"/>
      <c r="M25" s="25"/>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c r="BJ25" s="256"/>
      <c r="BK25" s="256"/>
      <c r="BL25" s="256"/>
      <c r="BM25" s="256"/>
      <c r="BN25" s="256"/>
      <c r="BO25" s="256"/>
      <c r="BP25" s="256"/>
      <c r="BQ25" s="256"/>
      <c r="BR25" s="256"/>
      <c r="BS25" s="256"/>
      <c r="BT25" s="256"/>
      <c r="BU25" s="256"/>
      <c r="BV25" s="256"/>
      <c r="BW25" s="256"/>
      <c r="BX25" s="256"/>
      <c r="BY25" s="256"/>
      <c r="BZ25" s="256"/>
      <c r="CA25" s="256"/>
      <c r="CB25" s="256"/>
      <c r="CC25" s="256"/>
      <c r="CD25" s="256"/>
      <c r="CE25" s="256"/>
      <c r="CF25" s="256"/>
      <c r="CG25" s="256"/>
      <c r="CH25" s="256"/>
      <c r="CI25" s="256"/>
      <c r="CJ25" s="256"/>
      <c r="CK25" s="256"/>
      <c r="CL25" s="256"/>
      <c r="CM25" s="256"/>
      <c r="CN25" s="256"/>
      <c r="CO25" s="256"/>
      <c r="CP25" s="256"/>
      <c r="CQ25" s="256"/>
      <c r="CR25" s="256"/>
      <c r="CS25" s="256"/>
      <c r="CT25" s="256"/>
      <c r="CU25" s="256"/>
      <c r="CV25" s="256"/>
      <c r="CW25" s="256"/>
      <c r="CX25" s="256"/>
      <c r="CY25" s="256"/>
      <c r="CZ25" s="256"/>
      <c r="DA25" s="256"/>
      <c r="DB25" s="256"/>
      <c r="DC25" s="256"/>
      <c r="DD25" s="256"/>
      <c r="DE25" s="256"/>
      <c r="DF25" s="256"/>
      <c r="DG25" s="256"/>
      <c r="DH25" s="256"/>
      <c r="DI25" s="256"/>
      <c r="DJ25" s="256"/>
      <c r="DK25" s="256"/>
      <c r="DL25" s="256"/>
      <c r="DM25" s="256"/>
      <c r="DN25" s="256"/>
      <c r="DO25" s="256"/>
      <c r="DP25" s="256"/>
      <c r="DQ25" s="256"/>
      <c r="DR25" s="256"/>
      <c r="DS25" s="256"/>
      <c r="DT25" s="256"/>
      <c r="DU25" s="256"/>
      <c r="DV25" s="256"/>
      <c r="DW25" s="256"/>
      <c r="DX25" s="256"/>
      <c r="DY25" s="256"/>
      <c r="DZ25" s="256"/>
      <c r="EA25" s="256"/>
      <c r="EB25" s="256"/>
      <c r="EC25" s="256"/>
      <c r="ED25" s="256"/>
      <c r="EE25" s="256"/>
      <c r="EF25" s="256"/>
      <c r="EG25" s="256"/>
      <c r="EH25" s="256"/>
      <c r="EI25" s="256"/>
      <c r="EJ25" s="256"/>
      <c r="EK25" s="256"/>
      <c r="EL25" s="256"/>
      <c r="EM25" s="256"/>
      <c r="EN25" s="256"/>
      <c r="EO25" s="256"/>
      <c r="EP25" s="256"/>
      <c r="EQ25" s="256"/>
      <c r="ER25" s="256"/>
      <c r="ES25" s="256"/>
      <c r="ET25" s="256"/>
      <c r="EU25" s="256"/>
      <c r="EV25" s="256"/>
      <c r="EW25" s="256"/>
      <c r="EX25" s="256"/>
      <c r="EY25" s="256"/>
      <c r="EZ25" s="256"/>
      <c r="FA25" s="256"/>
      <c r="FB25" s="256"/>
      <c r="FC25" s="256"/>
      <c r="FD25" s="256"/>
      <c r="FE25" s="256"/>
      <c r="FF25" s="256"/>
      <c r="FG25" s="256"/>
      <c r="FH25" s="256"/>
      <c r="FI25" s="256"/>
      <c r="FJ25" s="256"/>
      <c r="FK25" s="256"/>
      <c r="FL25" s="256"/>
      <c r="FM25" s="256"/>
      <c r="FN25" s="256"/>
      <c r="FO25" s="256"/>
      <c r="FP25" s="256"/>
      <c r="FQ25" s="256"/>
      <c r="FR25" s="256"/>
      <c r="FS25" s="256"/>
      <c r="FT25" s="256"/>
      <c r="FU25" s="256"/>
      <c r="FV25" s="256"/>
      <c r="FW25" s="256"/>
      <c r="FX25" s="256"/>
      <c r="FY25" s="256"/>
      <c r="FZ25" s="256"/>
      <c r="GA25" s="256"/>
      <c r="GB25" s="256"/>
      <c r="GC25" s="256"/>
      <c r="GD25" s="256"/>
      <c r="GE25" s="256"/>
      <c r="GF25" s="256"/>
      <c r="GG25" s="256"/>
      <c r="GH25" s="256"/>
      <c r="GI25" s="256"/>
      <c r="GJ25" s="256"/>
      <c r="GK25" s="256"/>
      <c r="GL25" s="256"/>
      <c r="GM25" s="256"/>
      <c r="GN25" s="256"/>
      <c r="GO25" s="256"/>
      <c r="GP25" s="256"/>
      <c r="GQ25" s="256"/>
      <c r="GR25" s="256"/>
      <c r="GS25" s="256"/>
      <c r="GT25" s="256"/>
      <c r="GU25" s="256"/>
      <c r="GV25" s="256"/>
      <c r="GW25" s="256"/>
      <c r="GX25" s="256"/>
      <c r="GY25" s="256"/>
      <c r="GZ25" s="256"/>
      <c r="HA25" s="256"/>
      <c r="HB25" s="256"/>
      <c r="HC25" s="256"/>
      <c r="HD25" s="256"/>
      <c r="HE25" s="256"/>
      <c r="HF25" s="256"/>
      <c r="HG25" s="256"/>
      <c r="HH25" s="256"/>
      <c r="HI25" s="256"/>
      <c r="HJ25" s="256"/>
      <c r="HK25" s="256"/>
      <c r="HL25" s="256"/>
      <c r="HM25" s="256"/>
      <c r="HN25" s="256"/>
      <c r="HO25" s="256"/>
      <c r="HP25" s="256"/>
      <c r="HQ25" s="256"/>
      <c r="HR25" s="256"/>
      <c r="HS25" s="256"/>
      <c r="HT25" s="256"/>
      <c r="HU25" s="256"/>
      <c r="HV25" s="256"/>
      <c r="HW25" s="256"/>
      <c r="HX25" s="256"/>
      <c r="HY25" s="256"/>
      <c r="HZ25" s="256"/>
      <c r="IA25" s="256"/>
      <c r="IB25" s="256"/>
      <c r="IC25" s="256"/>
      <c r="ID25" s="256"/>
      <c r="IE25" s="256"/>
      <c r="IF25" s="256"/>
      <c r="IG25" s="256"/>
      <c r="IH25" s="256"/>
      <c r="II25" s="256"/>
      <c r="IJ25" s="256"/>
      <c r="IK25" s="256"/>
      <c r="IL25" s="256"/>
      <c r="IM25" s="256"/>
      <c r="IN25" s="256"/>
      <c r="IO25" s="256"/>
      <c r="IP25" s="256"/>
      <c r="IQ25" s="256"/>
      <c r="IR25" s="256"/>
      <c r="IS25" s="256"/>
      <c r="IT25" s="256"/>
      <c r="IU25" s="256"/>
      <c r="IV25" s="256"/>
      <c r="IW25" s="256"/>
      <c r="IX25" s="256"/>
      <c r="IY25" s="256"/>
      <c r="IZ25" s="256"/>
      <c r="JA25" s="256"/>
      <c r="JB25" s="256"/>
      <c r="JC25" s="256"/>
      <c r="JD25" s="256"/>
      <c r="JE25" s="256"/>
      <c r="JF25" s="256"/>
      <c r="JG25" s="256"/>
      <c r="JH25" s="256"/>
      <c r="JI25" s="256"/>
      <c r="JJ25" s="256"/>
      <c r="JK25" s="256"/>
      <c r="JL25" s="256"/>
      <c r="JM25" s="256"/>
      <c r="JN25" s="256"/>
      <c r="JO25" s="256"/>
      <c r="JP25" s="256"/>
      <c r="JQ25" s="256"/>
      <c r="JR25" s="256"/>
      <c r="JS25" s="256"/>
      <c r="JT25" s="256"/>
      <c r="JU25" s="256"/>
      <c r="JV25" s="256"/>
      <c r="JW25" s="256"/>
      <c r="JX25" s="256"/>
      <c r="JY25" s="256"/>
      <c r="JZ25" s="256"/>
      <c r="KA25" s="256"/>
      <c r="KB25" s="256"/>
      <c r="KC25" s="256"/>
      <c r="KD25" s="256"/>
      <c r="KE25" s="256"/>
      <c r="KF25" s="256"/>
      <c r="KG25" s="256"/>
      <c r="KH25" s="256"/>
      <c r="KI25" s="256"/>
      <c r="KJ25" s="256"/>
      <c r="KK25" s="256"/>
      <c r="KL25" s="256"/>
      <c r="KM25" s="256"/>
      <c r="KN25" s="256"/>
      <c r="KO25" s="256"/>
      <c r="KP25" s="256"/>
      <c r="KQ25" s="256"/>
      <c r="KR25" s="256"/>
      <c r="KS25" s="256"/>
      <c r="KT25" s="256"/>
      <c r="KU25" s="256"/>
      <c r="KV25" s="256"/>
      <c r="KW25" s="256"/>
      <c r="KX25" s="256"/>
      <c r="KY25" s="256"/>
      <c r="KZ25" s="256"/>
      <c r="LA25" s="256"/>
      <c r="LB25" s="256"/>
      <c r="LC25" s="256"/>
      <c r="LD25" s="256"/>
      <c r="LE25" s="256"/>
      <c r="LF25" s="256"/>
      <c r="LG25" s="256"/>
      <c r="LH25" s="256"/>
      <c r="LI25" s="256"/>
      <c r="LJ25" s="256"/>
      <c r="LK25" s="256"/>
      <c r="LL25" s="256"/>
      <c r="LM25" s="256"/>
      <c r="LN25" s="256"/>
      <c r="LO25" s="256"/>
      <c r="LP25" s="256"/>
      <c r="LQ25" s="256"/>
      <c r="LR25" s="256"/>
      <c r="LS25" s="256"/>
      <c r="LT25" s="256"/>
      <c r="LU25" s="256"/>
      <c r="LV25" s="256"/>
      <c r="LW25" s="256"/>
      <c r="LX25" s="256"/>
      <c r="LY25" s="256"/>
      <c r="LZ25" s="256"/>
      <c r="MA25" s="256"/>
      <c r="MB25" s="256"/>
      <c r="MC25" s="256"/>
      <c r="MD25" s="256"/>
      <c r="ME25" s="256"/>
      <c r="MF25" s="256"/>
      <c r="MG25" s="256"/>
      <c r="MH25" s="256"/>
      <c r="MI25" s="256"/>
      <c r="MJ25" s="256"/>
      <c r="MK25" s="256"/>
      <c r="ML25" s="256"/>
      <c r="MM25" s="256"/>
      <c r="MN25" s="256"/>
      <c r="MO25" s="256"/>
      <c r="MP25" s="256"/>
      <c r="MQ25" s="256"/>
      <c r="MR25" s="256"/>
      <c r="MS25" s="256"/>
      <c r="MT25" s="256"/>
      <c r="MU25" s="256"/>
      <c r="MV25" s="256"/>
      <c r="MW25" s="256"/>
      <c r="MX25" s="256"/>
      <c r="MY25" s="256"/>
      <c r="MZ25" s="256"/>
      <c r="NA25" s="256"/>
      <c r="NB25" s="256"/>
      <c r="NC25" s="256"/>
      <c r="ND25" s="256"/>
      <c r="NE25" s="256"/>
      <c r="NF25" s="256"/>
      <c r="NG25" s="256"/>
      <c r="NH25" s="256"/>
      <c r="NI25" s="256"/>
      <c r="NJ25" s="256"/>
      <c r="NK25" s="256"/>
      <c r="NL25" s="256"/>
      <c r="NM25" s="256"/>
      <c r="NN25" s="256"/>
      <c r="NO25" s="256"/>
      <c r="NP25" s="256"/>
      <c r="NQ25" s="256"/>
      <c r="NR25" s="256"/>
      <c r="NS25" s="256"/>
      <c r="NT25" s="256"/>
      <c r="NU25" s="256"/>
      <c r="NV25" s="256"/>
      <c r="NW25" s="256"/>
      <c r="NX25" s="256"/>
      <c r="NY25" s="256"/>
      <c r="NZ25" s="256"/>
      <c r="OA25" s="256"/>
      <c r="OB25" s="256"/>
      <c r="OC25" s="256"/>
      <c r="OD25" s="256"/>
      <c r="OE25" s="256"/>
      <c r="OF25" s="256"/>
      <c r="OG25" s="256"/>
      <c r="OH25" s="256"/>
      <c r="OI25" s="256"/>
      <c r="OJ25" s="256"/>
      <c r="OK25" s="256"/>
      <c r="OL25" s="256"/>
      <c r="OM25" s="256"/>
      <c r="ON25" s="256"/>
      <c r="OO25" s="256"/>
      <c r="OP25" s="256"/>
      <c r="OQ25" s="256"/>
      <c r="OR25" s="256"/>
      <c r="OS25" s="256"/>
      <c r="OT25" s="256"/>
      <c r="OU25" s="256"/>
      <c r="OV25" s="256"/>
      <c r="OW25" s="256"/>
      <c r="OX25" s="256"/>
      <c r="OY25" s="256"/>
      <c r="OZ25" s="256"/>
      <c r="PA25" s="256"/>
      <c r="PB25" s="256"/>
      <c r="PC25" s="256"/>
      <c r="PD25" s="256"/>
      <c r="PE25" s="256"/>
      <c r="PF25" s="256"/>
      <c r="PG25" s="256"/>
      <c r="PH25" s="256"/>
      <c r="PI25" s="256"/>
      <c r="PJ25" s="256"/>
      <c r="PK25" s="256"/>
      <c r="PL25" s="256"/>
      <c r="PM25" s="256"/>
      <c r="PN25" s="256"/>
      <c r="PO25" s="256"/>
      <c r="PP25" s="256"/>
      <c r="PQ25" s="256"/>
      <c r="PR25" s="256"/>
      <c r="PS25" s="256"/>
      <c r="PT25" s="256"/>
      <c r="PU25" s="256"/>
      <c r="PV25" s="256"/>
      <c r="PW25" s="256"/>
      <c r="PX25" s="256"/>
      <c r="PY25" s="256"/>
      <c r="PZ25" s="256"/>
      <c r="QA25" s="256"/>
      <c r="QB25" s="256"/>
      <c r="QC25" s="256"/>
      <c r="QD25" s="256"/>
      <c r="QE25" s="256"/>
      <c r="QF25" s="256"/>
      <c r="QG25" s="256"/>
      <c r="QH25" s="256"/>
      <c r="QI25" s="256"/>
      <c r="QJ25" s="256"/>
      <c r="QK25" s="256"/>
      <c r="QL25" s="256"/>
      <c r="QM25" s="256"/>
      <c r="QN25" s="256"/>
      <c r="QO25" s="256"/>
      <c r="QP25" s="256"/>
      <c r="QQ25" s="256"/>
      <c r="QR25" s="256"/>
      <c r="QS25" s="256"/>
      <c r="QT25" s="256"/>
      <c r="QU25" s="256"/>
      <c r="QV25" s="256"/>
      <c r="QW25" s="256"/>
      <c r="QX25" s="256"/>
      <c r="QY25" s="256"/>
      <c r="QZ25" s="256"/>
      <c r="RA25" s="256"/>
      <c r="RB25" s="256"/>
      <c r="RC25" s="256"/>
      <c r="RD25" s="256"/>
      <c r="RE25" s="256"/>
      <c r="RF25" s="256"/>
      <c r="RG25" s="256"/>
      <c r="RH25" s="256"/>
      <c r="RI25" s="256"/>
      <c r="RJ25" s="256"/>
      <c r="RK25" s="256"/>
      <c r="RL25" s="256"/>
      <c r="RM25" s="256"/>
      <c r="RN25" s="256"/>
      <c r="RO25" s="256"/>
      <c r="RP25" s="256"/>
      <c r="RQ25" s="256"/>
      <c r="RR25" s="256"/>
      <c r="RS25" s="256"/>
      <c r="RT25" s="256"/>
      <c r="RU25" s="256"/>
      <c r="RV25" s="256"/>
      <c r="RW25" s="256"/>
      <c r="RX25" s="256"/>
      <c r="RY25" s="256"/>
      <c r="RZ25" s="256"/>
      <c r="SA25" s="256"/>
      <c r="SB25" s="256"/>
      <c r="SC25" s="256"/>
      <c r="SD25" s="256"/>
      <c r="SE25" s="256"/>
      <c r="SF25" s="256"/>
      <c r="SG25" s="256"/>
      <c r="SH25" s="256"/>
      <c r="SI25" s="256"/>
      <c r="SJ25" s="256"/>
      <c r="SK25" s="256"/>
      <c r="SL25" s="256"/>
      <c r="SM25" s="256"/>
      <c r="SN25" s="256"/>
      <c r="SO25" s="256"/>
      <c r="SP25" s="256"/>
      <c r="SQ25" s="256"/>
      <c r="SR25" s="256"/>
      <c r="SS25" s="256"/>
      <c r="ST25" s="256"/>
      <c r="SU25" s="256"/>
      <c r="SV25" s="256"/>
      <c r="SW25" s="256"/>
      <c r="SX25" s="256"/>
      <c r="SY25" s="256"/>
      <c r="SZ25" s="256"/>
      <c r="TA25" s="256"/>
      <c r="TB25" s="256"/>
      <c r="TC25" s="256"/>
      <c r="TD25" s="256"/>
      <c r="TE25" s="256"/>
      <c r="TF25" s="256"/>
      <c r="TG25" s="256"/>
      <c r="TH25" s="256"/>
      <c r="TI25" s="256"/>
      <c r="TJ25" s="256"/>
      <c r="TK25" s="256"/>
      <c r="TL25" s="256"/>
      <c r="TM25" s="256"/>
      <c r="TN25" s="256"/>
      <c r="TO25" s="256"/>
      <c r="TP25" s="256"/>
      <c r="TQ25" s="256"/>
      <c r="TR25" s="256"/>
      <c r="TS25" s="256"/>
      <c r="TT25" s="256"/>
      <c r="TU25" s="256"/>
      <c r="TV25" s="256"/>
      <c r="TW25" s="256"/>
      <c r="TX25" s="256"/>
      <c r="TY25" s="256"/>
      <c r="TZ25" s="256"/>
      <c r="UA25" s="256"/>
      <c r="UB25" s="256"/>
      <c r="UC25" s="256"/>
      <c r="UD25" s="256"/>
      <c r="UE25" s="256"/>
      <c r="UF25" s="256"/>
      <c r="UG25" s="256"/>
      <c r="UH25" s="256"/>
      <c r="UI25" s="256"/>
      <c r="UJ25" s="256"/>
      <c r="UK25" s="256"/>
      <c r="UL25" s="256"/>
      <c r="UM25" s="256"/>
      <c r="UN25" s="256"/>
      <c r="UO25" s="256"/>
      <c r="UP25" s="256"/>
      <c r="UQ25" s="256"/>
      <c r="UR25" s="256"/>
      <c r="US25" s="256"/>
      <c r="UT25" s="256"/>
      <c r="UU25" s="256"/>
      <c r="UV25" s="256"/>
      <c r="UW25" s="256"/>
      <c r="UX25" s="256"/>
      <c r="UY25" s="256"/>
      <c r="UZ25" s="256"/>
      <c r="VA25" s="256"/>
      <c r="VB25" s="256"/>
      <c r="VC25" s="256"/>
      <c r="VD25" s="256"/>
      <c r="VE25" s="256"/>
      <c r="VF25" s="256"/>
      <c r="VG25" s="256"/>
      <c r="VH25" s="256"/>
      <c r="VI25" s="256"/>
      <c r="VJ25" s="256"/>
      <c r="VK25" s="256"/>
      <c r="VL25" s="256"/>
      <c r="VM25" s="256"/>
      <c r="VN25" s="256"/>
      <c r="VO25" s="256"/>
      <c r="VP25" s="256"/>
      <c r="VQ25" s="256"/>
      <c r="VR25" s="256"/>
      <c r="VS25" s="256"/>
      <c r="VT25" s="256"/>
      <c r="VU25" s="256"/>
      <c r="VV25" s="256"/>
      <c r="VW25" s="256"/>
      <c r="VX25" s="256"/>
      <c r="VY25" s="256"/>
      <c r="VZ25" s="256"/>
      <c r="WA25" s="256"/>
      <c r="WB25" s="256"/>
      <c r="WC25" s="256"/>
      <c r="WD25" s="256"/>
      <c r="WE25" s="256"/>
      <c r="WF25" s="256"/>
      <c r="WG25" s="256"/>
      <c r="WH25" s="256"/>
      <c r="WI25" s="256"/>
      <c r="WJ25" s="256"/>
      <c r="WK25" s="256"/>
      <c r="WL25" s="256"/>
      <c r="WM25" s="256"/>
      <c r="WN25" s="256"/>
      <c r="WO25" s="256"/>
      <c r="WP25" s="256"/>
      <c r="WQ25" s="256"/>
      <c r="WR25" s="256"/>
      <c r="WS25" s="256"/>
      <c r="WT25" s="256"/>
      <c r="WU25" s="256"/>
      <c r="WV25" s="256"/>
      <c r="WW25" s="256"/>
      <c r="WX25" s="256"/>
      <c r="WY25" s="256"/>
      <c r="WZ25" s="256"/>
      <c r="XA25" s="256"/>
      <c r="XB25" s="256"/>
      <c r="XC25" s="256"/>
      <c r="XD25" s="256"/>
      <c r="XE25" s="256"/>
      <c r="XF25" s="256"/>
      <c r="XG25" s="256"/>
      <c r="XH25" s="256"/>
      <c r="XI25" s="256"/>
      <c r="XJ25" s="256"/>
      <c r="XK25" s="256"/>
      <c r="XL25" s="256"/>
      <c r="XM25" s="256"/>
      <c r="XN25" s="256"/>
      <c r="XO25" s="256"/>
      <c r="XP25" s="256"/>
      <c r="XQ25" s="256"/>
      <c r="XR25" s="256"/>
      <c r="XS25" s="256"/>
      <c r="XT25" s="256"/>
      <c r="XU25" s="256"/>
      <c r="XV25" s="256"/>
      <c r="XW25" s="256"/>
      <c r="XX25" s="256"/>
      <c r="XY25" s="256"/>
      <c r="XZ25" s="256"/>
      <c r="YA25" s="256"/>
      <c r="YB25" s="256"/>
      <c r="YC25" s="256"/>
      <c r="YD25" s="256"/>
      <c r="YE25" s="256"/>
      <c r="YF25" s="256"/>
      <c r="YG25" s="256"/>
      <c r="YH25" s="256"/>
      <c r="YI25" s="256"/>
      <c r="YJ25" s="256"/>
      <c r="YK25" s="256"/>
      <c r="YL25" s="256"/>
      <c r="YM25" s="256"/>
      <c r="YN25" s="256"/>
      <c r="YO25" s="256"/>
      <c r="YP25" s="256"/>
      <c r="YQ25" s="256"/>
      <c r="YR25" s="256"/>
      <c r="YS25" s="256"/>
      <c r="YT25" s="256"/>
      <c r="YU25" s="256"/>
      <c r="YV25" s="256"/>
      <c r="YW25" s="256"/>
      <c r="YX25" s="256"/>
      <c r="YY25" s="256"/>
      <c r="YZ25" s="256"/>
      <c r="ZA25" s="256"/>
      <c r="ZB25" s="256"/>
      <c r="ZC25" s="256"/>
      <c r="ZD25" s="256"/>
      <c r="ZE25" s="256"/>
      <c r="ZF25" s="256"/>
      <c r="ZG25" s="256"/>
      <c r="ZH25" s="256"/>
      <c r="ZI25" s="256"/>
      <c r="ZJ25" s="256"/>
      <c r="ZK25" s="256"/>
      <c r="ZL25" s="256"/>
      <c r="ZM25" s="256"/>
      <c r="ZN25" s="256"/>
      <c r="ZO25" s="256"/>
      <c r="ZP25" s="256"/>
      <c r="ZQ25" s="256"/>
      <c r="ZR25" s="256"/>
      <c r="ZS25" s="256"/>
      <c r="ZT25" s="256"/>
      <c r="ZU25" s="256"/>
      <c r="ZV25" s="256"/>
      <c r="ZW25" s="256"/>
      <c r="ZX25" s="256"/>
      <c r="ZY25" s="256"/>
      <c r="ZZ25" s="256"/>
      <c r="AAA25" s="256"/>
      <c r="AAB25" s="256"/>
      <c r="AAC25" s="256"/>
      <c r="AAD25" s="256"/>
      <c r="AAE25" s="256"/>
      <c r="AAF25" s="256"/>
      <c r="AAG25" s="256"/>
      <c r="AAH25" s="256"/>
      <c r="AAI25" s="256"/>
      <c r="AAJ25" s="256"/>
      <c r="AAK25" s="256"/>
      <c r="AAL25" s="256"/>
      <c r="AAM25" s="256"/>
      <c r="AAN25" s="256"/>
      <c r="AAO25" s="256"/>
      <c r="AAP25" s="256"/>
      <c r="AAQ25" s="256"/>
      <c r="AAR25" s="256"/>
      <c r="AAS25" s="256"/>
      <c r="AAT25" s="256"/>
      <c r="AAU25" s="256"/>
      <c r="AAV25" s="256"/>
      <c r="AAW25" s="256"/>
      <c r="AAX25" s="256"/>
      <c r="AAY25" s="256"/>
      <c r="AAZ25" s="256"/>
      <c r="ABA25" s="256"/>
      <c r="ABB25" s="256"/>
      <c r="ABC25" s="256"/>
      <c r="ABD25" s="256"/>
      <c r="ABE25" s="256"/>
      <c r="ABF25" s="256"/>
      <c r="ABG25" s="256"/>
      <c r="ABH25" s="256"/>
      <c r="ABI25" s="256"/>
      <c r="ABJ25" s="256"/>
      <c r="ABK25" s="256"/>
      <c r="ABL25" s="256"/>
      <c r="ABM25" s="256"/>
      <c r="ABN25" s="256"/>
      <c r="ABO25" s="256"/>
      <c r="ABP25" s="256"/>
      <c r="ABQ25" s="256"/>
      <c r="ABR25" s="256"/>
      <c r="ABS25" s="256"/>
      <c r="ABT25" s="256"/>
      <c r="ABU25" s="256"/>
      <c r="ABV25" s="256"/>
      <c r="ABW25" s="256"/>
      <c r="ABX25" s="256"/>
      <c r="ABY25" s="256"/>
      <c r="ABZ25" s="256"/>
      <c r="ACA25" s="256"/>
      <c r="ACB25" s="256"/>
      <c r="ACC25" s="256"/>
      <c r="ACD25" s="256"/>
      <c r="ACE25" s="256"/>
      <c r="ACF25" s="256"/>
      <c r="ACG25" s="256"/>
      <c r="ACH25" s="256"/>
      <c r="ACI25" s="256"/>
      <c r="ACJ25" s="256"/>
      <c r="ACK25" s="256"/>
      <c r="ACL25" s="256"/>
      <c r="ACM25" s="256"/>
      <c r="ACN25" s="256"/>
      <c r="ACO25" s="256"/>
      <c r="ACP25" s="256"/>
      <c r="ACQ25" s="256"/>
      <c r="ACR25" s="256"/>
      <c r="ACS25" s="256"/>
      <c r="ACT25" s="256"/>
      <c r="ACU25" s="256"/>
      <c r="ACV25" s="256"/>
      <c r="ACW25" s="256"/>
      <c r="ACX25" s="256"/>
      <c r="ACY25" s="256"/>
      <c r="ACZ25" s="256"/>
      <c r="ADA25" s="256"/>
      <c r="ADB25" s="256"/>
      <c r="ADC25" s="256"/>
      <c r="ADD25" s="256"/>
      <c r="ADE25" s="256"/>
      <c r="ADF25" s="256"/>
      <c r="ADG25" s="256"/>
      <c r="ADH25" s="256"/>
      <c r="ADI25" s="256"/>
      <c r="ADJ25" s="256"/>
      <c r="ADK25" s="256"/>
      <c r="ADL25" s="256"/>
      <c r="ADM25" s="256"/>
      <c r="ADN25" s="256"/>
      <c r="ADO25" s="256"/>
      <c r="ADP25" s="256"/>
      <c r="ADQ25" s="256"/>
      <c r="ADR25" s="256"/>
      <c r="ADS25" s="256"/>
      <c r="ADT25" s="256"/>
      <c r="ADU25" s="256"/>
      <c r="ADV25" s="256"/>
      <c r="ADW25" s="256"/>
      <c r="ADX25" s="256"/>
      <c r="ADY25" s="256"/>
      <c r="ADZ25" s="256"/>
      <c r="AEA25" s="256"/>
      <c r="AEB25" s="256"/>
      <c r="AEC25" s="256"/>
      <c r="AED25" s="256"/>
      <c r="AEE25" s="256"/>
      <c r="AEF25" s="256"/>
      <c r="AEG25" s="256"/>
      <c r="AEH25" s="256"/>
      <c r="AEI25" s="256"/>
      <c r="AEJ25" s="256"/>
      <c r="AEK25" s="256"/>
      <c r="AEL25" s="256"/>
      <c r="AEM25" s="256"/>
      <c r="AEN25" s="256"/>
      <c r="AEO25" s="256"/>
      <c r="AEP25" s="256"/>
      <c r="AEQ25" s="256"/>
      <c r="AER25" s="256"/>
      <c r="AES25" s="256"/>
      <c r="AET25" s="256"/>
      <c r="AEU25" s="256"/>
      <c r="AEV25" s="256"/>
      <c r="AEW25" s="256"/>
      <c r="AEX25" s="256"/>
      <c r="AEY25" s="256"/>
      <c r="AEZ25" s="256"/>
      <c r="AFA25" s="256"/>
      <c r="AFB25" s="256"/>
      <c r="AFC25" s="256"/>
      <c r="AFD25" s="256"/>
      <c r="AFE25" s="256"/>
      <c r="AFF25" s="256"/>
      <c r="AFG25" s="256"/>
      <c r="AFH25" s="256"/>
      <c r="AFI25" s="256"/>
      <c r="AFJ25" s="256"/>
      <c r="AFK25" s="256"/>
      <c r="AFL25" s="256"/>
      <c r="AFM25" s="256"/>
      <c r="AFN25" s="256"/>
      <c r="AFO25" s="256"/>
      <c r="AFP25" s="256"/>
      <c r="AFQ25" s="256"/>
      <c r="AFR25" s="256"/>
      <c r="AFS25" s="256"/>
      <c r="AFT25" s="256"/>
      <c r="AFU25" s="256"/>
      <c r="AFV25" s="256"/>
      <c r="AFW25" s="256"/>
      <c r="AFX25" s="256"/>
      <c r="AFY25" s="256"/>
      <c r="AFZ25" s="256"/>
      <c r="AGA25" s="256"/>
      <c r="AGB25" s="256"/>
      <c r="AGC25" s="256"/>
      <c r="AGD25" s="256"/>
      <c r="AGE25" s="256"/>
      <c r="AGF25" s="256"/>
      <c r="AGG25" s="256"/>
      <c r="AGH25" s="256"/>
      <c r="AGI25" s="256"/>
      <c r="AGJ25" s="256"/>
      <c r="AGK25" s="256"/>
      <c r="AGL25" s="256"/>
      <c r="AGM25" s="256"/>
      <c r="AGN25" s="256"/>
      <c r="AGO25" s="256"/>
      <c r="AGP25" s="256"/>
      <c r="AGQ25" s="256"/>
      <c r="AGR25" s="256"/>
      <c r="AGS25" s="256"/>
      <c r="AGT25" s="256"/>
      <c r="AGU25" s="256"/>
      <c r="AGV25" s="256"/>
      <c r="AGW25" s="256"/>
      <c r="AGX25" s="256"/>
      <c r="AGY25" s="256"/>
      <c r="AGZ25" s="256"/>
      <c r="AHA25" s="256"/>
      <c r="AHB25" s="256"/>
      <c r="AHC25" s="256"/>
      <c r="AHD25" s="256"/>
      <c r="AHE25" s="256"/>
      <c r="AHF25" s="256"/>
      <c r="AHG25" s="256"/>
      <c r="AHH25" s="256"/>
      <c r="AHI25" s="256"/>
      <c r="AHJ25" s="256"/>
      <c r="AHK25" s="256"/>
      <c r="AHL25" s="256"/>
      <c r="AHM25" s="256"/>
      <c r="AHN25" s="256"/>
      <c r="AHO25" s="256"/>
      <c r="AHP25" s="256"/>
      <c r="AHQ25" s="256"/>
      <c r="AHR25" s="256"/>
      <c r="AHS25" s="256"/>
      <c r="AHT25" s="256"/>
      <c r="AHU25" s="256"/>
      <c r="AHV25" s="256"/>
      <c r="AHW25" s="256"/>
      <c r="AHX25" s="256"/>
      <c r="AHY25" s="256"/>
      <c r="AHZ25" s="256"/>
      <c r="AIA25" s="256"/>
      <c r="AIB25" s="256"/>
      <c r="AIC25" s="256"/>
      <c r="AID25" s="256"/>
      <c r="AIE25" s="256"/>
      <c r="AIF25" s="256"/>
      <c r="AIG25" s="256"/>
      <c r="AIH25" s="256"/>
      <c r="AII25" s="256"/>
      <c r="AIJ25" s="256"/>
      <c r="AIK25" s="256"/>
      <c r="AIL25" s="256"/>
      <c r="AIM25" s="256"/>
      <c r="AIN25" s="256"/>
      <c r="AIO25" s="256"/>
      <c r="AIP25" s="256"/>
      <c r="AIQ25" s="256"/>
      <c r="AIR25" s="256"/>
      <c r="AIS25" s="256"/>
      <c r="AIT25" s="256"/>
      <c r="AIU25" s="256"/>
      <c r="AIV25" s="256"/>
      <c r="AIW25" s="256"/>
      <c r="AIX25" s="256"/>
      <c r="AIY25" s="256"/>
      <c r="AIZ25" s="256"/>
      <c r="AJA25" s="256"/>
      <c r="AJB25" s="256"/>
      <c r="AJC25" s="256"/>
      <c r="AJD25" s="256"/>
      <c r="AJE25" s="256"/>
      <c r="AJF25" s="256"/>
      <c r="AJG25" s="256"/>
      <c r="AJH25" s="256"/>
      <c r="AJI25" s="256"/>
      <c r="AJJ25" s="256"/>
      <c r="AJK25" s="256"/>
      <c r="AJL25" s="256"/>
      <c r="AJM25" s="256"/>
      <c r="AJN25" s="256"/>
      <c r="AJO25" s="256"/>
      <c r="AJP25" s="256"/>
      <c r="AJQ25" s="256"/>
      <c r="AJR25" s="256"/>
      <c r="AJS25" s="256"/>
      <c r="AJT25" s="256"/>
      <c r="AJU25" s="256"/>
      <c r="AJV25" s="256"/>
      <c r="AJW25" s="256"/>
      <c r="AJX25" s="256"/>
      <c r="AJY25" s="256"/>
      <c r="AJZ25" s="256"/>
      <c r="AKA25" s="256"/>
      <c r="AKB25" s="256"/>
      <c r="AKC25" s="256"/>
      <c r="AKD25" s="256"/>
      <c r="AKE25" s="256"/>
      <c r="AKF25" s="256"/>
      <c r="AKG25" s="256"/>
      <c r="AKH25" s="256"/>
      <c r="AKI25" s="256"/>
      <c r="AKJ25" s="256"/>
      <c r="AKK25" s="256"/>
      <c r="AKL25" s="256"/>
      <c r="AKM25" s="256"/>
      <c r="AKN25" s="256"/>
      <c r="AKO25" s="256"/>
      <c r="AKP25" s="256"/>
      <c r="AKQ25" s="256"/>
      <c r="AKR25" s="256"/>
      <c r="AKS25" s="256"/>
      <c r="AKT25" s="256"/>
      <c r="AKU25" s="256"/>
      <c r="AKV25" s="256"/>
      <c r="AKW25" s="256"/>
      <c r="AKX25" s="256"/>
      <c r="AKY25" s="256"/>
      <c r="AKZ25" s="256"/>
      <c r="ALA25" s="256"/>
      <c r="ALB25" s="256"/>
      <c r="ALC25" s="256"/>
      <c r="ALD25" s="256"/>
      <c r="ALE25" s="256"/>
      <c r="ALF25" s="256"/>
      <c r="ALG25" s="256"/>
      <c r="ALH25" s="256"/>
      <c r="ALI25" s="256"/>
      <c r="ALJ25" s="256"/>
      <c r="ALK25" s="256"/>
      <c r="ALL25" s="256"/>
      <c r="ALM25" s="256"/>
      <c r="ALN25" s="256"/>
      <c r="ALO25" s="256"/>
      <c r="ALP25" s="256"/>
      <c r="ALQ25" s="256"/>
      <c r="ALR25" s="256"/>
      <c r="ALS25" s="256"/>
      <c r="ALT25" s="256"/>
      <c r="ALU25" s="256"/>
      <c r="ALV25" s="256"/>
      <c r="ALW25" s="256"/>
      <c r="ALX25" s="256"/>
      <c r="ALY25" s="256"/>
      <c r="ALZ25" s="256"/>
      <c r="AMA25" s="256"/>
      <c r="AMB25" s="256"/>
      <c r="AMC25" s="256"/>
      <c r="AMD25" s="256"/>
      <c r="AME25" s="256"/>
      <c r="AMF25" s="256"/>
      <c r="AMG25" s="256"/>
      <c r="AMH25" s="256"/>
      <c r="AMI25" s="256"/>
      <c r="AMJ25" s="256"/>
    </row>
    <row r="26" spans="1:1025" s="257" customFormat="1" ht="19.5" hidden="1" outlineLevel="2">
      <c r="A26" s="37"/>
      <c r="B26" s="25"/>
      <c r="C26" s="25"/>
      <c r="D26" s="25"/>
      <c r="E26" s="35"/>
      <c r="F26" s="25"/>
      <c r="G26" s="20"/>
      <c r="H26" s="20"/>
      <c r="I26" s="9"/>
      <c r="J26" s="25"/>
      <c r="K26" s="25"/>
      <c r="L26" s="25"/>
      <c r="M26" s="25"/>
      <c r="N26" s="256"/>
      <c r="O26" s="256"/>
      <c r="P26" s="256"/>
      <c r="Q26" s="256"/>
      <c r="R26" s="256"/>
      <c r="S26" s="256"/>
      <c r="T26" s="256"/>
      <c r="U26" s="25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J26" s="256"/>
      <c r="BK26" s="256"/>
      <c r="BL26" s="256"/>
      <c r="BM26" s="256"/>
      <c r="BN26" s="256"/>
      <c r="BO26" s="256"/>
      <c r="BP26" s="256"/>
      <c r="BQ26" s="256"/>
      <c r="BR26" s="256"/>
      <c r="BS26" s="256"/>
      <c r="BT26" s="256"/>
      <c r="BU26" s="256"/>
      <c r="BV26" s="256"/>
      <c r="BW26" s="256"/>
      <c r="BX26" s="256"/>
      <c r="BY26" s="256"/>
      <c r="BZ26" s="256"/>
      <c r="CA26" s="256"/>
      <c r="CB26" s="256"/>
      <c r="CC26" s="256"/>
      <c r="CD26" s="256"/>
      <c r="CE26" s="256"/>
      <c r="CF26" s="256"/>
      <c r="CG26" s="256"/>
      <c r="CH26" s="256"/>
      <c r="CI26" s="256"/>
      <c r="CJ26" s="256"/>
      <c r="CK26" s="256"/>
      <c r="CL26" s="256"/>
      <c r="CM26" s="256"/>
      <c r="CN26" s="256"/>
      <c r="CO26" s="256"/>
      <c r="CP26" s="256"/>
      <c r="CQ26" s="256"/>
      <c r="CR26" s="256"/>
      <c r="CS26" s="256"/>
      <c r="CT26" s="256"/>
      <c r="CU26" s="256"/>
      <c r="CV26" s="256"/>
      <c r="CW26" s="256"/>
      <c r="CX26" s="256"/>
      <c r="CY26" s="256"/>
      <c r="CZ26" s="256"/>
      <c r="DA26" s="256"/>
      <c r="DB26" s="256"/>
      <c r="DC26" s="256"/>
      <c r="DD26" s="256"/>
      <c r="DE26" s="256"/>
      <c r="DF26" s="256"/>
      <c r="DG26" s="256"/>
      <c r="DH26" s="256"/>
      <c r="DI26" s="256"/>
      <c r="DJ26" s="256"/>
      <c r="DK26" s="256"/>
      <c r="DL26" s="256"/>
      <c r="DM26" s="256"/>
      <c r="DN26" s="256"/>
      <c r="DO26" s="256"/>
      <c r="DP26" s="256"/>
      <c r="DQ26" s="256"/>
      <c r="DR26" s="256"/>
      <c r="DS26" s="256"/>
      <c r="DT26" s="256"/>
      <c r="DU26" s="256"/>
      <c r="DV26" s="256"/>
      <c r="DW26" s="256"/>
      <c r="DX26" s="256"/>
      <c r="DY26" s="256"/>
      <c r="DZ26" s="256"/>
      <c r="EA26" s="256"/>
      <c r="EB26" s="256"/>
      <c r="EC26" s="256"/>
      <c r="ED26" s="256"/>
      <c r="EE26" s="256"/>
      <c r="EF26" s="256"/>
      <c r="EG26" s="256"/>
      <c r="EH26" s="256"/>
      <c r="EI26" s="256"/>
      <c r="EJ26" s="256"/>
      <c r="EK26" s="256"/>
      <c r="EL26" s="256"/>
      <c r="EM26" s="256"/>
      <c r="EN26" s="256"/>
      <c r="EO26" s="256"/>
      <c r="EP26" s="256"/>
      <c r="EQ26" s="256"/>
      <c r="ER26" s="256"/>
      <c r="ES26" s="256"/>
      <c r="ET26" s="256"/>
      <c r="EU26" s="256"/>
      <c r="EV26" s="256"/>
      <c r="EW26" s="256"/>
      <c r="EX26" s="256"/>
      <c r="EY26" s="256"/>
      <c r="EZ26" s="256"/>
      <c r="FA26" s="256"/>
      <c r="FB26" s="256"/>
      <c r="FC26" s="256"/>
      <c r="FD26" s="256"/>
      <c r="FE26" s="256"/>
      <c r="FF26" s="256"/>
      <c r="FG26" s="256"/>
      <c r="FH26" s="256"/>
      <c r="FI26" s="256"/>
      <c r="FJ26" s="256"/>
      <c r="FK26" s="256"/>
      <c r="FL26" s="256"/>
      <c r="FM26" s="256"/>
      <c r="FN26" s="256"/>
      <c r="FO26" s="256"/>
      <c r="FP26" s="256"/>
      <c r="FQ26" s="256"/>
      <c r="FR26" s="256"/>
      <c r="FS26" s="256"/>
      <c r="FT26" s="256"/>
      <c r="FU26" s="256"/>
      <c r="FV26" s="256"/>
      <c r="FW26" s="256"/>
      <c r="FX26" s="256"/>
      <c r="FY26" s="256"/>
      <c r="FZ26" s="256"/>
      <c r="GA26" s="256"/>
      <c r="GB26" s="256"/>
      <c r="GC26" s="256"/>
      <c r="GD26" s="256"/>
      <c r="GE26" s="256"/>
      <c r="GF26" s="256"/>
      <c r="GG26" s="256"/>
      <c r="GH26" s="256"/>
      <c r="GI26" s="256"/>
      <c r="GJ26" s="256"/>
      <c r="GK26" s="256"/>
      <c r="GL26" s="256"/>
      <c r="GM26" s="256"/>
      <c r="GN26" s="256"/>
      <c r="GO26" s="256"/>
      <c r="GP26" s="256"/>
      <c r="GQ26" s="256"/>
      <c r="GR26" s="256"/>
      <c r="GS26" s="256"/>
      <c r="GT26" s="256"/>
      <c r="GU26" s="256"/>
      <c r="GV26" s="256"/>
      <c r="GW26" s="256"/>
      <c r="GX26" s="256"/>
      <c r="GY26" s="256"/>
      <c r="GZ26" s="256"/>
      <c r="HA26" s="256"/>
      <c r="HB26" s="256"/>
      <c r="HC26" s="256"/>
      <c r="HD26" s="256"/>
      <c r="HE26" s="256"/>
      <c r="HF26" s="256"/>
      <c r="HG26" s="256"/>
      <c r="HH26" s="256"/>
      <c r="HI26" s="256"/>
      <c r="HJ26" s="256"/>
      <c r="HK26" s="256"/>
      <c r="HL26" s="256"/>
      <c r="HM26" s="256"/>
      <c r="HN26" s="256"/>
      <c r="HO26" s="256"/>
      <c r="HP26" s="256"/>
      <c r="HQ26" s="256"/>
      <c r="HR26" s="256"/>
      <c r="HS26" s="256"/>
      <c r="HT26" s="256"/>
      <c r="HU26" s="256"/>
      <c r="HV26" s="256"/>
      <c r="HW26" s="256"/>
      <c r="HX26" s="256"/>
      <c r="HY26" s="256"/>
      <c r="HZ26" s="256"/>
      <c r="IA26" s="256"/>
      <c r="IB26" s="256"/>
      <c r="IC26" s="256"/>
      <c r="ID26" s="256"/>
      <c r="IE26" s="256"/>
      <c r="IF26" s="256"/>
      <c r="IG26" s="256"/>
      <c r="IH26" s="256"/>
      <c r="II26" s="256"/>
      <c r="IJ26" s="256"/>
      <c r="IK26" s="256"/>
      <c r="IL26" s="256"/>
      <c r="IM26" s="256"/>
      <c r="IN26" s="256"/>
      <c r="IO26" s="256"/>
      <c r="IP26" s="256"/>
      <c r="IQ26" s="256"/>
      <c r="IR26" s="256"/>
      <c r="IS26" s="256"/>
      <c r="IT26" s="256"/>
      <c r="IU26" s="256"/>
      <c r="IV26" s="256"/>
      <c r="IW26" s="256"/>
      <c r="IX26" s="256"/>
      <c r="IY26" s="256"/>
      <c r="IZ26" s="256"/>
      <c r="JA26" s="256"/>
      <c r="JB26" s="256"/>
      <c r="JC26" s="256"/>
      <c r="JD26" s="256"/>
      <c r="JE26" s="256"/>
      <c r="JF26" s="256"/>
      <c r="JG26" s="256"/>
      <c r="JH26" s="256"/>
      <c r="JI26" s="256"/>
      <c r="JJ26" s="256"/>
      <c r="JK26" s="256"/>
      <c r="JL26" s="256"/>
      <c r="JM26" s="256"/>
      <c r="JN26" s="256"/>
      <c r="JO26" s="256"/>
      <c r="JP26" s="256"/>
      <c r="JQ26" s="256"/>
      <c r="JR26" s="256"/>
      <c r="JS26" s="256"/>
      <c r="JT26" s="256"/>
      <c r="JU26" s="256"/>
      <c r="JV26" s="256"/>
      <c r="JW26" s="256"/>
      <c r="JX26" s="256"/>
      <c r="JY26" s="256"/>
      <c r="JZ26" s="256"/>
      <c r="KA26" s="256"/>
      <c r="KB26" s="256"/>
      <c r="KC26" s="256"/>
      <c r="KD26" s="256"/>
      <c r="KE26" s="256"/>
      <c r="KF26" s="256"/>
      <c r="KG26" s="256"/>
      <c r="KH26" s="256"/>
      <c r="KI26" s="256"/>
      <c r="KJ26" s="256"/>
      <c r="KK26" s="256"/>
      <c r="KL26" s="256"/>
      <c r="KM26" s="256"/>
      <c r="KN26" s="256"/>
      <c r="KO26" s="256"/>
      <c r="KP26" s="256"/>
      <c r="KQ26" s="256"/>
      <c r="KR26" s="256"/>
      <c r="KS26" s="256"/>
      <c r="KT26" s="256"/>
      <c r="KU26" s="256"/>
      <c r="KV26" s="256"/>
      <c r="KW26" s="256"/>
      <c r="KX26" s="256"/>
      <c r="KY26" s="256"/>
      <c r="KZ26" s="256"/>
      <c r="LA26" s="256"/>
      <c r="LB26" s="256"/>
      <c r="LC26" s="256"/>
      <c r="LD26" s="256"/>
      <c r="LE26" s="256"/>
      <c r="LF26" s="256"/>
      <c r="LG26" s="256"/>
      <c r="LH26" s="256"/>
      <c r="LI26" s="256"/>
      <c r="LJ26" s="256"/>
      <c r="LK26" s="256"/>
      <c r="LL26" s="256"/>
      <c r="LM26" s="256"/>
      <c r="LN26" s="256"/>
      <c r="LO26" s="256"/>
      <c r="LP26" s="256"/>
      <c r="LQ26" s="256"/>
      <c r="LR26" s="256"/>
      <c r="LS26" s="256"/>
      <c r="LT26" s="256"/>
      <c r="LU26" s="256"/>
      <c r="LV26" s="256"/>
      <c r="LW26" s="256"/>
      <c r="LX26" s="256"/>
      <c r="LY26" s="256"/>
      <c r="LZ26" s="256"/>
      <c r="MA26" s="256"/>
      <c r="MB26" s="256"/>
      <c r="MC26" s="256"/>
      <c r="MD26" s="256"/>
      <c r="ME26" s="256"/>
      <c r="MF26" s="256"/>
      <c r="MG26" s="256"/>
      <c r="MH26" s="256"/>
      <c r="MI26" s="256"/>
      <c r="MJ26" s="256"/>
      <c r="MK26" s="256"/>
      <c r="ML26" s="256"/>
      <c r="MM26" s="256"/>
      <c r="MN26" s="256"/>
      <c r="MO26" s="256"/>
      <c r="MP26" s="256"/>
      <c r="MQ26" s="256"/>
      <c r="MR26" s="256"/>
      <c r="MS26" s="256"/>
      <c r="MT26" s="256"/>
      <c r="MU26" s="256"/>
      <c r="MV26" s="256"/>
      <c r="MW26" s="256"/>
      <c r="MX26" s="256"/>
      <c r="MY26" s="256"/>
      <c r="MZ26" s="256"/>
      <c r="NA26" s="256"/>
      <c r="NB26" s="256"/>
      <c r="NC26" s="256"/>
      <c r="ND26" s="256"/>
      <c r="NE26" s="256"/>
      <c r="NF26" s="256"/>
      <c r="NG26" s="256"/>
      <c r="NH26" s="256"/>
      <c r="NI26" s="256"/>
      <c r="NJ26" s="256"/>
      <c r="NK26" s="256"/>
      <c r="NL26" s="256"/>
      <c r="NM26" s="256"/>
      <c r="NN26" s="256"/>
      <c r="NO26" s="256"/>
      <c r="NP26" s="256"/>
      <c r="NQ26" s="256"/>
      <c r="NR26" s="256"/>
      <c r="NS26" s="256"/>
      <c r="NT26" s="256"/>
      <c r="NU26" s="256"/>
      <c r="NV26" s="256"/>
      <c r="NW26" s="256"/>
      <c r="NX26" s="256"/>
      <c r="NY26" s="256"/>
      <c r="NZ26" s="256"/>
      <c r="OA26" s="256"/>
      <c r="OB26" s="256"/>
      <c r="OC26" s="256"/>
      <c r="OD26" s="256"/>
      <c r="OE26" s="256"/>
      <c r="OF26" s="256"/>
      <c r="OG26" s="256"/>
      <c r="OH26" s="256"/>
      <c r="OI26" s="256"/>
      <c r="OJ26" s="256"/>
      <c r="OK26" s="256"/>
      <c r="OL26" s="256"/>
      <c r="OM26" s="256"/>
      <c r="ON26" s="256"/>
      <c r="OO26" s="256"/>
      <c r="OP26" s="256"/>
      <c r="OQ26" s="256"/>
      <c r="OR26" s="256"/>
      <c r="OS26" s="256"/>
      <c r="OT26" s="256"/>
      <c r="OU26" s="256"/>
      <c r="OV26" s="256"/>
      <c r="OW26" s="256"/>
      <c r="OX26" s="256"/>
      <c r="OY26" s="256"/>
      <c r="OZ26" s="256"/>
      <c r="PA26" s="256"/>
      <c r="PB26" s="256"/>
      <c r="PC26" s="256"/>
      <c r="PD26" s="256"/>
      <c r="PE26" s="256"/>
      <c r="PF26" s="256"/>
      <c r="PG26" s="256"/>
      <c r="PH26" s="256"/>
      <c r="PI26" s="256"/>
      <c r="PJ26" s="256"/>
      <c r="PK26" s="256"/>
      <c r="PL26" s="256"/>
      <c r="PM26" s="256"/>
      <c r="PN26" s="256"/>
      <c r="PO26" s="256"/>
      <c r="PP26" s="256"/>
      <c r="PQ26" s="256"/>
      <c r="PR26" s="256"/>
      <c r="PS26" s="256"/>
      <c r="PT26" s="256"/>
      <c r="PU26" s="256"/>
      <c r="PV26" s="256"/>
      <c r="PW26" s="256"/>
      <c r="PX26" s="256"/>
      <c r="PY26" s="256"/>
      <c r="PZ26" s="256"/>
      <c r="QA26" s="256"/>
      <c r="QB26" s="256"/>
      <c r="QC26" s="256"/>
      <c r="QD26" s="256"/>
      <c r="QE26" s="256"/>
      <c r="QF26" s="256"/>
      <c r="QG26" s="256"/>
      <c r="QH26" s="256"/>
      <c r="QI26" s="256"/>
      <c r="QJ26" s="256"/>
      <c r="QK26" s="256"/>
      <c r="QL26" s="256"/>
      <c r="QM26" s="256"/>
      <c r="QN26" s="256"/>
      <c r="QO26" s="256"/>
      <c r="QP26" s="256"/>
      <c r="QQ26" s="256"/>
      <c r="QR26" s="256"/>
      <c r="QS26" s="256"/>
      <c r="QT26" s="256"/>
      <c r="QU26" s="256"/>
      <c r="QV26" s="256"/>
      <c r="QW26" s="256"/>
      <c r="QX26" s="256"/>
      <c r="QY26" s="256"/>
      <c r="QZ26" s="256"/>
      <c r="RA26" s="256"/>
      <c r="RB26" s="256"/>
      <c r="RC26" s="256"/>
      <c r="RD26" s="256"/>
      <c r="RE26" s="256"/>
      <c r="RF26" s="256"/>
      <c r="RG26" s="256"/>
      <c r="RH26" s="256"/>
      <c r="RI26" s="256"/>
      <c r="RJ26" s="256"/>
      <c r="RK26" s="256"/>
      <c r="RL26" s="256"/>
      <c r="RM26" s="256"/>
      <c r="RN26" s="256"/>
      <c r="RO26" s="256"/>
      <c r="RP26" s="256"/>
      <c r="RQ26" s="256"/>
      <c r="RR26" s="256"/>
      <c r="RS26" s="256"/>
      <c r="RT26" s="256"/>
      <c r="RU26" s="256"/>
      <c r="RV26" s="256"/>
      <c r="RW26" s="256"/>
      <c r="RX26" s="256"/>
      <c r="RY26" s="256"/>
      <c r="RZ26" s="256"/>
      <c r="SA26" s="256"/>
      <c r="SB26" s="256"/>
      <c r="SC26" s="256"/>
      <c r="SD26" s="256"/>
      <c r="SE26" s="256"/>
      <c r="SF26" s="256"/>
      <c r="SG26" s="256"/>
      <c r="SH26" s="256"/>
      <c r="SI26" s="256"/>
      <c r="SJ26" s="256"/>
      <c r="SK26" s="256"/>
      <c r="SL26" s="256"/>
      <c r="SM26" s="256"/>
      <c r="SN26" s="256"/>
      <c r="SO26" s="256"/>
      <c r="SP26" s="256"/>
      <c r="SQ26" s="256"/>
      <c r="SR26" s="256"/>
      <c r="SS26" s="256"/>
      <c r="ST26" s="256"/>
      <c r="SU26" s="256"/>
      <c r="SV26" s="256"/>
      <c r="SW26" s="256"/>
      <c r="SX26" s="256"/>
      <c r="SY26" s="256"/>
      <c r="SZ26" s="256"/>
      <c r="TA26" s="256"/>
      <c r="TB26" s="256"/>
      <c r="TC26" s="256"/>
      <c r="TD26" s="256"/>
      <c r="TE26" s="256"/>
      <c r="TF26" s="256"/>
      <c r="TG26" s="256"/>
      <c r="TH26" s="256"/>
      <c r="TI26" s="256"/>
      <c r="TJ26" s="256"/>
      <c r="TK26" s="256"/>
      <c r="TL26" s="256"/>
      <c r="TM26" s="256"/>
      <c r="TN26" s="256"/>
      <c r="TO26" s="256"/>
      <c r="TP26" s="256"/>
      <c r="TQ26" s="256"/>
      <c r="TR26" s="256"/>
      <c r="TS26" s="256"/>
      <c r="TT26" s="256"/>
      <c r="TU26" s="256"/>
      <c r="TV26" s="256"/>
      <c r="TW26" s="256"/>
      <c r="TX26" s="256"/>
      <c r="TY26" s="256"/>
      <c r="TZ26" s="256"/>
      <c r="UA26" s="256"/>
      <c r="UB26" s="256"/>
      <c r="UC26" s="256"/>
      <c r="UD26" s="256"/>
      <c r="UE26" s="256"/>
      <c r="UF26" s="256"/>
      <c r="UG26" s="256"/>
      <c r="UH26" s="256"/>
      <c r="UI26" s="256"/>
      <c r="UJ26" s="256"/>
      <c r="UK26" s="256"/>
      <c r="UL26" s="256"/>
      <c r="UM26" s="256"/>
      <c r="UN26" s="256"/>
      <c r="UO26" s="256"/>
      <c r="UP26" s="256"/>
      <c r="UQ26" s="256"/>
      <c r="UR26" s="256"/>
      <c r="US26" s="256"/>
      <c r="UT26" s="256"/>
      <c r="UU26" s="256"/>
      <c r="UV26" s="256"/>
      <c r="UW26" s="256"/>
      <c r="UX26" s="256"/>
      <c r="UY26" s="256"/>
      <c r="UZ26" s="256"/>
      <c r="VA26" s="256"/>
      <c r="VB26" s="256"/>
      <c r="VC26" s="256"/>
      <c r="VD26" s="256"/>
      <c r="VE26" s="256"/>
      <c r="VF26" s="256"/>
      <c r="VG26" s="256"/>
      <c r="VH26" s="256"/>
      <c r="VI26" s="256"/>
      <c r="VJ26" s="256"/>
      <c r="VK26" s="256"/>
      <c r="VL26" s="256"/>
      <c r="VM26" s="256"/>
      <c r="VN26" s="256"/>
      <c r="VO26" s="256"/>
      <c r="VP26" s="256"/>
      <c r="VQ26" s="256"/>
      <c r="VR26" s="256"/>
      <c r="VS26" s="256"/>
      <c r="VT26" s="256"/>
      <c r="VU26" s="256"/>
      <c r="VV26" s="256"/>
      <c r="VW26" s="256"/>
      <c r="VX26" s="256"/>
      <c r="VY26" s="256"/>
      <c r="VZ26" s="256"/>
      <c r="WA26" s="256"/>
      <c r="WB26" s="256"/>
      <c r="WC26" s="256"/>
      <c r="WD26" s="256"/>
      <c r="WE26" s="256"/>
      <c r="WF26" s="256"/>
      <c r="WG26" s="256"/>
      <c r="WH26" s="256"/>
      <c r="WI26" s="256"/>
      <c r="WJ26" s="256"/>
      <c r="WK26" s="256"/>
      <c r="WL26" s="256"/>
      <c r="WM26" s="256"/>
      <c r="WN26" s="256"/>
      <c r="WO26" s="256"/>
      <c r="WP26" s="256"/>
      <c r="WQ26" s="256"/>
      <c r="WR26" s="256"/>
      <c r="WS26" s="256"/>
      <c r="WT26" s="256"/>
      <c r="WU26" s="256"/>
      <c r="WV26" s="256"/>
      <c r="WW26" s="256"/>
      <c r="WX26" s="256"/>
      <c r="WY26" s="256"/>
      <c r="WZ26" s="256"/>
      <c r="XA26" s="256"/>
      <c r="XB26" s="256"/>
      <c r="XC26" s="256"/>
      <c r="XD26" s="256"/>
      <c r="XE26" s="256"/>
      <c r="XF26" s="256"/>
      <c r="XG26" s="256"/>
      <c r="XH26" s="256"/>
      <c r="XI26" s="256"/>
      <c r="XJ26" s="256"/>
      <c r="XK26" s="256"/>
      <c r="XL26" s="256"/>
      <c r="XM26" s="256"/>
      <c r="XN26" s="256"/>
      <c r="XO26" s="256"/>
      <c r="XP26" s="256"/>
      <c r="XQ26" s="256"/>
      <c r="XR26" s="256"/>
      <c r="XS26" s="256"/>
      <c r="XT26" s="256"/>
      <c r="XU26" s="256"/>
      <c r="XV26" s="256"/>
      <c r="XW26" s="256"/>
      <c r="XX26" s="256"/>
      <c r="XY26" s="256"/>
      <c r="XZ26" s="256"/>
      <c r="YA26" s="256"/>
      <c r="YB26" s="256"/>
      <c r="YC26" s="256"/>
      <c r="YD26" s="256"/>
      <c r="YE26" s="256"/>
      <c r="YF26" s="256"/>
      <c r="YG26" s="256"/>
      <c r="YH26" s="256"/>
      <c r="YI26" s="256"/>
      <c r="YJ26" s="256"/>
      <c r="YK26" s="256"/>
      <c r="YL26" s="256"/>
      <c r="YM26" s="256"/>
      <c r="YN26" s="256"/>
      <c r="YO26" s="256"/>
      <c r="YP26" s="256"/>
      <c r="YQ26" s="256"/>
      <c r="YR26" s="256"/>
      <c r="YS26" s="256"/>
      <c r="YT26" s="256"/>
      <c r="YU26" s="256"/>
      <c r="YV26" s="256"/>
      <c r="YW26" s="256"/>
      <c r="YX26" s="256"/>
      <c r="YY26" s="256"/>
      <c r="YZ26" s="256"/>
      <c r="ZA26" s="256"/>
      <c r="ZB26" s="256"/>
      <c r="ZC26" s="256"/>
      <c r="ZD26" s="256"/>
      <c r="ZE26" s="256"/>
      <c r="ZF26" s="256"/>
      <c r="ZG26" s="256"/>
      <c r="ZH26" s="256"/>
      <c r="ZI26" s="256"/>
      <c r="ZJ26" s="256"/>
      <c r="ZK26" s="256"/>
      <c r="ZL26" s="256"/>
      <c r="ZM26" s="256"/>
      <c r="ZN26" s="256"/>
      <c r="ZO26" s="256"/>
      <c r="ZP26" s="256"/>
      <c r="ZQ26" s="256"/>
      <c r="ZR26" s="256"/>
      <c r="ZS26" s="256"/>
      <c r="ZT26" s="256"/>
      <c r="ZU26" s="256"/>
      <c r="ZV26" s="256"/>
      <c r="ZW26" s="256"/>
      <c r="ZX26" s="256"/>
      <c r="ZY26" s="256"/>
      <c r="ZZ26" s="256"/>
      <c r="AAA26" s="256"/>
      <c r="AAB26" s="256"/>
      <c r="AAC26" s="256"/>
      <c r="AAD26" s="256"/>
      <c r="AAE26" s="256"/>
      <c r="AAF26" s="256"/>
      <c r="AAG26" s="256"/>
      <c r="AAH26" s="256"/>
      <c r="AAI26" s="256"/>
      <c r="AAJ26" s="256"/>
      <c r="AAK26" s="256"/>
      <c r="AAL26" s="256"/>
      <c r="AAM26" s="256"/>
      <c r="AAN26" s="256"/>
      <c r="AAO26" s="256"/>
      <c r="AAP26" s="256"/>
      <c r="AAQ26" s="256"/>
      <c r="AAR26" s="256"/>
      <c r="AAS26" s="256"/>
      <c r="AAT26" s="256"/>
      <c r="AAU26" s="256"/>
      <c r="AAV26" s="256"/>
      <c r="AAW26" s="256"/>
      <c r="AAX26" s="256"/>
      <c r="AAY26" s="256"/>
      <c r="AAZ26" s="256"/>
      <c r="ABA26" s="256"/>
      <c r="ABB26" s="256"/>
      <c r="ABC26" s="256"/>
      <c r="ABD26" s="256"/>
      <c r="ABE26" s="256"/>
      <c r="ABF26" s="256"/>
      <c r="ABG26" s="256"/>
      <c r="ABH26" s="256"/>
      <c r="ABI26" s="256"/>
      <c r="ABJ26" s="256"/>
      <c r="ABK26" s="256"/>
      <c r="ABL26" s="256"/>
      <c r="ABM26" s="256"/>
      <c r="ABN26" s="256"/>
      <c r="ABO26" s="256"/>
      <c r="ABP26" s="256"/>
      <c r="ABQ26" s="256"/>
      <c r="ABR26" s="256"/>
      <c r="ABS26" s="256"/>
      <c r="ABT26" s="256"/>
      <c r="ABU26" s="256"/>
      <c r="ABV26" s="256"/>
      <c r="ABW26" s="256"/>
      <c r="ABX26" s="256"/>
      <c r="ABY26" s="256"/>
      <c r="ABZ26" s="256"/>
      <c r="ACA26" s="256"/>
      <c r="ACB26" s="256"/>
      <c r="ACC26" s="256"/>
      <c r="ACD26" s="256"/>
      <c r="ACE26" s="256"/>
      <c r="ACF26" s="256"/>
      <c r="ACG26" s="256"/>
      <c r="ACH26" s="256"/>
      <c r="ACI26" s="256"/>
      <c r="ACJ26" s="256"/>
      <c r="ACK26" s="256"/>
      <c r="ACL26" s="256"/>
      <c r="ACM26" s="256"/>
      <c r="ACN26" s="256"/>
      <c r="ACO26" s="256"/>
      <c r="ACP26" s="256"/>
      <c r="ACQ26" s="256"/>
      <c r="ACR26" s="256"/>
      <c r="ACS26" s="256"/>
      <c r="ACT26" s="256"/>
      <c r="ACU26" s="256"/>
      <c r="ACV26" s="256"/>
      <c r="ACW26" s="256"/>
      <c r="ACX26" s="256"/>
      <c r="ACY26" s="256"/>
      <c r="ACZ26" s="256"/>
      <c r="ADA26" s="256"/>
      <c r="ADB26" s="256"/>
      <c r="ADC26" s="256"/>
      <c r="ADD26" s="256"/>
      <c r="ADE26" s="256"/>
      <c r="ADF26" s="256"/>
      <c r="ADG26" s="256"/>
      <c r="ADH26" s="256"/>
      <c r="ADI26" s="256"/>
      <c r="ADJ26" s="256"/>
      <c r="ADK26" s="256"/>
      <c r="ADL26" s="256"/>
      <c r="ADM26" s="256"/>
      <c r="ADN26" s="256"/>
      <c r="ADO26" s="256"/>
      <c r="ADP26" s="256"/>
      <c r="ADQ26" s="256"/>
      <c r="ADR26" s="256"/>
      <c r="ADS26" s="256"/>
      <c r="ADT26" s="256"/>
      <c r="ADU26" s="256"/>
      <c r="ADV26" s="256"/>
      <c r="ADW26" s="256"/>
      <c r="ADX26" s="256"/>
      <c r="ADY26" s="256"/>
      <c r="ADZ26" s="256"/>
      <c r="AEA26" s="256"/>
      <c r="AEB26" s="256"/>
      <c r="AEC26" s="256"/>
      <c r="AED26" s="256"/>
      <c r="AEE26" s="256"/>
      <c r="AEF26" s="256"/>
      <c r="AEG26" s="256"/>
      <c r="AEH26" s="256"/>
      <c r="AEI26" s="256"/>
      <c r="AEJ26" s="256"/>
      <c r="AEK26" s="256"/>
      <c r="AEL26" s="256"/>
      <c r="AEM26" s="256"/>
      <c r="AEN26" s="256"/>
      <c r="AEO26" s="256"/>
      <c r="AEP26" s="256"/>
      <c r="AEQ26" s="256"/>
      <c r="AER26" s="256"/>
      <c r="AES26" s="256"/>
      <c r="AET26" s="256"/>
      <c r="AEU26" s="256"/>
      <c r="AEV26" s="256"/>
      <c r="AEW26" s="256"/>
      <c r="AEX26" s="256"/>
      <c r="AEY26" s="256"/>
      <c r="AEZ26" s="256"/>
      <c r="AFA26" s="256"/>
      <c r="AFB26" s="256"/>
      <c r="AFC26" s="256"/>
      <c r="AFD26" s="256"/>
      <c r="AFE26" s="256"/>
      <c r="AFF26" s="256"/>
      <c r="AFG26" s="256"/>
      <c r="AFH26" s="256"/>
      <c r="AFI26" s="256"/>
      <c r="AFJ26" s="256"/>
      <c r="AFK26" s="256"/>
      <c r="AFL26" s="256"/>
      <c r="AFM26" s="256"/>
      <c r="AFN26" s="256"/>
      <c r="AFO26" s="256"/>
      <c r="AFP26" s="256"/>
      <c r="AFQ26" s="256"/>
      <c r="AFR26" s="256"/>
      <c r="AFS26" s="256"/>
      <c r="AFT26" s="256"/>
      <c r="AFU26" s="256"/>
      <c r="AFV26" s="256"/>
      <c r="AFW26" s="256"/>
      <c r="AFX26" s="256"/>
      <c r="AFY26" s="256"/>
      <c r="AFZ26" s="256"/>
      <c r="AGA26" s="256"/>
      <c r="AGB26" s="256"/>
      <c r="AGC26" s="256"/>
      <c r="AGD26" s="256"/>
      <c r="AGE26" s="256"/>
      <c r="AGF26" s="256"/>
      <c r="AGG26" s="256"/>
      <c r="AGH26" s="256"/>
      <c r="AGI26" s="256"/>
      <c r="AGJ26" s="256"/>
      <c r="AGK26" s="256"/>
      <c r="AGL26" s="256"/>
      <c r="AGM26" s="256"/>
      <c r="AGN26" s="256"/>
      <c r="AGO26" s="256"/>
      <c r="AGP26" s="256"/>
      <c r="AGQ26" s="256"/>
      <c r="AGR26" s="256"/>
      <c r="AGS26" s="256"/>
      <c r="AGT26" s="256"/>
      <c r="AGU26" s="256"/>
      <c r="AGV26" s="256"/>
      <c r="AGW26" s="256"/>
      <c r="AGX26" s="256"/>
      <c r="AGY26" s="256"/>
      <c r="AGZ26" s="256"/>
      <c r="AHA26" s="256"/>
      <c r="AHB26" s="256"/>
      <c r="AHC26" s="256"/>
      <c r="AHD26" s="256"/>
      <c r="AHE26" s="256"/>
      <c r="AHF26" s="256"/>
      <c r="AHG26" s="256"/>
      <c r="AHH26" s="256"/>
      <c r="AHI26" s="256"/>
      <c r="AHJ26" s="256"/>
      <c r="AHK26" s="256"/>
      <c r="AHL26" s="256"/>
      <c r="AHM26" s="256"/>
      <c r="AHN26" s="256"/>
      <c r="AHO26" s="256"/>
      <c r="AHP26" s="256"/>
      <c r="AHQ26" s="256"/>
      <c r="AHR26" s="256"/>
      <c r="AHS26" s="256"/>
      <c r="AHT26" s="256"/>
      <c r="AHU26" s="256"/>
      <c r="AHV26" s="256"/>
      <c r="AHW26" s="256"/>
      <c r="AHX26" s="256"/>
      <c r="AHY26" s="256"/>
      <c r="AHZ26" s="256"/>
      <c r="AIA26" s="256"/>
      <c r="AIB26" s="256"/>
      <c r="AIC26" s="256"/>
      <c r="AID26" s="256"/>
      <c r="AIE26" s="256"/>
      <c r="AIF26" s="256"/>
      <c r="AIG26" s="256"/>
      <c r="AIH26" s="256"/>
      <c r="AII26" s="256"/>
      <c r="AIJ26" s="256"/>
      <c r="AIK26" s="256"/>
      <c r="AIL26" s="256"/>
      <c r="AIM26" s="256"/>
      <c r="AIN26" s="256"/>
      <c r="AIO26" s="256"/>
      <c r="AIP26" s="256"/>
      <c r="AIQ26" s="256"/>
      <c r="AIR26" s="256"/>
      <c r="AIS26" s="256"/>
      <c r="AIT26" s="256"/>
      <c r="AIU26" s="256"/>
      <c r="AIV26" s="256"/>
      <c r="AIW26" s="256"/>
      <c r="AIX26" s="256"/>
      <c r="AIY26" s="256"/>
      <c r="AIZ26" s="256"/>
      <c r="AJA26" s="256"/>
      <c r="AJB26" s="256"/>
      <c r="AJC26" s="256"/>
      <c r="AJD26" s="256"/>
      <c r="AJE26" s="256"/>
      <c r="AJF26" s="256"/>
      <c r="AJG26" s="256"/>
      <c r="AJH26" s="256"/>
      <c r="AJI26" s="256"/>
      <c r="AJJ26" s="256"/>
      <c r="AJK26" s="256"/>
      <c r="AJL26" s="256"/>
      <c r="AJM26" s="256"/>
      <c r="AJN26" s="256"/>
      <c r="AJO26" s="256"/>
      <c r="AJP26" s="256"/>
      <c r="AJQ26" s="256"/>
      <c r="AJR26" s="256"/>
      <c r="AJS26" s="256"/>
      <c r="AJT26" s="256"/>
      <c r="AJU26" s="256"/>
      <c r="AJV26" s="256"/>
      <c r="AJW26" s="256"/>
      <c r="AJX26" s="256"/>
      <c r="AJY26" s="256"/>
      <c r="AJZ26" s="256"/>
      <c r="AKA26" s="256"/>
      <c r="AKB26" s="256"/>
      <c r="AKC26" s="256"/>
      <c r="AKD26" s="256"/>
      <c r="AKE26" s="256"/>
      <c r="AKF26" s="256"/>
      <c r="AKG26" s="256"/>
      <c r="AKH26" s="256"/>
      <c r="AKI26" s="256"/>
      <c r="AKJ26" s="256"/>
      <c r="AKK26" s="256"/>
      <c r="AKL26" s="256"/>
      <c r="AKM26" s="256"/>
      <c r="AKN26" s="256"/>
      <c r="AKO26" s="256"/>
      <c r="AKP26" s="256"/>
      <c r="AKQ26" s="256"/>
      <c r="AKR26" s="256"/>
      <c r="AKS26" s="256"/>
      <c r="AKT26" s="256"/>
      <c r="AKU26" s="256"/>
      <c r="AKV26" s="256"/>
      <c r="AKW26" s="256"/>
      <c r="AKX26" s="256"/>
      <c r="AKY26" s="256"/>
      <c r="AKZ26" s="256"/>
      <c r="ALA26" s="256"/>
      <c r="ALB26" s="256"/>
      <c r="ALC26" s="256"/>
      <c r="ALD26" s="256"/>
      <c r="ALE26" s="256"/>
      <c r="ALF26" s="256"/>
      <c r="ALG26" s="256"/>
      <c r="ALH26" s="256"/>
      <c r="ALI26" s="256"/>
      <c r="ALJ26" s="256"/>
      <c r="ALK26" s="256"/>
      <c r="ALL26" s="256"/>
      <c r="ALM26" s="256"/>
      <c r="ALN26" s="256"/>
      <c r="ALO26" s="256"/>
      <c r="ALP26" s="256"/>
      <c r="ALQ26" s="256"/>
      <c r="ALR26" s="256"/>
      <c r="ALS26" s="256"/>
      <c r="ALT26" s="256"/>
      <c r="ALU26" s="256"/>
      <c r="ALV26" s="256"/>
      <c r="ALW26" s="256"/>
      <c r="ALX26" s="256"/>
      <c r="ALY26" s="256"/>
      <c r="ALZ26" s="256"/>
      <c r="AMA26" s="256"/>
      <c r="AMB26" s="256"/>
      <c r="AMC26" s="256"/>
      <c r="AMD26" s="256"/>
      <c r="AME26" s="256"/>
      <c r="AMF26" s="256"/>
      <c r="AMG26" s="256"/>
      <c r="AMH26" s="256"/>
      <c r="AMI26" s="256"/>
      <c r="AMJ26" s="256"/>
    </row>
    <row r="27" spans="1:1025" s="260" customFormat="1" hidden="1" outlineLevel="2">
      <c r="A27" s="37"/>
      <c r="B27" s="25"/>
      <c r="C27" s="25"/>
      <c r="D27" s="25"/>
      <c r="E27" s="35"/>
      <c r="F27" s="25"/>
      <c r="G27" s="20"/>
      <c r="H27" s="20"/>
      <c r="I27" s="9"/>
      <c r="J27" s="25"/>
      <c r="K27" s="25"/>
      <c r="L27" s="25"/>
      <c r="M27" s="25"/>
      <c r="N27" s="258"/>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c r="BV27" s="259"/>
      <c r="BW27" s="259"/>
      <c r="BX27" s="259"/>
      <c r="BY27" s="259"/>
      <c r="BZ27" s="259"/>
      <c r="CA27" s="259"/>
      <c r="CB27" s="259"/>
      <c r="CC27" s="259"/>
      <c r="CD27" s="259"/>
      <c r="CE27" s="259"/>
      <c r="CF27" s="259"/>
      <c r="CG27" s="259"/>
      <c r="CH27" s="259"/>
      <c r="CI27" s="259"/>
      <c r="CJ27" s="259"/>
      <c r="CK27" s="259"/>
      <c r="CL27" s="259"/>
      <c r="CM27" s="259"/>
      <c r="CN27" s="259"/>
      <c r="CO27" s="259"/>
      <c r="CP27" s="259"/>
      <c r="CQ27" s="259"/>
      <c r="CR27" s="259"/>
      <c r="CS27" s="259"/>
      <c r="CT27" s="259"/>
      <c r="CU27" s="259"/>
      <c r="CV27" s="259"/>
      <c r="CW27" s="259"/>
      <c r="CX27" s="259"/>
      <c r="CY27" s="259"/>
      <c r="CZ27" s="259"/>
      <c r="DA27" s="259"/>
      <c r="DB27" s="259"/>
      <c r="DC27" s="259"/>
      <c r="DD27" s="259"/>
      <c r="DE27" s="259"/>
      <c r="DF27" s="259"/>
      <c r="DG27" s="259"/>
      <c r="DH27" s="259"/>
      <c r="DI27" s="259"/>
      <c r="DJ27" s="259"/>
      <c r="DK27" s="259"/>
      <c r="DL27" s="259"/>
      <c r="DM27" s="259"/>
      <c r="DN27" s="259"/>
      <c r="DO27" s="259"/>
      <c r="DP27" s="259"/>
      <c r="DQ27" s="259"/>
      <c r="DR27" s="259"/>
      <c r="DS27" s="259"/>
      <c r="DT27" s="259"/>
      <c r="DU27" s="259"/>
      <c r="DV27" s="259"/>
      <c r="DW27" s="259"/>
      <c r="DX27" s="259"/>
      <c r="DY27" s="259"/>
      <c r="DZ27" s="259"/>
      <c r="EA27" s="259"/>
      <c r="EB27" s="259"/>
      <c r="EC27" s="259"/>
      <c r="ED27" s="259"/>
      <c r="EE27" s="259"/>
      <c r="EF27" s="259"/>
      <c r="EG27" s="259"/>
      <c r="EH27" s="259"/>
      <c r="EI27" s="259"/>
      <c r="EJ27" s="259"/>
      <c r="EK27" s="259"/>
      <c r="EL27" s="259"/>
      <c r="EM27" s="259"/>
      <c r="EN27" s="259"/>
      <c r="EO27" s="259"/>
      <c r="EP27" s="259"/>
      <c r="EQ27" s="259"/>
      <c r="ER27" s="259"/>
      <c r="ES27" s="259"/>
      <c r="ET27" s="259"/>
      <c r="EU27" s="259"/>
      <c r="EV27" s="259"/>
      <c r="EW27" s="259"/>
      <c r="EX27" s="259"/>
      <c r="EY27" s="259"/>
      <c r="EZ27" s="259"/>
      <c r="FA27" s="259"/>
      <c r="FB27" s="259"/>
      <c r="FC27" s="259"/>
      <c r="FD27" s="259"/>
      <c r="FE27" s="259"/>
      <c r="FF27" s="259"/>
      <c r="FG27" s="259"/>
      <c r="FH27" s="259"/>
      <c r="FI27" s="259"/>
      <c r="FJ27" s="259"/>
      <c r="FK27" s="259"/>
      <c r="FL27" s="259"/>
      <c r="FM27" s="259"/>
      <c r="FN27" s="259"/>
      <c r="FO27" s="259"/>
      <c r="FP27" s="259"/>
      <c r="FQ27" s="259"/>
      <c r="FR27" s="259"/>
      <c r="FS27" s="259"/>
      <c r="FT27" s="259"/>
      <c r="FU27" s="259"/>
      <c r="FV27" s="259"/>
      <c r="FW27" s="259"/>
      <c r="FX27" s="259"/>
      <c r="FY27" s="259"/>
      <c r="FZ27" s="259"/>
      <c r="GA27" s="259"/>
      <c r="GB27" s="259"/>
      <c r="GC27" s="259"/>
      <c r="GD27" s="259"/>
      <c r="GE27" s="259"/>
      <c r="GF27" s="259"/>
      <c r="GG27" s="259"/>
      <c r="GH27" s="259"/>
      <c r="GI27" s="259"/>
      <c r="GJ27" s="259"/>
      <c r="GK27" s="259"/>
      <c r="GL27" s="259"/>
      <c r="GM27" s="259"/>
      <c r="GN27" s="259"/>
      <c r="GO27" s="259"/>
      <c r="GP27" s="259"/>
      <c r="GQ27" s="259"/>
      <c r="GR27" s="259"/>
      <c r="GS27" s="259"/>
      <c r="GT27" s="259"/>
      <c r="GU27" s="259"/>
      <c r="GV27" s="259"/>
      <c r="GW27" s="259"/>
      <c r="GX27" s="259"/>
      <c r="GY27" s="259"/>
      <c r="GZ27" s="259"/>
      <c r="HA27" s="259"/>
      <c r="HB27" s="259"/>
      <c r="HC27" s="259"/>
      <c r="HD27" s="259"/>
      <c r="HE27" s="259"/>
      <c r="HF27" s="259"/>
      <c r="HG27" s="259"/>
      <c r="HH27" s="259"/>
      <c r="HI27" s="259"/>
      <c r="HJ27" s="259"/>
      <c r="HK27" s="259"/>
      <c r="HL27" s="259"/>
      <c r="HM27" s="259"/>
      <c r="HN27" s="259"/>
      <c r="HO27" s="259"/>
      <c r="HP27" s="259"/>
      <c r="HQ27" s="259"/>
      <c r="HR27" s="259"/>
      <c r="HS27" s="259"/>
      <c r="HT27" s="259"/>
      <c r="HU27" s="259"/>
      <c r="HV27" s="259"/>
      <c r="HW27" s="259"/>
      <c r="HX27" s="259"/>
      <c r="HY27" s="259"/>
      <c r="HZ27" s="259"/>
      <c r="IA27" s="259"/>
      <c r="IB27" s="259"/>
      <c r="IC27" s="259"/>
      <c r="ID27" s="259"/>
      <c r="IE27" s="259"/>
      <c r="IF27" s="259"/>
      <c r="IG27" s="259"/>
      <c r="IH27" s="259"/>
      <c r="II27" s="259"/>
      <c r="IJ27" s="259"/>
      <c r="IK27" s="259"/>
      <c r="IL27" s="259"/>
      <c r="IM27" s="259"/>
      <c r="IN27" s="259"/>
      <c r="IO27" s="259"/>
      <c r="IP27" s="259"/>
      <c r="IQ27" s="259"/>
      <c r="IR27" s="259"/>
      <c r="IS27" s="259"/>
      <c r="IT27" s="259"/>
      <c r="IU27" s="259"/>
      <c r="IV27" s="259"/>
      <c r="IW27" s="259"/>
      <c r="IX27" s="259"/>
      <c r="IY27" s="259"/>
      <c r="IZ27" s="259"/>
      <c r="JA27" s="259"/>
      <c r="JB27" s="259"/>
      <c r="JC27" s="259"/>
      <c r="JD27" s="259"/>
      <c r="JE27" s="259"/>
      <c r="JF27" s="259"/>
      <c r="JG27" s="259"/>
      <c r="JH27" s="259"/>
      <c r="JI27" s="259"/>
      <c r="JJ27" s="259"/>
      <c r="JK27" s="259"/>
      <c r="JL27" s="259"/>
      <c r="JM27" s="259"/>
      <c r="JN27" s="259"/>
      <c r="JO27" s="259"/>
      <c r="JP27" s="259"/>
      <c r="JQ27" s="259"/>
      <c r="JR27" s="259"/>
      <c r="JS27" s="259"/>
      <c r="JT27" s="259"/>
      <c r="JU27" s="259"/>
      <c r="JV27" s="259"/>
      <c r="JW27" s="259"/>
      <c r="JX27" s="259"/>
      <c r="JY27" s="259"/>
      <c r="JZ27" s="259"/>
      <c r="KA27" s="259"/>
      <c r="KB27" s="259"/>
      <c r="KC27" s="259"/>
      <c r="KD27" s="259"/>
      <c r="KE27" s="259"/>
      <c r="KF27" s="259"/>
      <c r="KG27" s="259"/>
      <c r="KH27" s="259"/>
      <c r="KI27" s="259"/>
      <c r="KJ27" s="259"/>
      <c r="KK27" s="259"/>
      <c r="KL27" s="259"/>
      <c r="KM27" s="259"/>
      <c r="KN27" s="259"/>
      <c r="KO27" s="259"/>
      <c r="KP27" s="259"/>
      <c r="KQ27" s="259"/>
      <c r="KR27" s="259"/>
      <c r="KS27" s="259"/>
      <c r="KT27" s="259"/>
      <c r="KU27" s="259"/>
      <c r="KV27" s="259"/>
      <c r="KW27" s="259"/>
      <c r="KX27" s="259"/>
      <c r="KY27" s="259"/>
      <c r="KZ27" s="259"/>
      <c r="LA27" s="259"/>
      <c r="LB27" s="259"/>
      <c r="LC27" s="259"/>
      <c r="LD27" s="259"/>
      <c r="LE27" s="259"/>
      <c r="LF27" s="259"/>
      <c r="LG27" s="259"/>
      <c r="LH27" s="259"/>
      <c r="LI27" s="259"/>
      <c r="LJ27" s="259"/>
      <c r="LK27" s="259"/>
      <c r="LL27" s="259"/>
      <c r="LM27" s="259"/>
      <c r="LN27" s="259"/>
      <c r="LO27" s="259"/>
      <c r="LP27" s="259"/>
      <c r="LQ27" s="259"/>
      <c r="LR27" s="259"/>
      <c r="LS27" s="259"/>
      <c r="LT27" s="259"/>
      <c r="LU27" s="259"/>
      <c r="LV27" s="259"/>
      <c r="LW27" s="259"/>
      <c r="LX27" s="259"/>
      <c r="LY27" s="259"/>
      <c r="LZ27" s="259"/>
      <c r="MA27" s="259"/>
      <c r="MB27" s="259"/>
      <c r="MC27" s="259"/>
      <c r="MD27" s="259"/>
      <c r="ME27" s="259"/>
      <c r="MF27" s="259"/>
      <c r="MG27" s="259"/>
      <c r="MH27" s="259"/>
      <c r="MI27" s="259"/>
      <c r="MJ27" s="259"/>
      <c r="MK27" s="259"/>
      <c r="ML27" s="259"/>
      <c r="MM27" s="259"/>
      <c r="MN27" s="259"/>
      <c r="MO27" s="259"/>
      <c r="MP27" s="259"/>
      <c r="MQ27" s="259"/>
      <c r="MR27" s="259"/>
      <c r="MS27" s="259"/>
      <c r="MT27" s="259"/>
      <c r="MU27" s="259"/>
      <c r="MV27" s="259"/>
      <c r="MW27" s="259"/>
      <c r="MX27" s="259"/>
      <c r="MY27" s="259"/>
      <c r="MZ27" s="259"/>
      <c r="NA27" s="259"/>
      <c r="NB27" s="259"/>
      <c r="NC27" s="259"/>
      <c r="ND27" s="259"/>
      <c r="NE27" s="259"/>
      <c r="NF27" s="259"/>
      <c r="NG27" s="259"/>
      <c r="NH27" s="259"/>
      <c r="NI27" s="259"/>
      <c r="NJ27" s="259"/>
      <c r="NK27" s="259"/>
      <c r="NL27" s="259"/>
      <c r="NM27" s="259"/>
      <c r="NN27" s="259"/>
      <c r="NO27" s="259"/>
      <c r="NP27" s="259"/>
      <c r="NQ27" s="259"/>
      <c r="NR27" s="259"/>
      <c r="NS27" s="259"/>
      <c r="NT27" s="259"/>
      <c r="NU27" s="259"/>
      <c r="NV27" s="259"/>
      <c r="NW27" s="259"/>
      <c r="NX27" s="259"/>
      <c r="NY27" s="259"/>
      <c r="NZ27" s="259"/>
      <c r="OA27" s="259"/>
      <c r="OB27" s="259"/>
      <c r="OC27" s="259"/>
      <c r="OD27" s="259"/>
      <c r="OE27" s="259"/>
      <c r="OF27" s="259"/>
      <c r="OG27" s="259"/>
      <c r="OH27" s="259"/>
      <c r="OI27" s="259"/>
      <c r="OJ27" s="259"/>
      <c r="OK27" s="259"/>
      <c r="OL27" s="259"/>
      <c r="OM27" s="259"/>
      <c r="ON27" s="259"/>
      <c r="OO27" s="259"/>
      <c r="OP27" s="259"/>
      <c r="OQ27" s="259"/>
      <c r="OR27" s="259"/>
      <c r="OS27" s="259"/>
      <c r="OT27" s="259"/>
      <c r="OU27" s="259"/>
      <c r="OV27" s="259"/>
      <c r="OW27" s="259"/>
      <c r="OX27" s="259"/>
      <c r="OY27" s="259"/>
      <c r="OZ27" s="259"/>
      <c r="PA27" s="259"/>
      <c r="PB27" s="259"/>
      <c r="PC27" s="259"/>
      <c r="PD27" s="259"/>
      <c r="PE27" s="259"/>
      <c r="PF27" s="259"/>
      <c r="PG27" s="259"/>
      <c r="PH27" s="259"/>
      <c r="PI27" s="259"/>
      <c r="PJ27" s="259"/>
      <c r="PK27" s="259"/>
      <c r="PL27" s="259"/>
      <c r="PM27" s="259"/>
      <c r="PN27" s="259"/>
      <c r="PO27" s="259"/>
      <c r="PP27" s="259"/>
      <c r="PQ27" s="259"/>
      <c r="PR27" s="259"/>
      <c r="PS27" s="259"/>
      <c r="PT27" s="259"/>
      <c r="PU27" s="259"/>
      <c r="PV27" s="259"/>
      <c r="PW27" s="259"/>
      <c r="PX27" s="259"/>
      <c r="PY27" s="259"/>
      <c r="PZ27" s="259"/>
      <c r="QA27" s="259"/>
      <c r="QB27" s="259"/>
      <c r="QC27" s="259"/>
      <c r="QD27" s="259"/>
      <c r="QE27" s="259"/>
      <c r="QF27" s="259"/>
      <c r="QG27" s="259"/>
      <c r="QH27" s="259"/>
      <c r="QI27" s="259"/>
      <c r="QJ27" s="259"/>
      <c r="QK27" s="259"/>
      <c r="QL27" s="259"/>
      <c r="QM27" s="259"/>
      <c r="QN27" s="259"/>
      <c r="QO27" s="259"/>
      <c r="QP27" s="259"/>
      <c r="QQ27" s="259"/>
      <c r="QR27" s="259"/>
      <c r="QS27" s="259"/>
      <c r="QT27" s="259"/>
      <c r="QU27" s="259"/>
      <c r="QV27" s="259"/>
      <c r="QW27" s="259"/>
      <c r="QX27" s="259"/>
      <c r="QY27" s="259"/>
      <c r="QZ27" s="259"/>
      <c r="RA27" s="259"/>
      <c r="RB27" s="259"/>
      <c r="RC27" s="259"/>
      <c r="RD27" s="259"/>
      <c r="RE27" s="259"/>
      <c r="RF27" s="259"/>
      <c r="RG27" s="259"/>
      <c r="RH27" s="259"/>
      <c r="RI27" s="259"/>
      <c r="RJ27" s="259"/>
      <c r="RK27" s="259"/>
      <c r="RL27" s="259"/>
      <c r="RM27" s="259"/>
      <c r="RN27" s="259"/>
      <c r="RO27" s="259"/>
      <c r="RP27" s="259"/>
      <c r="RQ27" s="259"/>
      <c r="RR27" s="259"/>
      <c r="RS27" s="259"/>
      <c r="RT27" s="259"/>
      <c r="RU27" s="259"/>
      <c r="RV27" s="259"/>
      <c r="RW27" s="259"/>
      <c r="RX27" s="259"/>
      <c r="RY27" s="259"/>
      <c r="RZ27" s="259"/>
      <c r="SA27" s="259"/>
      <c r="SB27" s="259"/>
      <c r="SC27" s="259"/>
      <c r="SD27" s="259"/>
      <c r="SE27" s="259"/>
      <c r="SF27" s="259"/>
      <c r="SG27" s="259"/>
      <c r="SH27" s="259"/>
      <c r="SI27" s="259"/>
      <c r="SJ27" s="259"/>
      <c r="SK27" s="259"/>
      <c r="SL27" s="259"/>
      <c r="SM27" s="259"/>
      <c r="SN27" s="259"/>
      <c r="SO27" s="259"/>
      <c r="SP27" s="259"/>
      <c r="SQ27" s="259"/>
      <c r="SR27" s="259"/>
      <c r="SS27" s="259"/>
      <c r="ST27" s="259"/>
      <c r="SU27" s="259"/>
      <c r="SV27" s="259"/>
      <c r="SW27" s="259"/>
      <c r="SX27" s="259"/>
      <c r="SY27" s="259"/>
      <c r="SZ27" s="259"/>
      <c r="TA27" s="259"/>
      <c r="TB27" s="259"/>
      <c r="TC27" s="259"/>
      <c r="TD27" s="259"/>
      <c r="TE27" s="259"/>
      <c r="TF27" s="259"/>
      <c r="TG27" s="259"/>
      <c r="TH27" s="259"/>
      <c r="TI27" s="259"/>
      <c r="TJ27" s="259"/>
      <c r="TK27" s="259"/>
      <c r="TL27" s="259"/>
      <c r="TM27" s="259"/>
      <c r="TN27" s="259"/>
      <c r="TO27" s="259"/>
      <c r="TP27" s="259"/>
      <c r="TQ27" s="259"/>
      <c r="TR27" s="259"/>
      <c r="TS27" s="259"/>
      <c r="TT27" s="259"/>
      <c r="TU27" s="259"/>
      <c r="TV27" s="259"/>
      <c r="TW27" s="259"/>
      <c r="TX27" s="259"/>
      <c r="TY27" s="259"/>
      <c r="TZ27" s="259"/>
      <c r="UA27" s="259"/>
      <c r="UB27" s="259"/>
      <c r="UC27" s="259"/>
      <c r="UD27" s="259"/>
      <c r="UE27" s="259"/>
      <c r="UF27" s="259"/>
      <c r="UG27" s="259"/>
      <c r="UH27" s="259"/>
      <c r="UI27" s="259"/>
      <c r="UJ27" s="259"/>
      <c r="UK27" s="259"/>
      <c r="UL27" s="259"/>
      <c r="UM27" s="259"/>
      <c r="UN27" s="259"/>
      <c r="UO27" s="259"/>
      <c r="UP27" s="259"/>
      <c r="UQ27" s="259"/>
      <c r="UR27" s="259"/>
      <c r="US27" s="259"/>
      <c r="UT27" s="259"/>
      <c r="UU27" s="259"/>
      <c r="UV27" s="259"/>
      <c r="UW27" s="259"/>
      <c r="UX27" s="259"/>
      <c r="UY27" s="259"/>
      <c r="UZ27" s="259"/>
      <c r="VA27" s="259"/>
      <c r="VB27" s="259"/>
      <c r="VC27" s="259"/>
      <c r="VD27" s="259"/>
      <c r="VE27" s="259"/>
      <c r="VF27" s="259"/>
      <c r="VG27" s="259"/>
      <c r="VH27" s="259"/>
      <c r="VI27" s="259"/>
      <c r="VJ27" s="259"/>
      <c r="VK27" s="259"/>
      <c r="VL27" s="259"/>
      <c r="VM27" s="259"/>
      <c r="VN27" s="259"/>
      <c r="VO27" s="259"/>
      <c r="VP27" s="259"/>
      <c r="VQ27" s="259"/>
      <c r="VR27" s="259"/>
      <c r="VS27" s="259"/>
      <c r="VT27" s="259"/>
      <c r="VU27" s="259"/>
      <c r="VV27" s="259"/>
      <c r="VW27" s="259"/>
      <c r="VX27" s="259"/>
      <c r="VY27" s="259"/>
      <c r="VZ27" s="259"/>
      <c r="WA27" s="259"/>
      <c r="WB27" s="259"/>
      <c r="WC27" s="259"/>
      <c r="WD27" s="259"/>
      <c r="WE27" s="259"/>
      <c r="WF27" s="259"/>
      <c r="WG27" s="259"/>
      <c r="WH27" s="259"/>
      <c r="WI27" s="259"/>
      <c r="WJ27" s="259"/>
      <c r="WK27" s="259"/>
      <c r="WL27" s="259"/>
      <c r="WM27" s="259"/>
      <c r="WN27" s="259"/>
      <c r="WO27" s="259"/>
      <c r="WP27" s="259"/>
      <c r="WQ27" s="259"/>
      <c r="WR27" s="259"/>
      <c r="WS27" s="259"/>
      <c r="WT27" s="259"/>
      <c r="WU27" s="259"/>
      <c r="WV27" s="259"/>
      <c r="WW27" s="259"/>
      <c r="WX27" s="259"/>
      <c r="WY27" s="259"/>
      <c r="WZ27" s="259"/>
      <c r="XA27" s="259"/>
      <c r="XB27" s="259"/>
      <c r="XC27" s="259"/>
      <c r="XD27" s="259"/>
      <c r="XE27" s="259"/>
      <c r="XF27" s="259"/>
      <c r="XG27" s="259"/>
      <c r="XH27" s="259"/>
      <c r="XI27" s="259"/>
      <c r="XJ27" s="259"/>
      <c r="XK27" s="259"/>
      <c r="XL27" s="259"/>
      <c r="XM27" s="259"/>
      <c r="XN27" s="259"/>
      <c r="XO27" s="259"/>
      <c r="XP27" s="259"/>
      <c r="XQ27" s="259"/>
      <c r="XR27" s="259"/>
      <c r="XS27" s="259"/>
      <c r="XT27" s="259"/>
      <c r="XU27" s="259"/>
      <c r="XV27" s="259"/>
      <c r="XW27" s="259"/>
      <c r="XX27" s="259"/>
      <c r="XY27" s="259"/>
      <c r="XZ27" s="259"/>
      <c r="YA27" s="259"/>
      <c r="YB27" s="259"/>
      <c r="YC27" s="259"/>
      <c r="YD27" s="259"/>
      <c r="YE27" s="259"/>
      <c r="YF27" s="259"/>
      <c r="YG27" s="259"/>
      <c r="YH27" s="259"/>
      <c r="YI27" s="259"/>
      <c r="YJ27" s="259"/>
      <c r="YK27" s="259"/>
      <c r="YL27" s="259"/>
      <c r="YM27" s="259"/>
      <c r="YN27" s="259"/>
      <c r="YO27" s="259"/>
      <c r="YP27" s="259"/>
      <c r="YQ27" s="259"/>
      <c r="YR27" s="259"/>
      <c r="YS27" s="259"/>
      <c r="YT27" s="259"/>
      <c r="YU27" s="259"/>
      <c r="YV27" s="259"/>
      <c r="YW27" s="259"/>
      <c r="YX27" s="259"/>
      <c r="YY27" s="259"/>
      <c r="YZ27" s="259"/>
      <c r="ZA27" s="259"/>
      <c r="ZB27" s="259"/>
      <c r="ZC27" s="259"/>
      <c r="ZD27" s="259"/>
      <c r="ZE27" s="259"/>
      <c r="ZF27" s="259"/>
      <c r="ZG27" s="259"/>
      <c r="ZH27" s="259"/>
      <c r="ZI27" s="259"/>
      <c r="ZJ27" s="259"/>
      <c r="ZK27" s="259"/>
      <c r="ZL27" s="259"/>
      <c r="ZM27" s="259"/>
      <c r="ZN27" s="259"/>
      <c r="ZO27" s="259"/>
      <c r="ZP27" s="259"/>
      <c r="ZQ27" s="259"/>
      <c r="ZR27" s="259"/>
      <c r="ZS27" s="259"/>
      <c r="ZT27" s="259"/>
      <c r="ZU27" s="259"/>
      <c r="ZV27" s="259"/>
      <c r="ZW27" s="259"/>
      <c r="ZX27" s="259"/>
      <c r="ZY27" s="259"/>
      <c r="ZZ27" s="259"/>
      <c r="AAA27" s="259"/>
      <c r="AAB27" s="259"/>
      <c r="AAC27" s="259"/>
      <c r="AAD27" s="259"/>
      <c r="AAE27" s="259"/>
      <c r="AAF27" s="259"/>
      <c r="AAG27" s="259"/>
      <c r="AAH27" s="259"/>
      <c r="AAI27" s="259"/>
      <c r="AAJ27" s="259"/>
      <c r="AAK27" s="259"/>
      <c r="AAL27" s="259"/>
      <c r="AAM27" s="259"/>
      <c r="AAN27" s="259"/>
      <c r="AAO27" s="259"/>
      <c r="AAP27" s="259"/>
      <c r="AAQ27" s="259"/>
      <c r="AAR27" s="259"/>
      <c r="AAS27" s="259"/>
      <c r="AAT27" s="259"/>
      <c r="AAU27" s="259"/>
      <c r="AAV27" s="259"/>
      <c r="AAW27" s="259"/>
      <c r="AAX27" s="259"/>
      <c r="AAY27" s="259"/>
      <c r="AAZ27" s="259"/>
      <c r="ABA27" s="259"/>
      <c r="ABB27" s="259"/>
      <c r="ABC27" s="259"/>
      <c r="ABD27" s="259"/>
      <c r="ABE27" s="259"/>
      <c r="ABF27" s="259"/>
      <c r="ABG27" s="259"/>
      <c r="ABH27" s="259"/>
      <c r="ABI27" s="259"/>
      <c r="ABJ27" s="259"/>
      <c r="ABK27" s="259"/>
      <c r="ABL27" s="259"/>
      <c r="ABM27" s="259"/>
      <c r="ABN27" s="259"/>
      <c r="ABO27" s="259"/>
      <c r="ABP27" s="259"/>
      <c r="ABQ27" s="259"/>
      <c r="ABR27" s="259"/>
      <c r="ABS27" s="259"/>
      <c r="ABT27" s="259"/>
      <c r="ABU27" s="259"/>
      <c r="ABV27" s="259"/>
      <c r="ABW27" s="259"/>
      <c r="ABX27" s="259"/>
      <c r="ABY27" s="259"/>
      <c r="ABZ27" s="259"/>
      <c r="ACA27" s="259"/>
      <c r="ACB27" s="259"/>
      <c r="ACC27" s="259"/>
      <c r="ACD27" s="259"/>
      <c r="ACE27" s="259"/>
      <c r="ACF27" s="259"/>
      <c r="ACG27" s="259"/>
      <c r="ACH27" s="259"/>
      <c r="ACI27" s="259"/>
      <c r="ACJ27" s="259"/>
      <c r="ACK27" s="259"/>
      <c r="ACL27" s="259"/>
      <c r="ACM27" s="259"/>
      <c r="ACN27" s="259"/>
      <c r="ACO27" s="259"/>
      <c r="ACP27" s="259"/>
      <c r="ACQ27" s="259"/>
      <c r="ACR27" s="259"/>
      <c r="ACS27" s="259"/>
      <c r="ACT27" s="259"/>
      <c r="ACU27" s="259"/>
      <c r="ACV27" s="259"/>
      <c r="ACW27" s="259"/>
      <c r="ACX27" s="259"/>
      <c r="ACY27" s="259"/>
      <c r="ACZ27" s="259"/>
      <c r="ADA27" s="259"/>
      <c r="ADB27" s="259"/>
      <c r="ADC27" s="259"/>
      <c r="ADD27" s="259"/>
      <c r="ADE27" s="259"/>
      <c r="ADF27" s="259"/>
      <c r="ADG27" s="259"/>
      <c r="ADH27" s="259"/>
      <c r="ADI27" s="259"/>
      <c r="ADJ27" s="259"/>
      <c r="ADK27" s="259"/>
      <c r="ADL27" s="259"/>
      <c r="ADM27" s="259"/>
      <c r="ADN27" s="259"/>
      <c r="ADO27" s="259"/>
      <c r="ADP27" s="259"/>
      <c r="ADQ27" s="259"/>
      <c r="ADR27" s="259"/>
      <c r="ADS27" s="259"/>
      <c r="ADT27" s="259"/>
      <c r="ADU27" s="259"/>
      <c r="ADV27" s="259"/>
      <c r="ADW27" s="259"/>
      <c r="ADX27" s="259"/>
      <c r="ADY27" s="259"/>
      <c r="ADZ27" s="259"/>
      <c r="AEA27" s="259"/>
      <c r="AEB27" s="259"/>
      <c r="AEC27" s="259"/>
      <c r="AED27" s="259"/>
      <c r="AEE27" s="259"/>
      <c r="AEF27" s="259"/>
      <c r="AEG27" s="259"/>
      <c r="AEH27" s="259"/>
      <c r="AEI27" s="259"/>
      <c r="AEJ27" s="259"/>
      <c r="AEK27" s="259"/>
      <c r="AEL27" s="259"/>
      <c r="AEM27" s="259"/>
      <c r="AEN27" s="259"/>
      <c r="AEO27" s="259"/>
      <c r="AEP27" s="259"/>
      <c r="AEQ27" s="259"/>
      <c r="AER27" s="259"/>
      <c r="AES27" s="259"/>
      <c r="AET27" s="259"/>
      <c r="AEU27" s="259"/>
      <c r="AEV27" s="259"/>
      <c r="AEW27" s="259"/>
      <c r="AEX27" s="259"/>
      <c r="AEY27" s="259"/>
      <c r="AEZ27" s="259"/>
      <c r="AFA27" s="259"/>
      <c r="AFB27" s="259"/>
      <c r="AFC27" s="259"/>
      <c r="AFD27" s="259"/>
      <c r="AFE27" s="259"/>
      <c r="AFF27" s="259"/>
      <c r="AFG27" s="259"/>
      <c r="AFH27" s="259"/>
      <c r="AFI27" s="259"/>
      <c r="AFJ27" s="259"/>
      <c r="AFK27" s="259"/>
      <c r="AFL27" s="259"/>
      <c r="AFM27" s="259"/>
      <c r="AFN27" s="259"/>
      <c r="AFO27" s="259"/>
      <c r="AFP27" s="259"/>
      <c r="AFQ27" s="259"/>
      <c r="AFR27" s="259"/>
      <c r="AFS27" s="259"/>
      <c r="AFT27" s="259"/>
      <c r="AFU27" s="259"/>
      <c r="AFV27" s="259"/>
      <c r="AFW27" s="259"/>
      <c r="AFX27" s="259"/>
      <c r="AFY27" s="259"/>
      <c r="AFZ27" s="259"/>
      <c r="AGA27" s="259"/>
      <c r="AGB27" s="259"/>
      <c r="AGC27" s="259"/>
      <c r="AGD27" s="259"/>
      <c r="AGE27" s="259"/>
      <c r="AGF27" s="259"/>
      <c r="AGG27" s="259"/>
      <c r="AGH27" s="259"/>
      <c r="AGI27" s="259"/>
      <c r="AGJ27" s="259"/>
      <c r="AGK27" s="259"/>
      <c r="AGL27" s="259"/>
      <c r="AGM27" s="259"/>
      <c r="AGN27" s="259"/>
      <c r="AGO27" s="259"/>
      <c r="AGP27" s="259"/>
      <c r="AGQ27" s="259"/>
      <c r="AGR27" s="259"/>
      <c r="AGS27" s="259"/>
      <c r="AGT27" s="259"/>
      <c r="AGU27" s="259"/>
      <c r="AGV27" s="259"/>
      <c r="AGW27" s="259"/>
      <c r="AGX27" s="259"/>
      <c r="AGY27" s="259"/>
      <c r="AGZ27" s="259"/>
      <c r="AHA27" s="259"/>
      <c r="AHB27" s="259"/>
      <c r="AHC27" s="259"/>
      <c r="AHD27" s="259"/>
      <c r="AHE27" s="259"/>
      <c r="AHF27" s="259"/>
      <c r="AHG27" s="259"/>
      <c r="AHH27" s="259"/>
      <c r="AHI27" s="259"/>
      <c r="AHJ27" s="259"/>
      <c r="AHK27" s="259"/>
      <c r="AHL27" s="259"/>
      <c r="AHM27" s="259"/>
      <c r="AHN27" s="259"/>
      <c r="AHO27" s="259"/>
      <c r="AHP27" s="259"/>
      <c r="AHQ27" s="259"/>
      <c r="AHR27" s="259"/>
      <c r="AHS27" s="259"/>
      <c r="AHT27" s="259"/>
      <c r="AHU27" s="259"/>
      <c r="AHV27" s="259"/>
      <c r="AHW27" s="259"/>
      <c r="AHX27" s="259"/>
      <c r="AHY27" s="259"/>
      <c r="AHZ27" s="259"/>
      <c r="AIA27" s="259"/>
      <c r="AIB27" s="259"/>
      <c r="AIC27" s="259"/>
      <c r="AID27" s="259"/>
      <c r="AIE27" s="259"/>
      <c r="AIF27" s="259"/>
      <c r="AIG27" s="259"/>
      <c r="AIH27" s="259"/>
      <c r="AII27" s="259"/>
      <c r="AIJ27" s="259"/>
      <c r="AIK27" s="259"/>
      <c r="AIL27" s="259"/>
      <c r="AIM27" s="259"/>
      <c r="AIN27" s="259"/>
      <c r="AIO27" s="259"/>
      <c r="AIP27" s="259"/>
      <c r="AIQ27" s="259"/>
      <c r="AIR27" s="259"/>
      <c r="AIS27" s="259"/>
      <c r="AIT27" s="259"/>
      <c r="AIU27" s="259"/>
      <c r="AIV27" s="259"/>
      <c r="AIW27" s="259"/>
      <c r="AIX27" s="259"/>
      <c r="AIY27" s="259"/>
      <c r="AIZ27" s="259"/>
      <c r="AJA27" s="259"/>
      <c r="AJB27" s="259"/>
      <c r="AJC27" s="259"/>
      <c r="AJD27" s="259"/>
      <c r="AJE27" s="259"/>
      <c r="AJF27" s="259"/>
      <c r="AJG27" s="259"/>
      <c r="AJH27" s="259"/>
      <c r="AJI27" s="259"/>
      <c r="AJJ27" s="259"/>
      <c r="AJK27" s="259"/>
      <c r="AJL27" s="259"/>
      <c r="AJM27" s="259"/>
      <c r="AJN27" s="259"/>
      <c r="AJO27" s="259"/>
      <c r="AJP27" s="259"/>
      <c r="AJQ27" s="259"/>
      <c r="AJR27" s="259"/>
      <c r="AJS27" s="259"/>
      <c r="AJT27" s="259"/>
      <c r="AJU27" s="259"/>
      <c r="AJV27" s="259"/>
      <c r="AJW27" s="259"/>
      <c r="AJX27" s="259"/>
      <c r="AJY27" s="259"/>
      <c r="AJZ27" s="259"/>
      <c r="AKA27" s="259"/>
      <c r="AKB27" s="259"/>
      <c r="AKC27" s="259"/>
      <c r="AKD27" s="259"/>
      <c r="AKE27" s="259"/>
      <c r="AKF27" s="259"/>
      <c r="AKG27" s="259"/>
      <c r="AKH27" s="259"/>
      <c r="AKI27" s="259"/>
      <c r="AKJ27" s="259"/>
      <c r="AKK27" s="259"/>
      <c r="AKL27" s="259"/>
      <c r="AKM27" s="259"/>
      <c r="AKN27" s="259"/>
      <c r="AKO27" s="259"/>
      <c r="AKP27" s="259"/>
      <c r="AKQ27" s="259"/>
      <c r="AKR27" s="259"/>
      <c r="AKS27" s="259"/>
      <c r="AKT27" s="259"/>
      <c r="AKU27" s="259"/>
      <c r="AKV27" s="259"/>
      <c r="AKW27" s="259"/>
      <c r="AKX27" s="259"/>
      <c r="AKY27" s="259"/>
      <c r="AKZ27" s="259"/>
      <c r="ALA27" s="259"/>
      <c r="ALB27" s="259"/>
      <c r="ALC27" s="259"/>
      <c r="ALD27" s="259"/>
      <c r="ALE27" s="259"/>
      <c r="ALF27" s="259"/>
      <c r="ALG27" s="259"/>
      <c r="ALH27" s="259"/>
      <c r="ALI27" s="259"/>
      <c r="ALJ27" s="259"/>
      <c r="ALK27" s="259"/>
      <c r="ALL27" s="259"/>
      <c r="ALM27" s="259"/>
      <c r="ALN27" s="259"/>
      <c r="ALO27" s="259"/>
      <c r="ALP27" s="259"/>
      <c r="ALQ27" s="259"/>
      <c r="ALR27" s="259"/>
      <c r="ALS27" s="259"/>
      <c r="ALT27" s="259"/>
      <c r="ALU27" s="259"/>
      <c r="ALV27" s="259"/>
      <c r="ALW27" s="259"/>
      <c r="ALX27" s="259"/>
      <c r="ALY27" s="259"/>
      <c r="ALZ27" s="259"/>
      <c r="AMA27" s="259"/>
      <c r="AMB27" s="259"/>
      <c r="AMC27" s="259"/>
      <c r="AMD27" s="259"/>
      <c r="AME27" s="259"/>
      <c r="AMF27" s="259"/>
      <c r="AMG27" s="259"/>
      <c r="AMH27" s="259"/>
      <c r="AMI27" s="259"/>
      <c r="AMJ27" s="259"/>
      <c r="AMK27" s="259"/>
    </row>
    <row r="28" spans="1:1025" s="260" customFormat="1" hidden="1" outlineLevel="2">
      <c r="A28" s="37"/>
      <c r="B28" s="25"/>
      <c r="C28" s="25"/>
      <c r="D28" s="25"/>
      <c r="E28" s="35"/>
      <c r="F28" s="25"/>
      <c r="G28" s="20"/>
      <c r="H28" s="20"/>
      <c r="I28" s="9"/>
      <c r="J28" s="25"/>
      <c r="K28" s="25"/>
      <c r="L28" s="25"/>
      <c r="M28" s="25"/>
      <c r="N28" s="258"/>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59"/>
      <c r="BR28" s="259"/>
      <c r="BS28" s="259"/>
      <c r="BT28" s="259"/>
      <c r="BU28" s="259"/>
      <c r="BV28" s="259"/>
      <c r="BW28" s="259"/>
      <c r="BX28" s="259"/>
      <c r="BY28" s="259"/>
      <c r="BZ28" s="259"/>
      <c r="CA28" s="259"/>
      <c r="CB28" s="259"/>
      <c r="CC28" s="259"/>
      <c r="CD28" s="259"/>
      <c r="CE28" s="259"/>
      <c r="CF28" s="259"/>
      <c r="CG28" s="259"/>
      <c r="CH28" s="259"/>
      <c r="CI28" s="259"/>
      <c r="CJ28" s="259"/>
      <c r="CK28" s="259"/>
      <c r="CL28" s="259"/>
      <c r="CM28" s="259"/>
      <c r="CN28" s="259"/>
      <c r="CO28" s="259"/>
      <c r="CP28" s="259"/>
      <c r="CQ28" s="259"/>
      <c r="CR28" s="259"/>
      <c r="CS28" s="259"/>
      <c r="CT28" s="259"/>
      <c r="CU28" s="259"/>
      <c r="CV28" s="259"/>
      <c r="CW28" s="259"/>
      <c r="CX28" s="259"/>
      <c r="CY28" s="259"/>
      <c r="CZ28" s="259"/>
      <c r="DA28" s="259"/>
      <c r="DB28" s="259"/>
      <c r="DC28" s="259"/>
      <c r="DD28" s="259"/>
      <c r="DE28" s="259"/>
      <c r="DF28" s="259"/>
      <c r="DG28" s="259"/>
      <c r="DH28" s="259"/>
      <c r="DI28" s="259"/>
      <c r="DJ28" s="259"/>
      <c r="DK28" s="259"/>
      <c r="DL28" s="259"/>
      <c r="DM28" s="259"/>
      <c r="DN28" s="259"/>
      <c r="DO28" s="259"/>
      <c r="DP28" s="259"/>
      <c r="DQ28" s="259"/>
      <c r="DR28" s="259"/>
      <c r="DS28" s="259"/>
      <c r="DT28" s="259"/>
      <c r="DU28" s="259"/>
      <c r="DV28" s="259"/>
      <c r="DW28" s="259"/>
      <c r="DX28" s="259"/>
      <c r="DY28" s="259"/>
      <c r="DZ28" s="259"/>
      <c r="EA28" s="259"/>
      <c r="EB28" s="259"/>
      <c r="EC28" s="259"/>
      <c r="ED28" s="259"/>
      <c r="EE28" s="259"/>
      <c r="EF28" s="259"/>
      <c r="EG28" s="259"/>
      <c r="EH28" s="259"/>
      <c r="EI28" s="259"/>
      <c r="EJ28" s="259"/>
      <c r="EK28" s="259"/>
      <c r="EL28" s="259"/>
      <c r="EM28" s="259"/>
      <c r="EN28" s="259"/>
      <c r="EO28" s="259"/>
      <c r="EP28" s="259"/>
      <c r="EQ28" s="259"/>
      <c r="ER28" s="259"/>
      <c r="ES28" s="259"/>
      <c r="ET28" s="259"/>
      <c r="EU28" s="259"/>
      <c r="EV28" s="259"/>
      <c r="EW28" s="259"/>
      <c r="EX28" s="259"/>
      <c r="EY28" s="259"/>
      <c r="EZ28" s="259"/>
      <c r="FA28" s="259"/>
      <c r="FB28" s="259"/>
      <c r="FC28" s="259"/>
      <c r="FD28" s="259"/>
      <c r="FE28" s="259"/>
      <c r="FF28" s="259"/>
      <c r="FG28" s="259"/>
      <c r="FH28" s="259"/>
      <c r="FI28" s="259"/>
      <c r="FJ28" s="259"/>
      <c r="FK28" s="259"/>
      <c r="FL28" s="259"/>
      <c r="FM28" s="259"/>
      <c r="FN28" s="259"/>
      <c r="FO28" s="259"/>
      <c r="FP28" s="259"/>
      <c r="FQ28" s="259"/>
      <c r="FR28" s="259"/>
      <c r="FS28" s="259"/>
      <c r="FT28" s="259"/>
      <c r="FU28" s="259"/>
      <c r="FV28" s="259"/>
      <c r="FW28" s="259"/>
      <c r="FX28" s="259"/>
      <c r="FY28" s="259"/>
      <c r="FZ28" s="259"/>
      <c r="GA28" s="259"/>
      <c r="GB28" s="259"/>
      <c r="GC28" s="259"/>
      <c r="GD28" s="259"/>
      <c r="GE28" s="259"/>
      <c r="GF28" s="259"/>
      <c r="GG28" s="259"/>
      <c r="GH28" s="259"/>
      <c r="GI28" s="259"/>
      <c r="GJ28" s="259"/>
      <c r="GK28" s="259"/>
      <c r="GL28" s="259"/>
      <c r="GM28" s="259"/>
      <c r="GN28" s="259"/>
      <c r="GO28" s="259"/>
      <c r="GP28" s="259"/>
      <c r="GQ28" s="259"/>
      <c r="GR28" s="259"/>
      <c r="GS28" s="259"/>
      <c r="GT28" s="259"/>
      <c r="GU28" s="259"/>
      <c r="GV28" s="259"/>
      <c r="GW28" s="259"/>
      <c r="GX28" s="259"/>
      <c r="GY28" s="259"/>
      <c r="GZ28" s="259"/>
      <c r="HA28" s="259"/>
      <c r="HB28" s="259"/>
      <c r="HC28" s="259"/>
      <c r="HD28" s="259"/>
      <c r="HE28" s="259"/>
      <c r="HF28" s="259"/>
      <c r="HG28" s="259"/>
      <c r="HH28" s="259"/>
      <c r="HI28" s="259"/>
      <c r="HJ28" s="259"/>
      <c r="HK28" s="259"/>
      <c r="HL28" s="259"/>
      <c r="HM28" s="259"/>
      <c r="HN28" s="259"/>
      <c r="HO28" s="259"/>
      <c r="HP28" s="259"/>
      <c r="HQ28" s="259"/>
      <c r="HR28" s="259"/>
      <c r="HS28" s="259"/>
      <c r="HT28" s="259"/>
      <c r="HU28" s="259"/>
      <c r="HV28" s="259"/>
      <c r="HW28" s="259"/>
      <c r="HX28" s="259"/>
      <c r="HY28" s="259"/>
      <c r="HZ28" s="259"/>
      <c r="IA28" s="259"/>
      <c r="IB28" s="259"/>
      <c r="IC28" s="259"/>
      <c r="ID28" s="259"/>
      <c r="IE28" s="259"/>
      <c r="IF28" s="259"/>
      <c r="IG28" s="259"/>
      <c r="IH28" s="259"/>
      <c r="II28" s="259"/>
      <c r="IJ28" s="259"/>
      <c r="IK28" s="259"/>
      <c r="IL28" s="259"/>
      <c r="IM28" s="259"/>
      <c r="IN28" s="259"/>
      <c r="IO28" s="259"/>
      <c r="IP28" s="259"/>
      <c r="IQ28" s="259"/>
      <c r="IR28" s="259"/>
      <c r="IS28" s="259"/>
      <c r="IT28" s="259"/>
      <c r="IU28" s="259"/>
      <c r="IV28" s="259"/>
      <c r="IW28" s="259"/>
      <c r="IX28" s="259"/>
      <c r="IY28" s="259"/>
      <c r="IZ28" s="259"/>
      <c r="JA28" s="259"/>
      <c r="JB28" s="259"/>
      <c r="JC28" s="259"/>
      <c r="JD28" s="259"/>
      <c r="JE28" s="259"/>
      <c r="JF28" s="259"/>
      <c r="JG28" s="259"/>
      <c r="JH28" s="259"/>
      <c r="JI28" s="259"/>
      <c r="JJ28" s="259"/>
      <c r="JK28" s="259"/>
      <c r="JL28" s="259"/>
      <c r="JM28" s="259"/>
      <c r="JN28" s="259"/>
      <c r="JO28" s="259"/>
      <c r="JP28" s="259"/>
      <c r="JQ28" s="259"/>
      <c r="JR28" s="259"/>
      <c r="JS28" s="259"/>
      <c r="JT28" s="259"/>
      <c r="JU28" s="259"/>
      <c r="JV28" s="259"/>
      <c r="JW28" s="259"/>
      <c r="JX28" s="259"/>
      <c r="JY28" s="259"/>
      <c r="JZ28" s="259"/>
      <c r="KA28" s="259"/>
      <c r="KB28" s="259"/>
      <c r="KC28" s="259"/>
      <c r="KD28" s="259"/>
      <c r="KE28" s="259"/>
      <c r="KF28" s="259"/>
      <c r="KG28" s="259"/>
      <c r="KH28" s="259"/>
      <c r="KI28" s="259"/>
      <c r="KJ28" s="259"/>
      <c r="KK28" s="259"/>
      <c r="KL28" s="259"/>
      <c r="KM28" s="259"/>
      <c r="KN28" s="259"/>
      <c r="KO28" s="259"/>
      <c r="KP28" s="259"/>
      <c r="KQ28" s="259"/>
      <c r="KR28" s="259"/>
      <c r="KS28" s="259"/>
      <c r="KT28" s="259"/>
      <c r="KU28" s="259"/>
      <c r="KV28" s="259"/>
      <c r="KW28" s="259"/>
      <c r="KX28" s="259"/>
      <c r="KY28" s="259"/>
      <c r="KZ28" s="259"/>
      <c r="LA28" s="259"/>
      <c r="LB28" s="259"/>
      <c r="LC28" s="259"/>
      <c r="LD28" s="259"/>
      <c r="LE28" s="259"/>
      <c r="LF28" s="259"/>
      <c r="LG28" s="259"/>
      <c r="LH28" s="259"/>
      <c r="LI28" s="259"/>
      <c r="LJ28" s="259"/>
      <c r="LK28" s="259"/>
      <c r="LL28" s="259"/>
      <c r="LM28" s="259"/>
      <c r="LN28" s="259"/>
      <c r="LO28" s="259"/>
      <c r="LP28" s="259"/>
      <c r="LQ28" s="259"/>
      <c r="LR28" s="259"/>
      <c r="LS28" s="259"/>
      <c r="LT28" s="259"/>
      <c r="LU28" s="259"/>
      <c r="LV28" s="259"/>
      <c r="LW28" s="259"/>
      <c r="LX28" s="259"/>
      <c r="LY28" s="259"/>
      <c r="LZ28" s="259"/>
      <c r="MA28" s="259"/>
      <c r="MB28" s="259"/>
      <c r="MC28" s="259"/>
      <c r="MD28" s="259"/>
      <c r="ME28" s="259"/>
      <c r="MF28" s="259"/>
      <c r="MG28" s="259"/>
      <c r="MH28" s="259"/>
      <c r="MI28" s="259"/>
      <c r="MJ28" s="259"/>
      <c r="MK28" s="259"/>
      <c r="ML28" s="259"/>
      <c r="MM28" s="259"/>
      <c r="MN28" s="259"/>
      <c r="MO28" s="259"/>
      <c r="MP28" s="259"/>
      <c r="MQ28" s="259"/>
      <c r="MR28" s="259"/>
      <c r="MS28" s="259"/>
      <c r="MT28" s="259"/>
      <c r="MU28" s="259"/>
      <c r="MV28" s="259"/>
      <c r="MW28" s="259"/>
      <c r="MX28" s="259"/>
      <c r="MY28" s="259"/>
      <c r="MZ28" s="259"/>
      <c r="NA28" s="259"/>
      <c r="NB28" s="259"/>
      <c r="NC28" s="259"/>
      <c r="ND28" s="259"/>
      <c r="NE28" s="259"/>
      <c r="NF28" s="259"/>
      <c r="NG28" s="259"/>
      <c r="NH28" s="259"/>
      <c r="NI28" s="259"/>
      <c r="NJ28" s="259"/>
      <c r="NK28" s="259"/>
      <c r="NL28" s="259"/>
      <c r="NM28" s="259"/>
      <c r="NN28" s="259"/>
      <c r="NO28" s="259"/>
      <c r="NP28" s="259"/>
      <c r="NQ28" s="259"/>
      <c r="NR28" s="259"/>
      <c r="NS28" s="259"/>
      <c r="NT28" s="259"/>
      <c r="NU28" s="259"/>
      <c r="NV28" s="259"/>
      <c r="NW28" s="259"/>
      <c r="NX28" s="259"/>
      <c r="NY28" s="259"/>
      <c r="NZ28" s="259"/>
      <c r="OA28" s="259"/>
      <c r="OB28" s="259"/>
      <c r="OC28" s="259"/>
      <c r="OD28" s="259"/>
      <c r="OE28" s="259"/>
      <c r="OF28" s="259"/>
      <c r="OG28" s="259"/>
      <c r="OH28" s="259"/>
      <c r="OI28" s="259"/>
      <c r="OJ28" s="259"/>
      <c r="OK28" s="259"/>
      <c r="OL28" s="259"/>
      <c r="OM28" s="259"/>
      <c r="ON28" s="259"/>
      <c r="OO28" s="259"/>
      <c r="OP28" s="259"/>
      <c r="OQ28" s="259"/>
      <c r="OR28" s="259"/>
      <c r="OS28" s="259"/>
      <c r="OT28" s="259"/>
      <c r="OU28" s="259"/>
      <c r="OV28" s="259"/>
      <c r="OW28" s="259"/>
      <c r="OX28" s="259"/>
      <c r="OY28" s="259"/>
      <c r="OZ28" s="259"/>
      <c r="PA28" s="259"/>
      <c r="PB28" s="259"/>
      <c r="PC28" s="259"/>
      <c r="PD28" s="259"/>
      <c r="PE28" s="259"/>
      <c r="PF28" s="259"/>
      <c r="PG28" s="259"/>
      <c r="PH28" s="259"/>
      <c r="PI28" s="259"/>
      <c r="PJ28" s="259"/>
      <c r="PK28" s="259"/>
      <c r="PL28" s="259"/>
      <c r="PM28" s="259"/>
      <c r="PN28" s="259"/>
      <c r="PO28" s="259"/>
      <c r="PP28" s="259"/>
      <c r="PQ28" s="259"/>
      <c r="PR28" s="259"/>
      <c r="PS28" s="259"/>
      <c r="PT28" s="259"/>
      <c r="PU28" s="259"/>
      <c r="PV28" s="259"/>
      <c r="PW28" s="259"/>
      <c r="PX28" s="259"/>
      <c r="PY28" s="259"/>
      <c r="PZ28" s="259"/>
      <c r="QA28" s="259"/>
      <c r="QB28" s="259"/>
      <c r="QC28" s="259"/>
      <c r="QD28" s="259"/>
      <c r="QE28" s="259"/>
      <c r="QF28" s="259"/>
      <c r="QG28" s="259"/>
      <c r="QH28" s="259"/>
      <c r="QI28" s="259"/>
      <c r="QJ28" s="259"/>
      <c r="QK28" s="259"/>
      <c r="QL28" s="259"/>
      <c r="QM28" s="259"/>
      <c r="QN28" s="259"/>
      <c r="QO28" s="259"/>
      <c r="QP28" s="259"/>
      <c r="QQ28" s="259"/>
      <c r="QR28" s="259"/>
      <c r="QS28" s="259"/>
      <c r="QT28" s="259"/>
      <c r="QU28" s="259"/>
      <c r="QV28" s="259"/>
      <c r="QW28" s="259"/>
      <c r="QX28" s="259"/>
      <c r="QY28" s="259"/>
      <c r="QZ28" s="259"/>
      <c r="RA28" s="259"/>
      <c r="RB28" s="259"/>
      <c r="RC28" s="259"/>
      <c r="RD28" s="259"/>
      <c r="RE28" s="259"/>
      <c r="RF28" s="259"/>
      <c r="RG28" s="259"/>
      <c r="RH28" s="259"/>
      <c r="RI28" s="259"/>
      <c r="RJ28" s="259"/>
      <c r="RK28" s="259"/>
      <c r="RL28" s="259"/>
      <c r="RM28" s="259"/>
      <c r="RN28" s="259"/>
      <c r="RO28" s="259"/>
      <c r="RP28" s="259"/>
      <c r="RQ28" s="259"/>
      <c r="RR28" s="259"/>
      <c r="RS28" s="259"/>
      <c r="RT28" s="259"/>
      <c r="RU28" s="259"/>
      <c r="RV28" s="259"/>
      <c r="RW28" s="259"/>
      <c r="RX28" s="259"/>
      <c r="RY28" s="259"/>
      <c r="RZ28" s="259"/>
      <c r="SA28" s="259"/>
      <c r="SB28" s="259"/>
      <c r="SC28" s="259"/>
      <c r="SD28" s="259"/>
      <c r="SE28" s="259"/>
      <c r="SF28" s="259"/>
      <c r="SG28" s="259"/>
      <c r="SH28" s="259"/>
      <c r="SI28" s="259"/>
      <c r="SJ28" s="259"/>
      <c r="SK28" s="259"/>
      <c r="SL28" s="259"/>
      <c r="SM28" s="259"/>
      <c r="SN28" s="259"/>
      <c r="SO28" s="259"/>
      <c r="SP28" s="259"/>
      <c r="SQ28" s="259"/>
      <c r="SR28" s="259"/>
      <c r="SS28" s="259"/>
      <c r="ST28" s="259"/>
      <c r="SU28" s="259"/>
      <c r="SV28" s="259"/>
      <c r="SW28" s="259"/>
      <c r="SX28" s="259"/>
      <c r="SY28" s="259"/>
      <c r="SZ28" s="259"/>
      <c r="TA28" s="259"/>
      <c r="TB28" s="259"/>
      <c r="TC28" s="259"/>
      <c r="TD28" s="259"/>
      <c r="TE28" s="259"/>
      <c r="TF28" s="259"/>
      <c r="TG28" s="259"/>
      <c r="TH28" s="259"/>
      <c r="TI28" s="259"/>
      <c r="TJ28" s="259"/>
      <c r="TK28" s="259"/>
      <c r="TL28" s="259"/>
      <c r="TM28" s="259"/>
      <c r="TN28" s="259"/>
      <c r="TO28" s="259"/>
      <c r="TP28" s="259"/>
      <c r="TQ28" s="259"/>
      <c r="TR28" s="259"/>
      <c r="TS28" s="259"/>
      <c r="TT28" s="259"/>
      <c r="TU28" s="259"/>
      <c r="TV28" s="259"/>
      <c r="TW28" s="259"/>
      <c r="TX28" s="259"/>
      <c r="TY28" s="259"/>
      <c r="TZ28" s="259"/>
      <c r="UA28" s="259"/>
      <c r="UB28" s="259"/>
      <c r="UC28" s="259"/>
      <c r="UD28" s="259"/>
      <c r="UE28" s="259"/>
      <c r="UF28" s="259"/>
      <c r="UG28" s="259"/>
      <c r="UH28" s="259"/>
      <c r="UI28" s="259"/>
      <c r="UJ28" s="259"/>
      <c r="UK28" s="259"/>
      <c r="UL28" s="259"/>
      <c r="UM28" s="259"/>
      <c r="UN28" s="259"/>
      <c r="UO28" s="259"/>
      <c r="UP28" s="259"/>
      <c r="UQ28" s="259"/>
      <c r="UR28" s="259"/>
      <c r="US28" s="259"/>
      <c r="UT28" s="259"/>
      <c r="UU28" s="259"/>
      <c r="UV28" s="259"/>
      <c r="UW28" s="259"/>
      <c r="UX28" s="259"/>
      <c r="UY28" s="259"/>
      <c r="UZ28" s="259"/>
      <c r="VA28" s="259"/>
      <c r="VB28" s="259"/>
      <c r="VC28" s="259"/>
      <c r="VD28" s="259"/>
      <c r="VE28" s="259"/>
      <c r="VF28" s="259"/>
      <c r="VG28" s="259"/>
      <c r="VH28" s="259"/>
      <c r="VI28" s="259"/>
      <c r="VJ28" s="259"/>
      <c r="VK28" s="259"/>
      <c r="VL28" s="259"/>
      <c r="VM28" s="259"/>
      <c r="VN28" s="259"/>
      <c r="VO28" s="259"/>
      <c r="VP28" s="259"/>
      <c r="VQ28" s="259"/>
      <c r="VR28" s="259"/>
      <c r="VS28" s="259"/>
      <c r="VT28" s="259"/>
      <c r="VU28" s="259"/>
      <c r="VV28" s="259"/>
      <c r="VW28" s="259"/>
      <c r="VX28" s="259"/>
      <c r="VY28" s="259"/>
      <c r="VZ28" s="259"/>
      <c r="WA28" s="259"/>
      <c r="WB28" s="259"/>
      <c r="WC28" s="259"/>
      <c r="WD28" s="259"/>
      <c r="WE28" s="259"/>
      <c r="WF28" s="259"/>
      <c r="WG28" s="259"/>
      <c r="WH28" s="259"/>
      <c r="WI28" s="259"/>
      <c r="WJ28" s="259"/>
      <c r="WK28" s="259"/>
      <c r="WL28" s="259"/>
      <c r="WM28" s="259"/>
      <c r="WN28" s="259"/>
      <c r="WO28" s="259"/>
      <c r="WP28" s="259"/>
      <c r="WQ28" s="259"/>
      <c r="WR28" s="259"/>
      <c r="WS28" s="259"/>
      <c r="WT28" s="259"/>
      <c r="WU28" s="259"/>
      <c r="WV28" s="259"/>
      <c r="WW28" s="259"/>
      <c r="WX28" s="259"/>
      <c r="WY28" s="259"/>
      <c r="WZ28" s="259"/>
      <c r="XA28" s="259"/>
      <c r="XB28" s="259"/>
      <c r="XC28" s="259"/>
      <c r="XD28" s="259"/>
      <c r="XE28" s="259"/>
      <c r="XF28" s="259"/>
      <c r="XG28" s="259"/>
      <c r="XH28" s="259"/>
      <c r="XI28" s="259"/>
      <c r="XJ28" s="259"/>
      <c r="XK28" s="259"/>
      <c r="XL28" s="259"/>
      <c r="XM28" s="259"/>
      <c r="XN28" s="259"/>
      <c r="XO28" s="259"/>
      <c r="XP28" s="259"/>
      <c r="XQ28" s="259"/>
      <c r="XR28" s="259"/>
      <c r="XS28" s="259"/>
      <c r="XT28" s="259"/>
      <c r="XU28" s="259"/>
      <c r="XV28" s="259"/>
      <c r="XW28" s="259"/>
      <c r="XX28" s="259"/>
      <c r="XY28" s="259"/>
      <c r="XZ28" s="259"/>
      <c r="YA28" s="259"/>
      <c r="YB28" s="259"/>
      <c r="YC28" s="259"/>
      <c r="YD28" s="259"/>
      <c r="YE28" s="259"/>
      <c r="YF28" s="259"/>
      <c r="YG28" s="259"/>
      <c r="YH28" s="259"/>
      <c r="YI28" s="259"/>
      <c r="YJ28" s="259"/>
      <c r="YK28" s="259"/>
      <c r="YL28" s="259"/>
      <c r="YM28" s="259"/>
      <c r="YN28" s="259"/>
      <c r="YO28" s="259"/>
      <c r="YP28" s="259"/>
      <c r="YQ28" s="259"/>
      <c r="YR28" s="259"/>
      <c r="YS28" s="259"/>
      <c r="YT28" s="259"/>
      <c r="YU28" s="259"/>
      <c r="YV28" s="259"/>
      <c r="YW28" s="259"/>
      <c r="YX28" s="259"/>
      <c r="YY28" s="259"/>
      <c r="YZ28" s="259"/>
      <c r="ZA28" s="259"/>
      <c r="ZB28" s="259"/>
      <c r="ZC28" s="259"/>
      <c r="ZD28" s="259"/>
      <c r="ZE28" s="259"/>
      <c r="ZF28" s="259"/>
      <c r="ZG28" s="259"/>
      <c r="ZH28" s="259"/>
      <c r="ZI28" s="259"/>
      <c r="ZJ28" s="259"/>
      <c r="ZK28" s="259"/>
      <c r="ZL28" s="259"/>
      <c r="ZM28" s="259"/>
      <c r="ZN28" s="259"/>
      <c r="ZO28" s="259"/>
      <c r="ZP28" s="259"/>
      <c r="ZQ28" s="259"/>
      <c r="ZR28" s="259"/>
      <c r="ZS28" s="259"/>
      <c r="ZT28" s="259"/>
      <c r="ZU28" s="259"/>
      <c r="ZV28" s="259"/>
      <c r="ZW28" s="259"/>
      <c r="ZX28" s="259"/>
      <c r="ZY28" s="259"/>
      <c r="ZZ28" s="259"/>
      <c r="AAA28" s="259"/>
      <c r="AAB28" s="259"/>
      <c r="AAC28" s="259"/>
      <c r="AAD28" s="259"/>
      <c r="AAE28" s="259"/>
      <c r="AAF28" s="259"/>
      <c r="AAG28" s="259"/>
      <c r="AAH28" s="259"/>
      <c r="AAI28" s="259"/>
      <c r="AAJ28" s="259"/>
      <c r="AAK28" s="259"/>
      <c r="AAL28" s="259"/>
      <c r="AAM28" s="259"/>
      <c r="AAN28" s="259"/>
      <c r="AAO28" s="259"/>
      <c r="AAP28" s="259"/>
      <c r="AAQ28" s="259"/>
      <c r="AAR28" s="259"/>
      <c r="AAS28" s="259"/>
      <c r="AAT28" s="259"/>
      <c r="AAU28" s="259"/>
      <c r="AAV28" s="259"/>
      <c r="AAW28" s="259"/>
      <c r="AAX28" s="259"/>
      <c r="AAY28" s="259"/>
      <c r="AAZ28" s="259"/>
      <c r="ABA28" s="259"/>
      <c r="ABB28" s="259"/>
      <c r="ABC28" s="259"/>
      <c r="ABD28" s="259"/>
      <c r="ABE28" s="259"/>
      <c r="ABF28" s="259"/>
      <c r="ABG28" s="259"/>
      <c r="ABH28" s="259"/>
      <c r="ABI28" s="259"/>
      <c r="ABJ28" s="259"/>
      <c r="ABK28" s="259"/>
      <c r="ABL28" s="259"/>
      <c r="ABM28" s="259"/>
      <c r="ABN28" s="259"/>
      <c r="ABO28" s="259"/>
      <c r="ABP28" s="259"/>
      <c r="ABQ28" s="259"/>
      <c r="ABR28" s="259"/>
      <c r="ABS28" s="259"/>
      <c r="ABT28" s="259"/>
      <c r="ABU28" s="259"/>
      <c r="ABV28" s="259"/>
      <c r="ABW28" s="259"/>
      <c r="ABX28" s="259"/>
      <c r="ABY28" s="259"/>
      <c r="ABZ28" s="259"/>
      <c r="ACA28" s="259"/>
      <c r="ACB28" s="259"/>
      <c r="ACC28" s="259"/>
      <c r="ACD28" s="259"/>
      <c r="ACE28" s="259"/>
      <c r="ACF28" s="259"/>
      <c r="ACG28" s="259"/>
      <c r="ACH28" s="259"/>
      <c r="ACI28" s="259"/>
      <c r="ACJ28" s="259"/>
      <c r="ACK28" s="259"/>
      <c r="ACL28" s="259"/>
      <c r="ACM28" s="259"/>
      <c r="ACN28" s="259"/>
      <c r="ACO28" s="259"/>
      <c r="ACP28" s="259"/>
      <c r="ACQ28" s="259"/>
      <c r="ACR28" s="259"/>
      <c r="ACS28" s="259"/>
      <c r="ACT28" s="259"/>
      <c r="ACU28" s="259"/>
      <c r="ACV28" s="259"/>
      <c r="ACW28" s="259"/>
      <c r="ACX28" s="259"/>
      <c r="ACY28" s="259"/>
      <c r="ACZ28" s="259"/>
      <c r="ADA28" s="259"/>
      <c r="ADB28" s="259"/>
      <c r="ADC28" s="259"/>
      <c r="ADD28" s="259"/>
      <c r="ADE28" s="259"/>
      <c r="ADF28" s="259"/>
      <c r="ADG28" s="259"/>
      <c r="ADH28" s="259"/>
      <c r="ADI28" s="259"/>
      <c r="ADJ28" s="259"/>
      <c r="ADK28" s="259"/>
      <c r="ADL28" s="259"/>
      <c r="ADM28" s="259"/>
      <c r="ADN28" s="259"/>
      <c r="ADO28" s="259"/>
      <c r="ADP28" s="259"/>
      <c r="ADQ28" s="259"/>
      <c r="ADR28" s="259"/>
      <c r="ADS28" s="259"/>
      <c r="ADT28" s="259"/>
      <c r="ADU28" s="259"/>
      <c r="ADV28" s="259"/>
      <c r="ADW28" s="259"/>
      <c r="ADX28" s="259"/>
      <c r="ADY28" s="259"/>
      <c r="ADZ28" s="259"/>
      <c r="AEA28" s="259"/>
      <c r="AEB28" s="259"/>
      <c r="AEC28" s="259"/>
      <c r="AED28" s="259"/>
      <c r="AEE28" s="259"/>
      <c r="AEF28" s="259"/>
      <c r="AEG28" s="259"/>
      <c r="AEH28" s="259"/>
      <c r="AEI28" s="259"/>
      <c r="AEJ28" s="259"/>
      <c r="AEK28" s="259"/>
      <c r="AEL28" s="259"/>
      <c r="AEM28" s="259"/>
      <c r="AEN28" s="259"/>
      <c r="AEO28" s="259"/>
      <c r="AEP28" s="259"/>
      <c r="AEQ28" s="259"/>
      <c r="AER28" s="259"/>
      <c r="AES28" s="259"/>
      <c r="AET28" s="259"/>
      <c r="AEU28" s="259"/>
      <c r="AEV28" s="259"/>
      <c r="AEW28" s="259"/>
      <c r="AEX28" s="259"/>
      <c r="AEY28" s="259"/>
      <c r="AEZ28" s="259"/>
      <c r="AFA28" s="259"/>
      <c r="AFB28" s="259"/>
      <c r="AFC28" s="259"/>
      <c r="AFD28" s="259"/>
      <c r="AFE28" s="259"/>
      <c r="AFF28" s="259"/>
      <c r="AFG28" s="259"/>
      <c r="AFH28" s="259"/>
      <c r="AFI28" s="259"/>
      <c r="AFJ28" s="259"/>
      <c r="AFK28" s="259"/>
      <c r="AFL28" s="259"/>
      <c r="AFM28" s="259"/>
      <c r="AFN28" s="259"/>
      <c r="AFO28" s="259"/>
      <c r="AFP28" s="259"/>
      <c r="AFQ28" s="259"/>
      <c r="AFR28" s="259"/>
      <c r="AFS28" s="259"/>
      <c r="AFT28" s="259"/>
      <c r="AFU28" s="259"/>
      <c r="AFV28" s="259"/>
      <c r="AFW28" s="259"/>
      <c r="AFX28" s="259"/>
      <c r="AFY28" s="259"/>
      <c r="AFZ28" s="259"/>
      <c r="AGA28" s="259"/>
      <c r="AGB28" s="259"/>
      <c r="AGC28" s="259"/>
      <c r="AGD28" s="259"/>
      <c r="AGE28" s="259"/>
      <c r="AGF28" s="259"/>
      <c r="AGG28" s="259"/>
      <c r="AGH28" s="259"/>
      <c r="AGI28" s="259"/>
      <c r="AGJ28" s="259"/>
      <c r="AGK28" s="259"/>
      <c r="AGL28" s="259"/>
      <c r="AGM28" s="259"/>
      <c r="AGN28" s="259"/>
      <c r="AGO28" s="259"/>
      <c r="AGP28" s="259"/>
      <c r="AGQ28" s="259"/>
      <c r="AGR28" s="259"/>
      <c r="AGS28" s="259"/>
      <c r="AGT28" s="259"/>
      <c r="AGU28" s="259"/>
      <c r="AGV28" s="259"/>
      <c r="AGW28" s="259"/>
      <c r="AGX28" s="259"/>
      <c r="AGY28" s="259"/>
      <c r="AGZ28" s="259"/>
      <c r="AHA28" s="259"/>
      <c r="AHB28" s="259"/>
      <c r="AHC28" s="259"/>
      <c r="AHD28" s="259"/>
      <c r="AHE28" s="259"/>
      <c r="AHF28" s="259"/>
      <c r="AHG28" s="259"/>
      <c r="AHH28" s="259"/>
      <c r="AHI28" s="259"/>
      <c r="AHJ28" s="259"/>
      <c r="AHK28" s="259"/>
      <c r="AHL28" s="259"/>
      <c r="AHM28" s="259"/>
      <c r="AHN28" s="259"/>
      <c r="AHO28" s="259"/>
      <c r="AHP28" s="259"/>
      <c r="AHQ28" s="259"/>
      <c r="AHR28" s="259"/>
      <c r="AHS28" s="259"/>
      <c r="AHT28" s="259"/>
      <c r="AHU28" s="259"/>
      <c r="AHV28" s="259"/>
      <c r="AHW28" s="259"/>
      <c r="AHX28" s="259"/>
      <c r="AHY28" s="259"/>
      <c r="AHZ28" s="259"/>
      <c r="AIA28" s="259"/>
      <c r="AIB28" s="259"/>
      <c r="AIC28" s="259"/>
      <c r="AID28" s="259"/>
      <c r="AIE28" s="259"/>
      <c r="AIF28" s="259"/>
      <c r="AIG28" s="259"/>
      <c r="AIH28" s="259"/>
      <c r="AII28" s="259"/>
      <c r="AIJ28" s="259"/>
      <c r="AIK28" s="259"/>
      <c r="AIL28" s="259"/>
      <c r="AIM28" s="259"/>
      <c r="AIN28" s="259"/>
      <c r="AIO28" s="259"/>
      <c r="AIP28" s="259"/>
      <c r="AIQ28" s="259"/>
      <c r="AIR28" s="259"/>
      <c r="AIS28" s="259"/>
      <c r="AIT28" s="259"/>
      <c r="AIU28" s="259"/>
      <c r="AIV28" s="259"/>
      <c r="AIW28" s="259"/>
      <c r="AIX28" s="259"/>
      <c r="AIY28" s="259"/>
      <c r="AIZ28" s="259"/>
      <c r="AJA28" s="259"/>
      <c r="AJB28" s="259"/>
      <c r="AJC28" s="259"/>
      <c r="AJD28" s="259"/>
      <c r="AJE28" s="259"/>
      <c r="AJF28" s="259"/>
      <c r="AJG28" s="259"/>
      <c r="AJH28" s="259"/>
      <c r="AJI28" s="259"/>
      <c r="AJJ28" s="259"/>
      <c r="AJK28" s="259"/>
      <c r="AJL28" s="259"/>
      <c r="AJM28" s="259"/>
      <c r="AJN28" s="259"/>
      <c r="AJO28" s="259"/>
      <c r="AJP28" s="259"/>
      <c r="AJQ28" s="259"/>
      <c r="AJR28" s="259"/>
      <c r="AJS28" s="259"/>
      <c r="AJT28" s="259"/>
      <c r="AJU28" s="259"/>
      <c r="AJV28" s="259"/>
      <c r="AJW28" s="259"/>
      <c r="AJX28" s="259"/>
      <c r="AJY28" s="259"/>
      <c r="AJZ28" s="259"/>
      <c r="AKA28" s="259"/>
      <c r="AKB28" s="259"/>
      <c r="AKC28" s="259"/>
      <c r="AKD28" s="259"/>
      <c r="AKE28" s="259"/>
      <c r="AKF28" s="259"/>
      <c r="AKG28" s="259"/>
      <c r="AKH28" s="259"/>
      <c r="AKI28" s="259"/>
      <c r="AKJ28" s="259"/>
      <c r="AKK28" s="259"/>
      <c r="AKL28" s="259"/>
      <c r="AKM28" s="259"/>
      <c r="AKN28" s="259"/>
      <c r="AKO28" s="259"/>
      <c r="AKP28" s="259"/>
      <c r="AKQ28" s="259"/>
      <c r="AKR28" s="259"/>
      <c r="AKS28" s="259"/>
      <c r="AKT28" s="259"/>
      <c r="AKU28" s="259"/>
      <c r="AKV28" s="259"/>
      <c r="AKW28" s="259"/>
      <c r="AKX28" s="259"/>
      <c r="AKY28" s="259"/>
      <c r="AKZ28" s="259"/>
      <c r="ALA28" s="259"/>
      <c r="ALB28" s="259"/>
      <c r="ALC28" s="259"/>
      <c r="ALD28" s="259"/>
      <c r="ALE28" s="259"/>
      <c r="ALF28" s="259"/>
      <c r="ALG28" s="259"/>
      <c r="ALH28" s="259"/>
      <c r="ALI28" s="259"/>
      <c r="ALJ28" s="259"/>
      <c r="ALK28" s="259"/>
      <c r="ALL28" s="259"/>
      <c r="ALM28" s="259"/>
      <c r="ALN28" s="259"/>
      <c r="ALO28" s="259"/>
      <c r="ALP28" s="259"/>
      <c r="ALQ28" s="259"/>
      <c r="ALR28" s="259"/>
      <c r="ALS28" s="259"/>
      <c r="ALT28" s="259"/>
      <c r="ALU28" s="259"/>
      <c r="ALV28" s="259"/>
      <c r="ALW28" s="259"/>
      <c r="ALX28" s="259"/>
      <c r="ALY28" s="259"/>
      <c r="ALZ28" s="259"/>
      <c r="AMA28" s="259"/>
      <c r="AMB28" s="259"/>
      <c r="AMC28" s="259"/>
      <c r="AMD28" s="259"/>
      <c r="AME28" s="259"/>
      <c r="AMF28" s="259"/>
      <c r="AMG28" s="259"/>
      <c r="AMH28" s="259"/>
      <c r="AMI28" s="259"/>
      <c r="AMJ28" s="259"/>
      <c r="AMK28" s="259"/>
    </row>
    <row r="29" spans="1:1025" s="257" customFormat="1" ht="19.5" hidden="1" outlineLevel="2">
      <c r="A29" s="37"/>
      <c r="B29" s="25"/>
      <c r="C29" s="25"/>
      <c r="D29" s="25"/>
      <c r="E29" s="35"/>
      <c r="F29" s="25"/>
      <c r="G29" s="20"/>
      <c r="H29" s="20"/>
      <c r="I29" s="9"/>
      <c r="J29" s="25"/>
      <c r="K29" s="25"/>
      <c r="L29" s="25"/>
      <c r="M29" s="25"/>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6"/>
      <c r="BF29" s="256"/>
      <c r="BG29" s="256"/>
      <c r="BH29" s="256"/>
      <c r="BI29" s="256"/>
      <c r="BJ29" s="256"/>
      <c r="BK29" s="256"/>
      <c r="BL29" s="256"/>
      <c r="BM29" s="256"/>
      <c r="BN29" s="256"/>
      <c r="BO29" s="256"/>
      <c r="BP29" s="256"/>
      <c r="BQ29" s="256"/>
      <c r="BR29" s="256"/>
      <c r="BS29" s="256"/>
      <c r="BT29" s="256"/>
      <c r="BU29" s="256"/>
      <c r="BV29" s="256"/>
      <c r="BW29" s="256"/>
      <c r="BX29" s="256"/>
      <c r="BY29" s="256"/>
      <c r="BZ29" s="256"/>
      <c r="CA29" s="256"/>
      <c r="CB29" s="256"/>
      <c r="CC29" s="256"/>
      <c r="CD29" s="256"/>
      <c r="CE29" s="256"/>
      <c r="CF29" s="256"/>
      <c r="CG29" s="256"/>
      <c r="CH29" s="256"/>
      <c r="CI29" s="256"/>
      <c r="CJ29" s="256"/>
      <c r="CK29" s="256"/>
      <c r="CL29" s="256"/>
      <c r="CM29" s="256"/>
      <c r="CN29" s="256"/>
      <c r="CO29" s="256"/>
      <c r="CP29" s="256"/>
      <c r="CQ29" s="256"/>
      <c r="CR29" s="256"/>
      <c r="CS29" s="256"/>
      <c r="CT29" s="256"/>
      <c r="CU29" s="256"/>
      <c r="CV29" s="256"/>
      <c r="CW29" s="256"/>
      <c r="CX29" s="256"/>
      <c r="CY29" s="256"/>
      <c r="CZ29" s="256"/>
      <c r="DA29" s="256"/>
      <c r="DB29" s="256"/>
      <c r="DC29" s="256"/>
      <c r="DD29" s="256"/>
      <c r="DE29" s="256"/>
      <c r="DF29" s="256"/>
      <c r="DG29" s="256"/>
      <c r="DH29" s="256"/>
      <c r="DI29" s="256"/>
      <c r="DJ29" s="256"/>
      <c r="DK29" s="256"/>
      <c r="DL29" s="256"/>
      <c r="DM29" s="256"/>
      <c r="DN29" s="256"/>
      <c r="DO29" s="256"/>
      <c r="DP29" s="256"/>
      <c r="DQ29" s="256"/>
      <c r="DR29" s="256"/>
      <c r="DS29" s="256"/>
      <c r="DT29" s="256"/>
      <c r="DU29" s="256"/>
      <c r="DV29" s="256"/>
      <c r="DW29" s="256"/>
      <c r="DX29" s="256"/>
      <c r="DY29" s="256"/>
      <c r="DZ29" s="256"/>
      <c r="EA29" s="256"/>
      <c r="EB29" s="256"/>
      <c r="EC29" s="256"/>
      <c r="ED29" s="256"/>
      <c r="EE29" s="256"/>
      <c r="EF29" s="256"/>
      <c r="EG29" s="256"/>
      <c r="EH29" s="256"/>
      <c r="EI29" s="256"/>
      <c r="EJ29" s="256"/>
      <c r="EK29" s="256"/>
      <c r="EL29" s="256"/>
      <c r="EM29" s="256"/>
      <c r="EN29" s="256"/>
      <c r="EO29" s="256"/>
      <c r="EP29" s="256"/>
      <c r="EQ29" s="256"/>
      <c r="ER29" s="256"/>
      <c r="ES29" s="256"/>
      <c r="ET29" s="256"/>
      <c r="EU29" s="256"/>
      <c r="EV29" s="256"/>
      <c r="EW29" s="256"/>
      <c r="EX29" s="256"/>
      <c r="EY29" s="256"/>
      <c r="EZ29" s="256"/>
      <c r="FA29" s="256"/>
      <c r="FB29" s="256"/>
      <c r="FC29" s="256"/>
      <c r="FD29" s="256"/>
      <c r="FE29" s="256"/>
      <c r="FF29" s="256"/>
      <c r="FG29" s="256"/>
      <c r="FH29" s="256"/>
      <c r="FI29" s="256"/>
      <c r="FJ29" s="256"/>
      <c r="FK29" s="256"/>
      <c r="FL29" s="256"/>
      <c r="FM29" s="256"/>
      <c r="FN29" s="256"/>
      <c r="FO29" s="256"/>
      <c r="FP29" s="256"/>
      <c r="FQ29" s="256"/>
      <c r="FR29" s="256"/>
      <c r="FS29" s="256"/>
      <c r="FT29" s="256"/>
      <c r="FU29" s="256"/>
      <c r="FV29" s="256"/>
      <c r="FW29" s="256"/>
      <c r="FX29" s="256"/>
      <c r="FY29" s="256"/>
      <c r="FZ29" s="256"/>
      <c r="GA29" s="256"/>
      <c r="GB29" s="256"/>
      <c r="GC29" s="256"/>
      <c r="GD29" s="256"/>
      <c r="GE29" s="256"/>
      <c r="GF29" s="256"/>
      <c r="GG29" s="256"/>
      <c r="GH29" s="256"/>
      <c r="GI29" s="256"/>
      <c r="GJ29" s="256"/>
      <c r="GK29" s="256"/>
      <c r="GL29" s="256"/>
      <c r="GM29" s="256"/>
      <c r="GN29" s="256"/>
      <c r="GO29" s="256"/>
      <c r="GP29" s="256"/>
      <c r="GQ29" s="256"/>
      <c r="GR29" s="256"/>
      <c r="GS29" s="256"/>
      <c r="GT29" s="256"/>
      <c r="GU29" s="256"/>
      <c r="GV29" s="256"/>
      <c r="GW29" s="256"/>
      <c r="GX29" s="256"/>
      <c r="GY29" s="256"/>
      <c r="GZ29" s="256"/>
      <c r="HA29" s="256"/>
      <c r="HB29" s="256"/>
      <c r="HC29" s="256"/>
      <c r="HD29" s="256"/>
      <c r="HE29" s="256"/>
      <c r="HF29" s="256"/>
      <c r="HG29" s="256"/>
      <c r="HH29" s="256"/>
      <c r="HI29" s="256"/>
      <c r="HJ29" s="256"/>
      <c r="HK29" s="256"/>
      <c r="HL29" s="256"/>
      <c r="HM29" s="256"/>
      <c r="HN29" s="256"/>
      <c r="HO29" s="256"/>
      <c r="HP29" s="256"/>
      <c r="HQ29" s="256"/>
      <c r="HR29" s="256"/>
      <c r="HS29" s="256"/>
      <c r="HT29" s="256"/>
      <c r="HU29" s="256"/>
      <c r="HV29" s="256"/>
      <c r="HW29" s="256"/>
      <c r="HX29" s="256"/>
      <c r="HY29" s="256"/>
      <c r="HZ29" s="256"/>
      <c r="IA29" s="256"/>
      <c r="IB29" s="256"/>
      <c r="IC29" s="256"/>
      <c r="ID29" s="256"/>
      <c r="IE29" s="256"/>
      <c r="IF29" s="256"/>
      <c r="IG29" s="256"/>
      <c r="IH29" s="256"/>
      <c r="II29" s="256"/>
      <c r="IJ29" s="256"/>
      <c r="IK29" s="256"/>
      <c r="IL29" s="256"/>
      <c r="IM29" s="256"/>
      <c r="IN29" s="256"/>
      <c r="IO29" s="256"/>
      <c r="IP29" s="256"/>
      <c r="IQ29" s="256"/>
      <c r="IR29" s="256"/>
      <c r="IS29" s="256"/>
      <c r="IT29" s="256"/>
      <c r="IU29" s="256"/>
      <c r="IV29" s="256"/>
      <c r="IW29" s="256"/>
      <c r="IX29" s="256"/>
      <c r="IY29" s="256"/>
      <c r="IZ29" s="256"/>
      <c r="JA29" s="256"/>
      <c r="JB29" s="256"/>
      <c r="JC29" s="256"/>
      <c r="JD29" s="256"/>
      <c r="JE29" s="256"/>
      <c r="JF29" s="256"/>
      <c r="JG29" s="256"/>
      <c r="JH29" s="256"/>
      <c r="JI29" s="256"/>
      <c r="JJ29" s="256"/>
      <c r="JK29" s="256"/>
      <c r="JL29" s="256"/>
      <c r="JM29" s="256"/>
      <c r="JN29" s="256"/>
      <c r="JO29" s="256"/>
      <c r="JP29" s="256"/>
      <c r="JQ29" s="256"/>
      <c r="JR29" s="256"/>
      <c r="JS29" s="256"/>
      <c r="JT29" s="256"/>
      <c r="JU29" s="256"/>
      <c r="JV29" s="256"/>
      <c r="JW29" s="256"/>
      <c r="JX29" s="256"/>
      <c r="JY29" s="256"/>
      <c r="JZ29" s="256"/>
      <c r="KA29" s="256"/>
      <c r="KB29" s="256"/>
      <c r="KC29" s="256"/>
      <c r="KD29" s="256"/>
      <c r="KE29" s="256"/>
      <c r="KF29" s="256"/>
      <c r="KG29" s="256"/>
      <c r="KH29" s="256"/>
      <c r="KI29" s="256"/>
      <c r="KJ29" s="256"/>
      <c r="KK29" s="256"/>
      <c r="KL29" s="256"/>
      <c r="KM29" s="256"/>
      <c r="KN29" s="256"/>
      <c r="KO29" s="256"/>
      <c r="KP29" s="256"/>
      <c r="KQ29" s="256"/>
      <c r="KR29" s="256"/>
      <c r="KS29" s="256"/>
      <c r="KT29" s="256"/>
      <c r="KU29" s="256"/>
      <c r="KV29" s="256"/>
      <c r="KW29" s="256"/>
      <c r="KX29" s="256"/>
      <c r="KY29" s="256"/>
      <c r="KZ29" s="256"/>
      <c r="LA29" s="256"/>
      <c r="LB29" s="256"/>
      <c r="LC29" s="256"/>
      <c r="LD29" s="256"/>
      <c r="LE29" s="256"/>
      <c r="LF29" s="256"/>
      <c r="LG29" s="256"/>
      <c r="LH29" s="256"/>
      <c r="LI29" s="256"/>
      <c r="LJ29" s="256"/>
      <c r="LK29" s="256"/>
      <c r="LL29" s="256"/>
      <c r="LM29" s="256"/>
      <c r="LN29" s="256"/>
      <c r="LO29" s="256"/>
      <c r="LP29" s="256"/>
      <c r="LQ29" s="256"/>
      <c r="LR29" s="256"/>
      <c r="LS29" s="256"/>
      <c r="LT29" s="256"/>
      <c r="LU29" s="256"/>
      <c r="LV29" s="256"/>
      <c r="LW29" s="256"/>
      <c r="LX29" s="256"/>
      <c r="LY29" s="256"/>
      <c r="LZ29" s="256"/>
      <c r="MA29" s="256"/>
      <c r="MB29" s="256"/>
      <c r="MC29" s="256"/>
      <c r="MD29" s="256"/>
      <c r="ME29" s="256"/>
      <c r="MF29" s="256"/>
      <c r="MG29" s="256"/>
      <c r="MH29" s="256"/>
      <c r="MI29" s="256"/>
      <c r="MJ29" s="256"/>
      <c r="MK29" s="256"/>
      <c r="ML29" s="256"/>
      <c r="MM29" s="256"/>
      <c r="MN29" s="256"/>
      <c r="MO29" s="256"/>
      <c r="MP29" s="256"/>
      <c r="MQ29" s="256"/>
      <c r="MR29" s="256"/>
      <c r="MS29" s="256"/>
      <c r="MT29" s="256"/>
      <c r="MU29" s="256"/>
      <c r="MV29" s="256"/>
      <c r="MW29" s="256"/>
      <c r="MX29" s="256"/>
      <c r="MY29" s="256"/>
      <c r="MZ29" s="256"/>
      <c r="NA29" s="256"/>
      <c r="NB29" s="256"/>
      <c r="NC29" s="256"/>
      <c r="ND29" s="256"/>
      <c r="NE29" s="256"/>
      <c r="NF29" s="256"/>
      <c r="NG29" s="256"/>
      <c r="NH29" s="256"/>
      <c r="NI29" s="256"/>
      <c r="NJ29" s="256"/>
      <c r="NK29" s="256"/>
      <c r="NL29" s="256"/>
      <c r="NM29" s="256"/>
      <c r="NN29" s="256"/>
      <c r="NO29" s="256"/>
      <c r="NP29" s="256"/>
      <c r="NQ29" s="256"/>
      <c r="NR29" s="256"/>
      <c r="NS29" s="256"/>
      <c r="NT29" s="256"/>
      <c r="NU29" s="256"/>
      <c r="NV29" s="256"/>
      <c r="NW29" s="256"/>
      <c r="NX29" s="256"/>
      <c r="NY29" s="256"/>
      <c r="NZ29" s="256"/>
      <c r="OA29" s="256"/>
      <c r="OB29" s="256"/>
      <c r="OC29" s="256"/>
      <c r="OD29" s="256"/>
      <c r="OE29" s="256"/>
      <c r="OF29" s="256"/>
      <c r="OG29" s="256"/>
      <c r="OH29" s="256"/>
      <c r="OI29" s="256"/>
      <c r="OJ29" s="256"/>
      <c r="OK29" s="256"/>
      <c r="OL29" s="256"/>
      <c r="OM29" s="256"/>
      <c r="ON29" s="256"/>
      <c r="OO29" s="256"/>
      <c r="OP29" s="256"/>
      <c r="OQ29" s="256"/>
      <c r="OR29" s="256"/>
      <c r="OS29" s="256"/>
      <c r="OT29" s="256"/>
      <c r="OU29" s="256"/>
      <c r="OV29" s="256"/>
      <c r="OW29" s="256"/>
      <c r="OX29" s="256"/>
      <c r="OY29" s="256"/>
      <c r="OZ29" s="256"/>
      <c r="PA29" s="256"/>
      <c r="PB29" s="256"/>
      <c r="PC29" s="256"/>
      <c r="PD29" s="256"/>
      <c r="PE29" s="256"/>
      <c r="PF29" s="256"/>
      <c r="PG29" s="256"/>
      <c r="PH29" s="256"/>
      <c r="PI29" s="256"/>
      <c r="PJ29" s="256"/>
      <c r="PK29" s="256"/>
      <c r="PL29" s="256"/>
      <c r="PM29" s="256"/>
      <c r="PN29" s="256"/>
      <c r="PO29" s="256"/>
      <c r="PP29" s="256"/>
      <c r="PQ29" s="256"/>
      <c r="PR29" s="256"/>
      <c r="PS29" s="256"/>
      <c r="PT29" s="256"/>
      <c r="PU29" s="256"/>
      <c r="PV29" s="256"/>
      <c r="PW29" s="256"/>
      <c r="PX29" s="256"/>
      <c r="PY29" s="256"/>
      <c r="PZ29" s="256"/>
      <c r="QA29" s="256"/>
      <c r="QB29" s="256"/>
      <c r="QC29" s="256"/>
      <c r="QD29" s="256"/>
      <c r="QE29" s="256"/>
      <c r="QF29" s="256"/>
      <c r="QG29" s="256"/>
      <c r="QH29" s="256"/>
      <c r="QI29" s="256"/>
      <c r="QJ29" s="256"/>
      <c r="QK29" s="256"/>
      <c r="QL29" s="256"/>
      <c r="QM29" s="256"/>
      <c r="QN29" s="256"/>
      <c r="QO29" s="256"/>
      <c r="QP29" s="256"/>
      <c r="QQ29" s="256"/>
      <c r="QR29" s="256"/>
      <c r="QS29" s="256"/>
      <c r="QT29" s="256"/>
      <c r="QU29" s="256"/>
      <c r="QV29" s="256"/>
      <c r="QW29" s="256"/>
      <c r="QX29" s="256"/>
      <c r="QY29" s="256"/>
      <c r="QZ29" s="256"/>
      <c r="RA29" s="256"/>
      <c r="RB29" s="256"/>
      <c r="RC29" s="256"/>
      <c r="RD29" s="256"/>
      <c r="RE29" s="256"/>
      <c r="RF29" s="256"/>
      <c r="RG29" s="256"/>
      <c r="RH29" s="256"/>
      <c r="RI29" s="256"/>
      <c r="RJ29" s="256"/>
      <c r="RK29" s="256"/>
      <c r="RL29" s="256"/>
      <c r="RM29" s="256"/>
      <c r="RN29" s="256"/>
      <c r="RO29" s="256"/>
      <c r="RP29" s="256"/>
      <c r="RQ29" s="256"/>
      <c r="RR29" s="256"/>
      <c r="RS29" s="256"/>
      <c r="RT29" s="256"/>
      <c r="RU29" s="256"/>
      <c r="RV29" s="256"/>
      <c r="RW29" s="256"/>
      <c r="RX29" s="256"/>
      <c r="RY29" s="256"/>
      <c r="RZ29" s="256"/>
      <c r="SA29" s="256"/>
      <c r="SB29" s="256"/>
      <c r="SC29" s="256"/>
      <c r="SD29" s="256"/>
      <c r="SE29" s="256"/>
      <c r="SF29" s="256"/>
      <c r="SG29" s="256"/>
      <c r="SH29" s="256"/>
      <c r="SI29" s="256"/>
      <c r="SJ29" s="256"/>
      <c r="SK29" s="256"/>
      <c r="SL29" s="256"/>
      <c r="SM29" s="256"/>
      <c r="SN29" s="256"/>
      <c r="SO29" s="256"/>
      <c r="SP29" s="256"/>
      <c r="SQ29" s="256"/>
      <c r="SR29" s="256"/>
      <c r="SS29" s="256"/>
      <c r="ST29" s="256"/>
      <c r="SU29" s="256"/>
      <c r="SV29" s="256"/>
      <c r="SW29" s="256"/>
      <c r="SX29" s="256"/>
      <c r="SY29" s="256"/>
      <c r="SZ29" s="256"/>
      <c r="TA29" s="256"/>
      <c r="TB29" s="256"/>
      <c r="TC29" s="256"/>
      <c r="TD29" s="256"/>
      <c r="TE29" s="256"/>
      <c r="TF29" s="256"/>
      <c r="TG29" s="256"/>
      <c r="TH29" s="256"/>
      <c r="TI29" s="256"/>
      <c r="TJ29" s="256"/>
      <c r="TK29" s="256"/>
      <c r="TL29" s="256"/>
      <c r="TM29" s="256"/>
      <c r="TN29" s="256"/>
      <c r="TO29" s="256"/>
      <c r="TP29" s="256"/>
      <c r="TQ29" s="256"/>
      <c r="TR29" s="256"/>
      <c r="TS29" s="256"/>
      <c r="TT29" s="256"/>
      <c r="TU29" s="256"/>
      <c r="TV29" s="256"/>
      <c r="TW29" s="256"/>
      <c r="TX29" s="256"/>
      <c r="TY29" s="256"/>
      <c r="TZ29" s="256"/>
      <c r="UA29" s="256"/>
      <c r="UB29" s="256"/>
      <c r="UC29" s="256"/>
      <c r="UD29" s="256"/>
      <c r="UE29" s="256"/>
      <c r="UF29" s="256"/>
      <c r="UG29" s="256"/>
      <c r="UH29" s="256"/>
      <c r="UI29" s="256"/>
      <c r="UJ29" s="256"/>
      <c r="UK29" s="256"/>
      <c r="UL29" s="256"/>
      <c r="UM29" s="256"/>
      <c r="UN29" s="256"/>
      <c r="UO29" s="256"/>
      <c r="UP29" s="256"/>
      <c r="UQ29" s="256"/>
      <c r="UR29" s="256"/>
      <c r="US29" s="256"/>
      <c r="UT29" s="256"/>
      <c r="UU29" s="256"/>
      <c r="UV29" s="256"/>
      <c r="UW29" s="256"/>
      <c r="UX29" s="256"/>
      <c r="UY29" s="256"/>
      <c r="UZ29" s="256"/>
      <c r="VA29" s="256"/>
      <c r="VB29" s="256"/>
      <c r="VC29" s="256"/>
      <c r="VD29" s="256"/>
      <c r="VE29" s="256"/>
      <c r="VF29" s="256"/>
      <c r="VG29" s="256"/>
      <c r="VH29" s="256"/>
      <c r="VI29" s="256"/>
      <c r="VJ29" s="256"/>
      <c r="VK29" s="256"/>
      <c r="VL29" s="256"/>
      <c r="VM29" s="256"/>
      <c r="VN29" s="256"/>
      <c r="VO29" s="256"/>
      <c r="VP29" s="256"/>
      <c r="VQ29" s="256"/>
      <c r="VR29" s="256"/>
      <c r="VS29" s="256"/>
      <c r="VT29" s="256"/>
      <c r="VU29" s="256"/>
      <c r="VV29" s="256"/>
      <c r="VW29" s="256"/>
      <c r="VX29" s="256"/>
      <c r="VY29" s="256"/>
      <c r="VZ29" s="256"/>
      <c r="WA29" s="256"/>
      <c r="WB29" s="256"/>
      <c r="WC29" s="256"/>
      <c r="WD29" s="256"/>
      <c r="WE29" s="256"/>
      <c r="WF29" s="256"/>
      <c r="WG29" s="256"/>
      <c r="WH29" s="256"/>
      <c r="WI29" s="256"/>
      <c r="WJ29" s="256"/>
      <c r="WK29" s="256"/>
      <c r="WL29" s="256"/>
      <c r="WM29" s="256"/>
      <c r="WN29" s="256"/>
      <c r="WO29" s="256"/>
      <c r="WP29" s="256"/>
      <c r="WQ29" s="256"/>
      <c r="WR29" s="256"/>
      <c r="WS29" s="256"/>
      <c r="WT29" s="256"/>
      <c r="WU29" s="256"/>
      <c r="WV29" s="256"/>
      <c r="WW29" s="256"/>
      <c r="WX29" s="256"/>
      <c r="WY29" s="256"/>
      <c r="WZ29" s="256"/>
      <c r="XA29" s="256"/>
      <c r="XB29" s="256"/>
      <c r="XC29" s="256"/>
      <c r="XD29" s="256"/>
      <c r="XE29" s="256"/>
      <c r="XF29" s="256"/>
      <c r="XG29" s="256"/>
      <c r="XH29" s="256"/>
      <c r="XI29" s="256"/>
      <c r="XJ29" s="256"/>
      <c r="XK29" s="256"/>
      <c r="XL29" s="256"/>
      <c r="XM29" s="256"/>
      <c r="XN29" s="256"/>
      <c r="XO29" s="256"/>
      <c r="XP29" s="256"/>
      <c r="XQ29" s="256"/>
      <c r="XR29" s="256"/>
      <c r="XS29" s="256"/>
      <c r="XT29" s="256"/>
      <c r="XU29" s="256"/>
      <c r="XV29" s="256"/>
      <c r="XW29" s="256"/>
      <c r="XX29" s="256"/>
      <c r="XY29" s="256"/>
      <c r="XZ29" s="256"/>
      <c r="YA29" s="256"/>
      <c r="YB29" s="256"/>
      <c r="YC29" s="256"/>
      <c r="YD29" s="256"/>
      <c r="YE29" s="256"/>
      <c r="YF29" s="256"/>
      <c r="YG29" s="256"/>
      <c r="YH29" s="256"/>
      <c r="YI29" s="256"/>
      <c r="YJ29" s="256"/>
      <c r="YK29" s="256"/>
      <c r="YL29" s="256"/>
      <c r="YM29" s="256"/>
      <c r="YN29" s="256"/>
      <c r="YO29" s="256"/>
      <c r="YP29" s="256"/>
      <c r="YQ29" s="256"/>
      <c r="YR29" s="256"/>
      <c r="YS29" s="256"/>
      <c r="YT29" s="256"/>
      <c r="YU29" s="256"/>
      <c r="YV29" s="256"/>
      <c r="YW29" s="256"/>
      <c r="YX29" s="256"/>
      <c r="YY29" s="256"/>
      <c r="YZ29" s="256"/>
      <c r="ZA29" s="256"/>
      <c r="ZB29" s="256"/>
      <c r="ZC29" s="256"/>
      <c r="ZD29" s="256"/>
      <c r="ZE29" s="256"/>
      <c r="ZF29" s="256"/>
      <c r="ZG29" s="256"/>
      <c r="ZH29" s="256"/>
      <c r="ZI29" s="256"/>
      <c r="ZJ29" s="256"/>
      <c r="ZK29" s="256"/>
      <c r="ZL29" s="256"/>
      <c r="ZM29" s="256"/>
      <c r="ZN29" s="256"/>
      <c r="ZO29" s="256"/>
      <c r="ZP29" s="256"/>
      <c r="ZQ29" s="256"/>
      <c r="ZR29" s="256"/>
      <c r="ZS29" s="256"/>
      <c r="ZT29" s="256"/>
      <c r="ZU29" s="256"/>
      <c r="ZV29" s="256"/>
      <c r="ZW29" s="256"/>
      <c r="ZX29" s="256"/>
      <c r="ZY29" s="256"/>
      <c r="ZZ29" s="256"/>
      <c r="AAA29" s="256"/>
      <c r="AAB29" s="256"/>
      <c r="AAC29" s="256"/>
      <c r="AAD29" s="256"/>
      <c r="AAE29" s="256"/>
      <c r="AAF29" s="256"/>
      <c r="AAG29" s="256"/>
      <c r="AAH29" s="256"/>
      <c r="AAI29" s="256"/>
      <c r="AAJ29" s="256"/>
      <c r="AAK29" s="256"/>
      <c r="AAL29" s="256"/>
      <c r="AAM29" s="256"/>
      <c r="AAN29" s="256"/>
      <c r="AAO29" s="256"/>
      <c r="AAP29" s="256"/>
      <c r="AAQ29" s="256"/>
      <c r="AAR29" s="256"/>
      <c r="AAS29" s="256"/>
      <c r="AAT29" s="256"/>
      <c r="AAU29" s="256"/>
      <c r="AAV29" s="256"/>
      <c r="AAW29" s="256"/>
      <c r="AAX29" s="256"/>
      <c r="AAY29" s="256"/>
      <c r="AAZ29" s="256"/>
      <c r="ABA29" s="256"/>
      <c r="ABB29" s="256"/>
      <c r="ABC29" s="256"/>
      <c r="ABD29" s="256"/>
      <c r="ABE29" s="256"/>
      <c r="ABF29" s="256"/>
      <c r="ABG29" s="256"/>
      <c r="ABH29" s="256"/>
      <c r="ABI29" s="256"/>
      <c r="ABJ29" s="256"/>
      <c r="ABK29" s="256"/>
      <c r="ABL29" s="256"/>
      <c r="ABM29" s="256"/>
      <c r="ABN29" s="256"/>
      <c r="ABO29" s="256"/>
      <c r="ABP29" s="256"/>
      <c r="ABQ29" s="256"/>
      <c r="ABR29" s="256"/>
      <c r="ABS29" s="256"/>
      <c r="ABT29" s="256"/>
      <c r="ABU29" s="256"/>
      <c r="ABV29" s="256"/>
      <c r="ABW29" s="256"/>
      <c r="ABX29" s="256"/>
      <c r="ABY29" s="256"/>
      <c r="ABZ29" s="256"/>
      <c r="ACA29" s="256"/>
      <c r="ACB29" s="256"/>
      <c r="ACC29" s="256"/>
      <c r="ACD29" s="256"/>
      <c r="ACE29" s="256"/>
      <c r="ACF29" s="256"/>
      <c r="ACG29" s="256"/>
      <c r="ACH29" s="256"/>
      <c r="ACI29" s="256"/>
      <c r="ACJ29" s="256"/>
      <c r="ACK29" s="256"/>
      <c r="ACL29" s="256"/>
      <c r="ACM29" s="256"/>
      <c r="ACN29" s="256"/>
      <c r="ACO29" s="256"/>
      <c r="ACP29" s="256"/>
      <c r="ACQ29" s="256"/>
      <c r="ACR29" s="256"/>
      <c r="ACS29" s="256"/>
      <c r="ACT29" s="256"/>
      <c r="ACU29" s="256"/>
      <c r="ACV29" s="256"/>
      <c r="ACW29" s="256"/>
      <c r="ACX29" s="256"/>
      <c r="ACY29" s="256"/>
      <c r="ACZ29" s="256"/>
      <c r="ADA29" s="256"/>
      <c r="ADB29" s="256"/>
      <c r="ADC29" s="256"/>
      <c r="ADD29" s="256"/>
      <c r="ADE29" s="256"/>
      <c r="ADF29" s="256"/>
      <c r="ADG29" s="256"/>
      <c r="ADH29" s="256"/>
      <c r="ADI29" s="256"/>
      <c r="ADJ29" s="256"/>
      <c r="ADK29" s="256"/>
      <c r="ADL29" s="256"/>
      <c r="ADM29" s="256"/>
      <c r="ADN29" s="256"/>
      <c r="ADO29" s="256"/>
      <c r="ADP29" s="256"/>
      <c r="ADQ29" s="256"/>
      <c r="ADR29" s="256"/>
      <c r="ADS29" s="256"/>
      <c r="ADT29" s="256"/>
      <c r="ADU29" s="256"/>
      <c r="ADV29" s="256"/>
      <c r="ADW29" s="256"/>
      <c r="ADX29" s="256"/>
      <c r="ADY29" s="256"/>
      <c r="ADZ29" s="256"/>
      <c r="AEA29" s="256"/>
      <c r="AEB29" s="256"/>
      <c r="AEC29" s="256"/>
      <c r="AED29" s="256"/>
      <c r="AEE29" s="256"/>
      <c r="AEF29" s="256"/>
      <c r="AEG29" s="256"/>
      <c r="AEH29" s="256"/>
      <c r="AEI29" s="256"/>
      <c r="AEJ29" s="256"/>
      <c r="AEK29" s="256"/>
      <c r="AEL29" s="256"/>
      <c r="AEM29" s="256"/>
      <c r="AEN29" s="256"/>
      <c r="AEO29" s="256"/>
      <c r="AEP29" s="256"/>
      <c r="AEQ29" s="256"/>
      <c r="AER29" s="256"/>
      <c r="AES29" s="256"/>
      <c r="AET29" s="256"/>
      <c r="AEU29" s="256"/>
      <c r="AEV29" s="256"/>
      <c r="AEW29" s="256"/>
      <c r="AEX29" s="256"/>
      <c r="AEY29" s="256"/>
      <c r="AEZ29" s="256"/>
      <c r="AFA29" s="256"/>
      <c r="AFB29" s="256"/>
      <c r="AFC29" s="256"/>
      <c r="AFD29" s="256"/>
      <c r="AFE29" s="256"/>
      <c r="AFF29" s="256"/>
      <c r="AFG29" s="256"/>
      <c r="AFH29" s="256"/>
      <c r="AFI29" s="256"/>
      <c r="AFJ29" s="256"/>
      <c r="AFK29" s="256"/>
      <c r="AFL29" s="256"/>
      <c r="AFM29" s="256"/>
      <c r="AFN29" s="256"/>
      <c r="AFO29" s="256"/>
      <c r="AFP29" s="256"/>
      <c r="AFQ29" s="256"/>
      <c r="AFR29" s="256"/>
      <c r="AFS29" s="256"/>
      <c r="AFT29" s="256"/>
      <c r="AFU29" s="256"/>
      <c r="AFV29" s="256"/>
      <c r="AFW29" s="256"/>
      <c r="AFX29" s="256"/>
      <c r="AFY29" s="256"/>
      <c r="AFZ29" s="256"/>
      <c r="AGA29" s="256"/>
      <c r="AGB29" s="256"/>
      <c r="AGC29" s="256"/>
      <c r="AGD29" s="256"/>
      <c r="AGE29" s="256"/>
      <c r="AGF29" s="256"/>
      <c r="AGG29" s="256"/>
      <c r="AGH29" s="256"/>
      <c r="AGI29" s="256"/>
      <c r="AGJ29" s="256"/>
      <c r="AGK29" s="256"/>
      <c r="AGL29" s="256"/>
      <c r="AGM29" s="256"/>
      <c r="AGN29" s="256"/>
      <c r="AGO29" s="256"/>
      <c r="AGP29" s="256"/>
      <c r="AGQ29" s="256"/>
      <c r="AGR29" s="256"/>
      <c r="AGS29" s="256"/>
      <c r="AGT29" s="256"/>
      <c r="AGU29" s="256"/>
      <c r="AGV29" s="256"/>
      <c r="AGW29" s="256"/>
      <c r="AGX29" s="256"/>
      <c r="AGY29" s="256"/>
      <c r="AGZ29" s="256"/>
      <c r="AHA29" s="256"/>
      <c r="AHB29" s="256"/>
      <c r="AHC29" s="256"/>
      <c r="AHD29" s="256"/>
      <c r="AHE29" s="256"/>
      <c r="AHF29" s="256"/>
      <c r="AHG29" s="256"/>
      <c r="AHH29" s="256"/>
      <c r="AHI29" s="256"/>
      <c r="AHJ29" s="256"/>
      <c r="AHK29" s="256"/>
      <c r="AHL29" s="256"/>
      <c r="AHM29" s="256"/>
      <c r="AHN29" s="256"/>
      <c r="AHO29" s="256"/>
      <c r="AHP29" s="256"/>
      <c r="AHQ29" s="256"/>
      <c r="AHR29" s="256"/>
      <c r="AHS29" s="256"/>
      <c r="AHT29" s="256"/>
      <c r="AHU29" s="256"/>
      <c r="AHV29" s="256"/>
      <c r="AHW29" s="256"/>
      <c r="AHX29" s="256"/>
      <c r="AHY29" s="256"/>
      <c r="AHZ29" s="256"/>
      <c r="AIA29" s="256"/>
      <c r="AIB29" s="256"/>
      <c r="AIC29" s="256"/>
      <c r="AID29" s="256"/>
      <c r="AIE29" s="256"/>
      <c r="AIF29" s="256"/>
      <c r="AIG29" s="256"/>
      <c r="AIH29" s="256"/>
      <c r="AII29" s="256"/>
      <c r="AIJ29" s="256"/>
      <c r="AIK29" s="256"/>
      <c r="AIL29" s="256"/>
      <c r="AIM29" s="256"/>
      <c r="AIN29" s="256"/>
      <c r="AIO29" s="256"/>
      <c r="AIP29" s="256"/>
      <c r="AIQ29" s="256"/>
      <c r="AIR29" s="256"/>
      <c r="AIS29" s="256"/>
      <c r="AIT29" s="256"/>
      <c r="AIU29" s="256"/>
      <c r="AIV29" s="256"/>
      <c r="AIW29" s="256"/>
      <c r="AIX29" s="256"/>
      <c r="AIY29" s="256"/>
      <c r="AIZ29" s="256"/>
      <c r="AJA29" s="256"/>
      <c r="AJB29" s="256"/>
      <c r="AJC29" s="256"/>
      <c r="AJD29" s="256"/>
      <c r="AJE29" s="256"/>
      <c r="AJF29" s="256"/>
      <c r="AJG29" s="256"/>
      <c r="AJH29" s="256"/>
      <c r="AJI29" s="256"/>
      <c r="AJJ29" s="256"/>
      <c r="AJK29" s="256"/>
      <c r="AJL29" s="256"/>
      <c r="AJM29" s="256"/>
      <c r="AJN29" s="256"/>
      <c r="AJO29" s="256"/>
      <c r="AJP29" s="256"/>
      <c r="AJQ29" s="256"/>
      <c r="AJR29" s="256"/>
      <c r="AJS29" s="256"/>
      <c r="AJT29" s="256"/>
      <c r="AJU29" s="256"/>
      <c r="AJV29" s="256"/>
      <c r="AJW29" s="256"/>
      <c r="AJX29" s="256"/>
      <c r="AJY29" s="256"/>
      <c r="AJZ29" s="256"/>
      <c r="AKA29" s="256"/>
      <c r="AKB29" s="256"/>
      <c r="AKC29" s="256"/>
      <c r="AKD29" s="256"/>
      <c r="AKE29" s="256"/>
      <c r="AKF29" s="256"/>
      <c r="AKG29" s="256"/>
      <c r="AKH29" s="256"/>
      <c r="AKI29" s="256"/>
      <c r="AKJ29" s="256"/>
      <c r="AKK29" s="256"/>
      <c r="AKL29" s="256"/>
      <c r="AKM29" s="256"/>
      <c r="AKN29" s="256"/>
      <c r="AKO29" s="256"/>
      <c r="AKP29" s="256"/>
      <c r="AKQ29" s="256"/>
      <c r="AKR29" s="256"/>
      <c r="AKS29" s="256"/>
      <c r="AKT29" s="256"/>
      <c r="AKU29" s="256"/>
      <c r="AKV29" s="256"/>
      <c r="AKW29" s="256"/>
      <c r="AKX29" s="256"/>
      <c r="AKY29" s="256"/>
      <c r="AKZ29" s="256"/>
      <c r="ALA29" s="256"/>
      <c r="ALB29" s="256"/>
      <c r="ALC29" s="256"/>
      <c r="ALD29" s="256"/>
      <c r="ALE29" s="256"/>
      <c r="ALF29" s="256"/>
      <c r="ALG29" s="256"/>
      <c r="ALH29" s="256"/>
      <c r="ALI29" s="256"/>
      <c r="ALJ29" s="256"/>
      <c r="ALK29" s="256"/>
      <c r="ALL29" s="256"/>
      <c r="ALM29" s="256"/>
      <c r="ALN29" s="256"/>
      <c r="ALO29" s="256"/>
      <c r="ALP29" s="256"/>
      <c r="ALQ29" s="256"/>
      <c r="ALR29" s="256"/>
      <c r="ALS29" s="256"/>
      <c r="ALT29" s="256"/>
      <c r="ALU29" s="256"/>
      <c r="ALV29" s="256"/>
      <c r="ALW29" s="256"/>
      <c r="ALX29" s="256"/>
      <c r="ALY29" s="256"/>
      <c r="ALZ29" s="256"/>
      <c r="AMA29" s="256"/>
      <c r="AMB29" s="256"/>
      <c r="AMC29" s="256"/>
      <c r="AMD29" s="256"/>
      <c r="AME29" s="256"/>
      <c r="AMF29" s="256"/>
      <c r="AMG29" s="256"/>
      <c r="AMH29" s="256"/>
      <c r="AMI29" s="256"/>
      <c r="AMJ29" s="256"/>
    </row>
    <row r="30" spans="1:1025" s="21" customFormat="1" ht="19.5" hidden="1" outlineLevel="2">
      <c r="A30" s="37"/>
      <c r="B30" s="25"/>
      <c r="C30" s="25"/>
      <c r="D30" s="25"/>
      <c r="E30" s="35"/>
      <c r="F30" s="25"/>
      <c r="G30" s="20"/>
      <c r="H30" s="20"/>
      <c r="I30" s="9"/>
      <c r="J30" s="25"/>
      <c r="K30" s="25"/>
      <c r="L30" s="25"/>
      <c r="M30" s="25"/>
      <c r="N30" s="22"/>
    </row>
    <row r="31" spans="1:1025" s="21" customFormat="1" ht="19.5" hidden="1" outlineLevel="2">
      <c r="A31" s="37"/>
      <c r="B31" s="25"/>
      <c r="C31" s="25"/>
      <c r="D31" s="25"/>
      <c r="E31" s="35"/>
      <c r="F31" s="25"/>
      <c r="G31" s="20"/>
      <c r="H31" s="20"/>
      <c r="I31" s="9"/>
      <c r="J31" s="25"/>
      <c r="K31" s="25"/>
      <c r="L31" s="25"/>
      <c r="M31" s="25"/>
      <c r="N31" s="7"/>
    </row>
    <row r="32" spans="1:1025" s="21" customFormat="1" ht="19.5" hidden="1" outlineLevel="2">
      <c r="A32" s="37"/>
      <c r="B32" s="25"/>
      <c r="C32" s="25"/>
      <c r="D32" s="25"/>
      <c r="E32" s="35"/>
      <c r="F32" s="25"/>
      <c r="G32" s="20"/>
      <c r="H32" s="20"/>
      <c r="I32" s="9"/>
      <c r="J32" s="25"/>
      <c r="K32" s="25"/>
      <c r="L32" s="25"/>
      <c r="M32" s="25"/>
      <c r="N32" s="22"/>
    </row>
    <row r="33" spans="1:13" s="5" customFormat="1" hidden="1" outlineLevel="2">
      <c r="A33" s="37"/>
      <c r="B33" s="25"/>
      <c r="C33" s="25"/>
      <c r="D33" s="25"/>
      <c r="E33" s="35"/>
      <c r="F33" s="25"/>
      <c r="G33" s="20"/>
      <c r="H33" s="20"/>
      <c r="I33" s="9"/>
      <c r="J33" s="25"/>
      <c r="K33" s="25"/>
      <c r="L33" s="25"/>
      <c r="M33" s="25"/>
    </row>
    <row r="34" spans="1:13" s="3" customFormat="1" ht="19.5" hidden="1" outlineLevel="1">
      <c r="A34" s="39" t="s">
        <v>446</v>
      </c>
      <c r="B34" s="39"/>
      <c r="C34" s="39"/>
      <c r="D34" s="39"/>
      <c r="E34" s="39"/>
      <c r="F34" s="39"/>
      <c r="G34" s="39"/>
      <c r="H34" s="54"/>
      <c r="I34" s="43">
        <f>SUM(I35:I49)</f>
        <v>0</v>
      </c>
      <c r="J34" s="39"/>
      <c r="K34" s="39"/>
      <c r="L34" s="39"/>
      <c r="M34" s="39"/>
    </row>
    <row r="35" spans="1:13" s="262" customFormat="1" ht="18.75" hidden="1" outlineLevel="2">
      <c r="A35" s="37"/>
      <c r="B35" s="38"/>
      <c r="C35" s="38"/>
      <c r="D35" s="38"/>
      <c r="E35" s="36"/>
      <c r="F35" s="70"/>
      <c r="G35" s="70"/>
      <c r="H35" s="261"/>
      <c r="I35" s="135"/>
      <c r="J35" s="38"/>
      <c r="K35" s="38"/>
      <c r="L35" s="38"/>
      <c r="M35" s="116"/>
    </row>
    <row r="36" spans="1:13" s="262" customFormat="1" ht="18.75" hidden="1" outlineLevel="2">
      <c r="A36" s="37"/>
      <c r="B36" s="263"/>
      <c r="C36" s="263"/>
      <c r="D36" s="38"/>
      <c r="E36" s="55"/>
      <c r="F36" s="70"/>
      <c r="G36" s="70"/>
      <c r="H36" s="261"/>
      <c r="I36" s="13"/>
      <c r="J36" s="38"/>
      <c r="K36" s="38"/>
      <c r="L36" s="38"/>
      <c r="M36" s="264"/>
    </row>
    <row r="37" spans="1:13" s="262" customFormat="1" ht="18.75" hidden="1" outlineLevel="2">
      <c r="A37" s="37"/>
      <c r="B37" s="263"/>
      <c r="C37" s="263"/>
      <c r="D37" s="38"/>
      <c r="E37" s="55"/>
      <c r="F37" s="70"/>
      <c r="G37" s="70"/>
      <c r="H37" s="261"/>
      <c r="I37" s="13"/>
      <c r="J37" s="38"/>
      <c r="K37" s="38"/>
      <c r="L37" s="38"/>
      <c r="M37" s="264"/>
    </row>
    <row r="38" spans="1:13" s="262" customFormat="1" ht="18.75" hidden="1" outlineLevel="2">
      <c r="A38" s="37"/>
      <c r="B38" s="265"/>
      <c r="C38" s="265"/>
      <c r="D38" s="38"/>
      <c r="E38" s="176"/>
      <c r="F38" s="175"/>
      <c r="G38" s="175"/>
      <c r="H38" s="266"/>
      <c r="I38" s="267"/>
      <c r="J38" s="268"/>
      <c r="K38" s="268"/>
      <c r="L38" s="268"/>
      <c r="M38" s="269"/>
    </row>
    <row r="39" spans="1:13" s="262" customFormat="1" ht="18.75" hidden="1" outlineLevel="2">
      <c r="A39" s="37"/>
      <c r="B39" s="38"/>
      <c r="C39" s="38"/>
      <c r="D39" s="38"/>
      <c r="E39" s="55"/>
      <c r="F39" s="70"/>
      <c r="G39" s="70"/>
      <c r="H39" s="261"/>
      <c r="I39" s="13"/>
      <c r="J39" s="38"/>
      <c r="K39" s="38"/>
      <c r="L39" s="38"/>
      <c r="M39" s="116"/>
    </row>
    <row r="40" spans="1:13" s="262" customFormat="1" ht="18.75" hidden="1" outlineLevel="2">
      <c r="A40" s="37"/>
      <c r="B40" s="38"/>
      <c r="C40" s="38"/>
      <c r="D40" s="38"/>
      <c r="E40" s="55"/>
      <c r="F40" s="70"/>
      <c r="G40" s="24"/>
      <c r="H40" s="24"/>
      <c r="I40" s="13"/>
      <c r="J40" s="38"/>
      <c r="K40" s="38"/>
      <c r="L40" s="38"/>
      <c r="M40" s="116"/>
    </row>
    <row r="41" spans="1:13" s="262" customFormat="1" ht="18.75" hidden="1" outlineLevel="2">
      <c r="A41" s="37"/>
      <c r="B41" s="182"/>
      <c r="C41" s="182"/>
      <c r="D41" s="182"/>
      <c r="E41" s="178"/>
      <c r="F41" s="122"/>
      <c r="G41" s="122"/>
      <c r="H41" s="270"/>
      <c r="I41" s="135"/>
      <c r="J41" s="182"/>
      <c r="K41" s="182"/>
      <c r="L41" s="182"/>
      <c r="M41" s="264"/>
    </row>
    <row r="42" spans="1:13" s="262" customFormat="1" ht="18.75" hidden="1" outlineLevel="2">
      <c r="A42" s="37"/>
      <c r="B42" s="182"/>
      <c r="C42" s="182"/>
      <c r="D42" s="182"/>
      <c r="E42" s="178"/>
      <c r="F42" s="122"/>
      <c r="G42" s="122"/>
      <c r="H42" s="270"/>
      <c r="I42" s="13"/>
      <c r="J42" s="182"/>
      <c r="K42" s="182"/>
      <c r="L42" s="182"/>
      <c r="M42" s="264"/>
    </row>
    <row r="43" spans="1:13" s="262" customFormat="1" ht="18.75" hidden="1" outlineLevel="2">
      <c r="A43" s="37"/>
      <c r="B43" s="182"/>
      <c r="C43" s="182"/>
      <c r="D43" s="38"/>
      <c r="E43" s="178"/>
      <c r="F43" s="122"/>
      <c r="G43" s="122"/>
      <c r="H43" s="270"/>
      <c r="I43" s="13"/>
      <c r="J43" s="182"/>
      <c r="K43" s="182"/>
      <c r="L43" s="182"/>
      <c r="M43" s="116"/>
    </row>
    <row r="44" spans="1:13" s="262" customFormat="1" ht="18.75" hidden="1" outlineLevel="2">
      <c r="A44" s="37"/>
      <c r="B44" s="182"/>
      <c r="C44" s="182"/>
      <c r="D44" s="182"/>
      <c r="E44" s="178"/>
      <c r="F44" s="122"/>
      <c r="G44" s="122"/>
      <c r="H44" s="270"/>
      <c r="I44" s="13"/>
      <c r="J44" s="182"/>
      <c r="K44" s="182"/>
      <c r="L44" s="182"/>
      <c r="M44" s="116"/>
    </row>
    <row r="45" spans="1:13" s="262" customFormat="1" ht="18.75" hidden="1" outlineLevel="2">
      <c r="A45" s="37"/>
      <c r="B45" s="182"/>
      <c r="C45" s="182"/>
      <c r="D45" s="182"/>
      <c r="E45" s="178"/>
      <c r="F45" s="122"/>
      <c r="G45" s="122"/>
      <c r="H45" s="270"/>
      <c r="I45" s="13"/>
      <c r="J45" s="182"/>
      <c r="K45" s="182"/>
      <c r="L45" s="182"/>
      <c r="M45" s="116"/>
    </row>
    <row r="46" spans="1:13" s="262" customFormat="1" ht="18.75" hidden="1" outlineLevel="2">
      <c r="A46" s="37"/>
      <c r="B46" s="182"/>
      <c r="C46" s="182"/>
      <c r="D46" s="182"/>
      <c r="E46" s="178"/>
      <c r="F46" s="122"/>
      <c r="G46" s="122"/>
      <c r="H46" s="270"/>
      <c r="I46" s="13"/>
      <c r="J46" s="182"/>
      <c r="K46" s="182"/>
      <c r="L46" s="182"/>
      <c r="M46" s="116"/>
    </row>
    <row r="47" spans="1:13" s="262" customFormat="1" ht="18.75" hidden="1" outlineLevel="2">
      <c r="A47" s="37"/>
      <c r="B47" s="38"/>
      <c r="C47" s="38"/>
      <c r="D47" s="38"/>
      <c r="E47" s="55"/>
      <c r="F47" s="70"/>
      <c r="G47" s="70"/>
      <c r="H47" s="261"/>
      <c r="I47" s="13"/>
      <c r="J47" s="38"/>
      <c r="K47" s="38"/>
      <c r="L47" s="38"/>
      <c r="M47" s="116"/>
    </row>
    <row r="48" spans="1:13" s="262" customFormat="1" ht="18.75" hidden="1" outlineLevel="2">
      <c r="A48" s="37"/>
      <c r="B48" s="38"/>
      <c r="C48" s="38"/>
      <c r="D48" s="38"/>
      <c r="E48" s="55"/>
      <c r="F48" s="70"/>
      <c r="G48" s="70"/>
      <c r="H48" s="261"/>
      <c r="I48" s="13"/>
      <c r="J48" s="38"/>
      <c r="K48" s="38"/>
      <c r="L48" s="38"/>
      <c r="M48" s="116"/>
    </row>
    <row r="49" spans="1:13" s="262" customFormat="1" ht="18.75" hidden="1" outlineLevel="2">
      <c r="A49" s="37"/>
      <c r="B49" s="182"/>
      <c r="C49" s="182"/>
      <c r="D49" s="38"/>
      <c r="E49" s="178"/>
      <c r="F49" s="122"/>
      <c r="G49" s="122"/>
      <c r="H49" s="270"/>
      <c r="I49" s="13"/>
      <c r="J49" s="38"/>
      <c r="K49" s="182"/>
      <c r="L49" s="182"/>
      <c r="M49" s="116"/>
    </row>
    <row r="50" spans="1:13" s="3" customFormat="1" ht="19.5" hidden="1" outlineLevel="1">
      <c r="A50" s="39" t="s">
        <v>447</v>
      </c>
      <c r="B50" s="39"/>
      <c r="C50" s="39"/>
      <c r="D50" s="39"/>
      <c r="E50" s="39"/>
      <c r="F50" s="39"/>
      <c r="G50" s="39"/>
      <c r="H50" s="54"/>
      <c r="I50" s="43">
        <f>SUM(I51:I57)</f>
        <v>0</v>
      </c>
      <c r="J50" s="39"/>
      <c r="K50" s="39"/>
      <c r="L50" s="39"/>
      <c r="M50" s="39"/>
    </row>
    <row r="51" spans="1:13" s="272" customFormat="1" hidden="1" outlineLevel="2">
      <c r="A51" s="37"/>
      <c r="B51" s="70"/>
      <c r="C51" s="271"/>
      <c r="D51" s="70"/>
      <c r="E51" s="125"/>
      <c r="F51" s="70"/>
      <c r="G51" s="70"/>
      <c r="H51" s="70"/>
      <c r="I51" s="69"/>
      <c r="J51" s="70"/>
      <c r="K51" s="70"/>
      <c r="L51" s="70"/>
      <c r="M51" s="120"/>
    </row>
    <row r="52" spans="1:13" s="272" customFormat="1" hidden="1" outlineLevel="2">
      <c r="A52" s="37"/>
      <c r="B52" s="70"/>
      <c r="C52" s="273"/>
      <c r="D52" s="70"/>
      <c r="E52" s="125"/>
      <c r="F52" s="70"/>
      <c r="G52" s="70"/>
      <c r="H52" s="70"/>
      <c r="I52" s="69"/>
      <c r="J52" s="274"/>
      <c r="K52" s="70"/>
      <c r="L52" s="26"/>
      <c r="M52" s="120"/>
    </row>
    <row r="53" spans="1:13" s="272" customFormat="1" hidden="1" outlineLevel="2">
      <c r="A53" s="37"/>
      <c r="B53" s="70"/>
      <c r="C53" s="273"/>
      <c r="D53" s="70"/>
      <c r="E53" s="125"/>
      <c r="F53" s="70"/>
      <c r="G53" s="70"/>
      <c r="H53" s="70"/>
      <c r="I53" s="69"/>
      <c r="J53" s="274"/>
      <c r="K53" s="70"/>
      <c r="L53" s="26"/>
      <c r="M53" s="120"/>
    </row>
    <row r="54" spans="1:13" s="272" customFormat="1" hidden="1" outlineLevel="2">
      <c r="A54" s="37"/>
      <c r="B54" s="70"/>
      <c r="C54" s="273"/>
      <c r="D54" s="70"/>
      <c r="E54" s="125"/>
      <c r="F54" s="70"/>
      <c r="G54" s="70"/>
      <c r="H54" s="70"/>
      <c r="I54" s="69"/>
      <c r="J54" s="274"/>
      <c r="K54" s="70"/>
      <c r="L54" s="26"/>
      <c r="M54" s="120"/>
    </row>
    <row r="55" spans="1:13" s="272" customFormat="1" hidden="1" outlineLevel="2">
      <c r="A55" s="37"/>
      <c r="B55" s="70"/>
      <c r="C55" s="271"/>
      <c r="D55" s="70"/>
      <c r="E55" s="125"/>
      <c r="F55" s="70"/>
      <c r="G55" s="70"/>
      <c r="H55" s="70"/>
      <c r="I55" s="69"/>
      <c r="J55" s="70"/>
      <c r="K55" s="70"/>
      <c r="L55" s="70"/>
      <c r="M55" s="38"/>
    </row>
    <row r="56" spans="1:13" s="272" customFormat="1" hidden="1" outlineLevel="2">
      <c r="A56" s="37"/>
      <c r="B56" s="70"/>
      <c r="C56" s="271"/>
      <c r="D56" s="70"/>
      <c r="E56" s="125"/>
      <c r="F56" s="70"/>
      <c r="G56" s="70"/>
      <c r="H56" s="70"/>
      <c r="I56" s="69"/>
      <c r="J56" s="70"/>
      <c r="K56" s="70"/>
      <c r="L56" s="70"/>
      <c r="M56" s="70"/>
    </row>
    <row r="57" spans="1:13" s="272" customFormat="1" hidden="1" outlineLevel="2">
      <c r="A57" s="37"/>
      <c r="B57" s="70"/>
      <c r="C57" s="273"/>
      <c r="D57" s="70"/>
      <c r="E57" s="125"/>
      <c r="F57" s="70"/>
      <c r="G57" s="70"/>
      <c r="H57" s="70"/>
      <c r="I57" s="69"/>
      <c r="J57" s="70"/>
      <c r="K57" s="70"/>
      <c r="L57" s="70"/>
      <c r="M57" s="120"/>
    </row>
    <row r="58" spans="1:13" s="3" customFormat="1" ht="19.5" hidden="1" outlineLevel="1">
      <c r="A58" s="39" t="s">
        <v>223</v>
      </c>
      <c r="B58" s="39"/>
      <c r="C58" s="39"/>
      <c r="D58" s="39"/>
      <c r="E58" s="39"/>
      <c r="F58" s="39"/>
      <c r="G58" s="39"/>
      <c r="H58" s="54"/>
      <c r="I58" s="43">
        <f>SUM(I59:I60)</f>
        <v>0</v>
      </c>
      <c r="J58" s="39"/>
      <c r="K58" s="39"/>
      <c r="L58" s="39"/>
      <c r="M58" s="39"/>
    </row>
    <row r="59" spans="1:13" s="262" customFormat="1" ht="18.75" hidden="1" outlineLevel="2">
      <c r="A59" s="37"/>
      <c r="B59" s="268"/>
      <c r="C59" s="268"/>
      <c r="D59" s="275"/>
      <c r="E59" s="276"/>
      <c r="F59" s="268"/>
      <c r="G59" s="268"/>
      <c r="H59" s="268"/>
      <c r="I59" s="277"/>
      <c r="J59" s="268"/>
      <c r="K59" s="268"/>
      <c r="L59" s="278"/>
      <c r="M59" s="150"/>
    </row>
    <row r="60" spans="1:13" s="262" customFormat="1" ht="18.75" hidden="1" outlineLevel="2">
      <c r="A60" s="37"/>
      <c r="B60" s="38"/>
      <c r="C60" s="38"/>
      <c r="D60" s="279"/>
      <c r="E60" s="55"/>
      <c r="F60" s="38"/>
      <c r="G60" s="38"/>
      <c r="H60" s="38"/>
      <c r="I60" s="13"/>
      <c r="J60" s="38"/>
      <c r="K60" s="38"/>
      <c r="L60" s="119"/>
      <c r="M60" s="150"/>
    </row>
    <row r="61" spans="1:13" s="3" customFormat="1" ht="19.5" hidden="1" outlineLevel="1">
      <c r="A61" s="39" t="s">
        <v>224</v>
      </c>
      <c r="B61" s="39"/>
      <c r="C61" s="39"/>
      <c r="D61" s="39"/>
      <c r="E61" s="39"/>
      <c r="F61" s="39"/>
      <c r="G61" s="39"/>
      <c r="H61" s="54"/>
      <c r="I61" s="43">
        <f>SUM(I62:I63)</f>
        <v>0</v>
      </c>
      <c r="J61" s="39"/>
      <c r="K61" s="39"/>
      <c r="L61" s="39"/>
      <c r="M61" s="39"/>
    </row>
    <row r="62" spans="1:13" s="281" customFormat="1" hidden="1" outlineLevel="2">
      <c r="A62" s="37"/>
      <c r="B62" s="38"/>
      <c r="C62" s="38"/>
      <c r="D62" s="38"/>
      <c r="E62" s="36"/>
      <c r="F62" s="38"/>
      <c r="G62" s="38"/>
      <c r="H62" s="38"/>
      <c r="I62" s="280"/>
      <c r="J62" s="38"/>
      <c r="K62" s="38"/>
      <c r="L62" s="119"/>
      <c r="M62" s="164"/>
    </row>
    <row r="63" spans="1:13" s="281" customFormat="1" hidden="1" outlineLevel="2">
      <c r="A63" s="37"/>
      <c r="B63" s="70"/>
      <c r="C63" s="70"/>
      <c r="D63" s="70"/>
      <c r="E63" s="55"/>
      <c r="F63" s="70"/>
      <c r="G63" s="70"/>
      <c r="H63" s="70"/>
      <c r="I63" s="69"/>
      <c r="J63" s="70"/>
      <c r="K63" s="70"/>
      <c r="L63" s="282"/>
      <c r="M63" s="150"/>
    </row>
    <row r="64" spans="1:13" s="3" customFormat="1" ht="19.5" hidden="1" outlineLevel="1">
      <c r="A64" s="39" t="s">
        <v>225</v>
      </c>
      <c r="B64" s="39"/>
      <c r="C64" s="39"/>
      <c r="D64" s="39"/>
      <c r="E64" s="39"/>
      <c r="F64" s="39"/>
      <c r="G64" s="39"/>
      <c r="H64" s="54"/>
      <c r="I64" s="43">
        <f>SUM(I65:I79)</f>
        <v>0</v>
      </c>
      <c r="J64" s="39"/>
      <c r="K64" s="39"/>
      <c r="L64" s="39"/>
      <c r="M64" s="39"/>
    </row>
    <row r="65" spans="1:28" s="281" customFormat="1" hidden="1" outlineLevel="2">
      <c r="A65" s="37"/>
      <c r="B65" s="283"/>
      <c r="C65" s="283"/>
      <c r="D65" s="283"/>
      <c r="E65" s="284"/>
      <c r="F65" s="283"/>
      <c r="G65" s="70"/>
      <c r="H65" s="70"/>
      <c r="I65" s="11"/>
      <c r="J65" s="283"/>
      <c r="K65" s="70"/>
      <c r="L65" s="70"/>
      <c r="M65" s="120"/>
    </row>
    <row r="66" spans="1:28" s="281" customFormat="1" hidden="1" outlineLevel="2">
      <c r="A66" s="37"/>
      <c r="B66" s="70"/>
      <c r="C66" s="70"/>
      <c r="D66" s="70"/>
      <c r="E66" s="55"/>
      <c r="F66" s="70"/>
      <c r="G66" s="70"/>
      <c r="H66" s="70"/>
      <c r="I66" s="11"/>
      <c r="J66" s="70"/>
      <c r="K66" s="70"/>
      <c r="L66" s="70"/>
      <c r="M66" s="120"/>
    </row>
    <row r="67" spans="1:28" s="281" customFormat="1" hidden="1" outlineLevel="2">
      <c r="A67" s="37"/>
      <c r="B67" s="38"/>
      <c r="C67" s="38"/>
      <c r="D67" s="38"/>
      <c r="E67" s="36"/>
      <c r="F67" s="38"/>
      <c r="G67" s="38"/>
      <c r="H67" s="38"/>
      <c r="I67" s="11"/>
      <c r="J67" s="38"/>
      <c r="K67" s="38"/>
      <c r="L67" s="38"/>
      <c r="M67" s="116"/>
      <c r="N67" s="285"/>
      <c r="O67" s="285"/>
      <c r="P67" s="285"/>
      <c r="Q67" s="285"/>
      <c r="R67" s="285"/>
      <c r="S67" s="285"/>
      <c r="T67" s="285"/>
      <c r="U67" s="285"/>
      <c r="V67" s="285"/>
      <c r="W67" s="285"/>
      <c r="X67" s="285"/>
      <c r="Y67" s="285"/>
      <c r="Z67" s="285"/>
      <c r="AA67" s="285"/>
      <c r="AB67" s="285"/>
    </row>
    <row r="68" spans="1:28" s="288" customFormat="1" hidden="1" outlineLevel="2">
      <c r="A68" s="37"/>
      <c r="B68" s="38"/>
      <c r="C68" s="38"/>
      <c r="D68" s="283"/>
      <c r="E68" s="284"/>
      <c r="F68" s="283"/>
      <c r="G68" s="283"/>
      <c r="H68" s="38"/>
      <c r="I68" s="11"/>
      <c r="J68" s="286"/>
      <c r="K68" s="283"/>
      <c r="L68" s="283"/>
      <c r="M68" s="287"/>
    </row>
    <row r="69" spans="1:28" s="288" customFormat="1" hidden="1" outlineLevel="2">
      <c r="A69" s="37"/>
      <c r="B69" s="38"/>
      <c r="C69" s="38"/>
      <c r="D69" s="283"/>
      <c r="E69" s="284"/>
      <c r="F69" s="283"/>
      <c r="G69" s="283"/>
      <c r="H69" s="38"/>
      <c r="I69" s="289"/>
      <c r="J69" s="286"/>
      <c r="K69" s="283"/>
      <c r="L69" s="283"/>
      <c r="M69" s="287"/>
    </row>
    <row r="70" spans="1:28" s="288" customFormat="1" hidden="1" outlineLevel="2">
      <c r="A70" s="37"/>
      <c r="B70" s="38"/>
      <c r="C70" s="38"/>
      <c r="D70" s="283"/>
      <c r="E70" s="284"/>
      <c r="F70" s="283"/>
      <c r="G70" s="38"/>
      <c r="H70" s="38"/>
      <c r="I70" s="289"/>
      <c r="J70" s="286"/>
      <c r="K70" s="283"/>
      <c r="L70" s="283"/>
      <c r="M70" s="287"/>
    </row>
    <row r="71" spans="1:28" s="291" customFormat="1" hidden="1" outlineLevel="2">
      <c r="A71" s="37"/>
      <c r="B71" s="70"/>
      <c r="C71" s="70"/>
      <c r="D71" s="70"/>
      <c r="E71" s="55"/>
      <c r="F71" s="70"/>
      <c r="G71" s="290"/>
      <c r="H71" s="290"/>
      <c r="I71" s="69"/>
      <c r="J71" s="70"/>
      <c r="K71" s="70"/>
      <c r="L71" s="70"/>
      <c r="M71" s="120"/>
    </row>
    <row r="72" spans="1:28" s="291" customFormat="1" hidden="1" outlineLevel="2">
      <c r="A72" s="37"/>
      <c r="B72" s="70"/>
      <c r="C72" s="70"/>
      <c r="D72" s="70"/>
      <c r="E72" s="55"/>
      <c r="F72" s="70"/>
      <c r="G72" s="290"/>
      <c r="H72" s="290"/>
      <c r="I72" s="69"/>
      <c r="J72" s="70"/>
      <c r="K72" s="70"/>
      <c r="L72" s="70"/>
      <c r="M72" s="120"/>
    </row>
    <row r="73" spans="1:28" s="291" customFormat="1" hidden="1" outlineLevel="2">
      <c r="A73" s="37"/>
      <c r="B73" s="70"/>
      <c r="C73" s="70"/>
      <c r="D73" s="70"/>
      <c r="E73" s="55"/>
      <c r="F73" s="70"/>
      <c r="G73" s="290"/>
      <c r="H73" s="290"/>
      <c r="I73" s="69"/>
      <c r="J73" s="70"/>
      <c r="K73" s="70"/>
      <c r="L73" s="70"/>
      <c r="M73" s="120"/>
    </row>
    <row r="74" spans="1:28" s="291" customFormat="1" hidden="1" outlineLevel="2">
      <c r="A74" s="37"/>
      <c r="B74" s="70"/>
      <c r="C74" s="70"/>
      <c r="D74" s="70"/>
      <c r="E74" s="55"/>
      <c r="F74" s="70"/>
      <c r="G74" s="290"/>
      <c r="H74" s="290"/>
      <c r="I74" s="69"/>
      <c r="J74" s="70"/>
      <c r="K74" s="70"/>
      <c r="L74" s="70"/>
      <c r="M74" s="120"/>
    </row>
    <row r="75" spans="1:28" s="291" customFormat="1" hidden="1" outlineLevel="2">
      <c r="A75" s="37"/>
      <c r="B75" s="70"/>
      <c r="C75" s="70"/>
      <c r="D75" s="70"/>
      <c r="E75" s="55"/>
      <c r="F75" s="70"/>
      <c r="G75" s="290"/>
      <c r="H75" s="290"/>
      <c r="I75" s="69"/>
      <c r="J75" s="70"/>
      <c r="K75" s="70"/>
      <c r="L75" s="70"/>
      <c r="M75" s="120"/>
    </row>
    <row r="76" spans="1:28" s="291" customFormat="1" hidden="1" outlineLevel="2">
      <c r="A76" s="37"/>
      <c r="B76" s="70"/>
      <c r="C76" s="70"/>
      <c r="D76" s="70"/>
      <c r="E76" s="55"/>
      <c r="F76" s="70"/>
      <c r="G76" s="290"/>
      <c r="H76" s="290"/>
      <c r="I76" s="69"/>
      <c r="J76" s="70"/>
      <c r="K76" s="70"/>
      <c r="L76" s="70"/>
      <c r="M76" s="120"/>
    </row>
    <row r="77" spans="1:28" s="291" customFormat="1" hidden="1" outlineLevel="2">
      <c r="A77" s="37"/>
      <c r="B77" s="70"/>
      <c r="C77" s="70"/>
      <c r="D77" s="70"/>
      <c r="E77" s="55"/>
      <c r="F77" s="70"/>
      <c r="G77" s="290"/>
      <c r="H77" s="290"/>
      <c r="I77" s="69"/>
      <c r="J77" s="70"/>
      <c r="K77" s="70"/>
      <c r="L77" s="70"/>
      <c r="M77" s="120"/>
    </row>
    <row r="78" spans="1:28" s="291" customFormat="1" hidden="1" outlineLevel="2">
      <c r="A78" s="37"/>
      <c r="B78" s="70"/>
      <c r="C78" s="70"/>
      <c r="D78" s="70"/>
      <c r="E78" s="55"/>
      <c r="F78" s="70"/>
      <c r="G78" s="290"/>
      <c r="H78" s="290"/>
      <c r="I78" s="69"/>
      <c r="J78" s="70"/>
      <c r="K78" s="70"/>
      <c r="L78" s="70"/>
      <c r="M78" s="120"/>
    </row>
    <row r="79" spans="1:28" s="291" customFormat="1" hidden="1" outlineLevel="2">
      <c r="A79" s="37"/>
      <c r="B79" s="70"/>
      <c r="C79" s="70"/>
      <c r="D79" s="70"/>
      <c r="E79" s="55"/>
      <c r="F79" s="70"/>
      <c r="G79" s="290"/>
      <c r="H79" s="290"/>
      <c r="I79" s="69"/>
      <c r="J79" s="70"/>
      <c r="K79" s="70"/>
      <c r="L79" s="70"/>
      <c r="M79" s="120"/>
    </row>
    <row r="80" spans="1:28" s="3" customFormat="1" ht="19.5" hidden="1" outlineLevel="1">
      <c r="A80" s="39" t="s">
        <v>448</v>
      </c>
      <c r="B80" s="39"/>
      <c r="C80" s="39"/>
      <c r="D80" s="39"/>
      <c r="E80" s="39"/>
      <c r="F80" s="39"/>
      <c r="G80" s="39"/>
      <c r="H80" s="54"/>
      <c r="I80" s="43">
        <f>SUM(I81:I93)</f>
        <v>0</v>
      </c>
      <c r="J80" s="39"/>
      <c r="K80" s="39"/>
      <c r="L80" s="39"/>
      <c r="M80" s="39"/>
    </row>
    <row r="81" spans="1:14" s="292" customFormat="1" hidden="1" outlineLevel="2">
      <c r="A81" s="37"/>
      <c r="B81" s="38"/>
      <c r="C81" s="38"/>
      <c r="D81" s="38"/>
      <c r="E81" s="36"/>
      <c r="F81" s="38"/>
      <c r="G81" s="38"/>
      <c r="H81" s="38"/>
      <c r="I81" s="135"/>
      <c r="J81" s="38"/>
      <c r="K81" s="38"/>
      <c r="L81" s="119"/>
      <c r="M81" s="120"/>
    </row>
    <row r="82" spans="1:14" s="292" customFormat="1" hidden="1" outlineLevel="2">
      <c r="A82" s="37"/>
      <c r="B82" s="38"/>
      <c r="C82" s="38"/>
      <c r="D82" s="38"/>
      <c r="E82" s="36"/>
      <c r="F82" s="38"/>
      <c r="G82" s="38"/>
      <c r="H82" s="38"/>
      <c r="I82" s="13"/>
      <c r="J82" s="38"/>
      <c r="K82" s="38"/>
      <c r="L82" s="119"/>
      <c r="M82" s="120"/>
    </row>
    <row r="83" spans="1:14" s="292" customFormat="1" hidden="1" outlineLevel="2">
      <c r="A83" s="37"/>
      <c r="B83" s="38"/>
      <c r="C83" s="38"/>
      <c r="D83" s="38"/>
      <c r="E83" s="36"/>
      <c r="F83" s="38"/>
      <c r="G83" s="38"/>
      <c r="H83" s="38"/>
      <c r="I83" s="13"/>
      <c r="J83" s="38"/>
      <c r="K83" s="38"/>
      <c r="L83" s="119"/>
      <c r="M83" s="150"/>
    </row>
    <row r="84" spans="1:14" s="292" customFormat="1" hidden="1" outlineLevel="2">
      <c r="A84" s="37"/>
      <c r="B84" s="38"/>
      <c r="C84" s="38"/>
      <c r="D84" s="38"/>
      <c r="E84" s="36"/>
      <c r="F84" s="38"/>
      <c r="G84" s="38"/>
      <c r="H84" s="38"/>
      <c r="I84" s="13"/>
      <c r="J84" s="38"/>
      <c r="K84" s="38"/>
      <c r="L84" s="293"/>
      <c r="M84" s="150"/>
    </row>
    <row r="85" spans="1:14" s="292" customFormat="1" hidden="1" outlineLevel="2">
      <c r="A85" s="37"/>
      <c r="B85" s="38"/>
      <c r="C85" s="38"/>
      <c r="D85" s="38"/>
      <c r="E85" s="36"/>
      <c r="F85" s="38"/>
      <c r="G85" s="38"/>
      <c r="H85" s="38"/>
      <c r="I85" s="13"/>
      <c r="J85" s="38"/>
      <c r="K85" s="38"/>
      <c r="L85" s="119"/>
      <c r="M85" s="150"/>
    </row>
    <row r="86" spans="1:14" s="292" customFormat="1" hidden="1" outlineLevel="2">
      <c r="A86" s="37"/>
      <c r="B86" s="38"/>
      <c r="C86" s="38"/>
      <c r="D86" s="38"/>
      <c r="E86" s="36"/>
      <c r="F86" s="38"/>
      <c r="G86" s="38"/>
      <c r="H86" s="38"/>
      <c r="I86" s="13"/>
      <c r="J86" s="38"/>
      <c r="K86" s="38"/>
      <c r="L86" s="119"/>
      <c r="M86" s="150"/>
    </row>
    <row r="87" spans="1:14" s="292" customFormat="1" hidden="1" outlineLevel="2">
      <c r="A87" s="37"/>
      <c r="B87" s="38"/>
      <c r="C87" s="38"/>
      <c r="D87" s="38"/>
      <c r="E87" s="36"/>
      <c r="F87" s="38"/>
      <c r="G87" s="38"/>
      <c r="H87" s="38"/>
      <c r="I87" s="13"/>
      <c r="J87" s="38"/>
      <c r="K87" s="38"/>
      <c r="L87" s="119"/>
      <c r="M87" s="150"/>
    </row>
    <row r="88" spans="1:14" s="292" customFormat="1" hidden="1" outlineLevel="2">
      <c r="A88" s="37"/>
      <c r="B88" s="38"/>
      <c r="C88" s="38"/>
      <c r="D88" s="38"/>
      <c r="E88" s="36"/>
      <c r="F88" s="38"/>
      <c r="G88" s="38"/>
      <c r="H88" s="38"/>
      <c r="I88" s="13"/>
      <c r="J88" s="38"/>
      <c r="K88" s="38"/>
      <c r="L88" s="119"/>
      <c r="M88" s="150"/>
    </row>
    <row r="89" spans="1:14" s="292" customFormat="1" hidden="1" outlineLevel="2">
      <c r="A89" s="37"/>
      <c r="B89" s="38"/>
      <c r="C89" s="38"/>
      <c r="D89" s="38"/>
      <c r="E89" s="36"/>
      <c r="F89" s="38"/>
      <c r="G89" s="38"/>
      <c r="H89" s="38"/>
      <c r="I89" s="13"/>
      <c r="J89" s="38"/>
      <c r="K89" s="38"/>
      <c r="L89" s="119"/>
      <c r="M89" s="150"/>
    </row>
    <row r="90" spans="1:14" s="292" customFormat="1" hidden="1" outlineLevel="2">
      <c r="A90" s="37"/>
      <c r="B90" s="38"/>
      <c r="C90" s="38"/>
      <c r="D90" s="38"/>
      <c r="E90" s="36"/>
      <c r="F90" s="38"/>
      <c r="G90" s="38"/>
      <c r="H90" s="38"/>
      <c r="I90" s="13"/>
      <c r="J90" s="38"/>
      <c r="K90" s="38"/>
      <c r="L90" s="119"/>
      <c r="M90" s="150"/>
    </row>
    <row r="91" spans="1:14" s="292" customFormat="1" hidden="1" outlineLevel="2">
      <c r="A91" s="37"/>
      <c r="B91" s="38"/>
      <c r="C91" s="38"/>
      <c r="D91" s="38"/>
      <c r="E91" s="36"/>
      <c r="F91" s="38"/>
      <c r="G91" s="38"/>
      <c r="H91" s="38"/>
      <c r="I91" s="13"/>
      <c r="J91" s="38"/>
      <c r="K91" s="38"/>
      <c r="L91" s="119"/>
      <c r="M91" s="150"/>
    </row>
    <row r="92" spans="1:14" s="292" customFormat="1" hidden="1" outlineLevel="2">
      <c r="A92" s="37"/>
      <c r="B92" s="38"/>
      <c r="C92" s="38"/>
      <c r="D92" s="38"/>
      <c r="E92" s="36"/>
      <c r="F92" s="38"/>
      <c r="G92" s="38"/>
      <c r="H92" s="38"/>
      <c r="I92" s="13"/>
      <c r="J92" s="38"/>
      <c r="K92" s="38"/>
      <c r="L92" s="119"/>
      <c r="M92" s="150"/>
    </row>
    <row r="93" spans="1:14" s="292" customFormat="1" hidden="1" outlineLevel="2">
      <c r="A93" s="37"/>
      <c r="B93" s="38"/>
      <c r="C93" s="38"/>
      <c r="D93" s="38"/>
      <c r="E93" s="36"/>
      <c r="F93" s="38"/>
      <c r="G93" s="38"/>
      <c r="H93" s="38"/>
      <c r="I93" s="13"/>
      <c r="J93" s="38"/>
      <c r="K93" s="38"/>
      <c r="L93" s="119"/>
      <c r="M93" s="150"/>
    </row>
    <row r="94" spans="1:14" s="3" customFormat="1" ht="25.35" hidden="1" customHeight="1" outlineLevel="1">
      <c r="A94" s="39" t="s">
        <v>449</v>
      </c>
      <c r="B94" s="39"/>
      <c r="C94" s="39"/>
      <c r="D94" s="39"/>
      <c r="E94" s="39"/>
      <c r="F94" s="39"/>
      <c r="G94" s="39"/>
      <c r="H94" s="54"/>
      <c r="I94" s="43">
        <f>SUM(I95:I112)</f>
        <v>0</v>
      </c>
      <c r="J94" s="39"/>
      <c r="K94" s="39"/>
      <c r="L94" s="39"/>
      <c r="M94" s="39"/>
    </row>
    <row r="95" spans="1:14" s="281" customFormat="1" hidden="1" outlineLevel="2">
      <c r="A95" s="37"/>
      <c r="B95" s="294"/>
      <c r="C95" s="150"/>
      <c r="D95" s="150"/>
      <c r="E95" s="156"/>
      <c r="F95" s="150"/>
      <c r="G95" s="150"/>
      <c r="H95" s="150"/>
      <c r="I95" s="165"/>
      <c r="J95" s="150"/>
      <c r="K95" s="150"/>
      <c r="L95" s="150"/>
      <c r="M95" s="150"/>
      <c r="N95" s="295"/>
    </row>
    <row r="96" spans="1:14" s="281" customFormat="1" hidden="1" outlineLevel="2">
      <c r="A96" s="37"/>
      <c r="B96" s="296"/>
      <c r="C96" s="297"/>
      <c r="D96" s="179"/>
      <c r="E96" s="298"/>
      <c r="F96" s="122"/>
      <c r="G96" s="150"/>
      <c r="H96" s="122"/>
      <c r="I96" s="299"/>
      <c r="J96" s="122"/>
      <c r="K96" s="122"/>
      <c r="L96" s="122"/>
      <c r="M96" s="179"/>
      <c r="N96" s="295"/>
    </row>
    <row r="97" spans="1:14" s="281" customFormat="1" hidden="1" outlineLevel="2">
      <c r="A97" s="138"/>
      <c r="B97" s="300"/>
      <c r="C97" s="301"/>
      <c r="D97" s="180"/>
      <c r="E97" s="181"/>
      <c r="F97" s="175"/>
      <c r="G97" s="177"/>
      <c r="H97" s="175"/>
      <c r="I97" s="302"/>
      <c r="J97" s="303"/>
      <c r="K97" s="175"/>
      <c r="L97" s="175"/>
      <c r="M97" s="177"/>
      <c r="N97" s="295"/>
    </row>
    <row r="98" spans="1:14" s="281" customFormat="1" hidden="1" outlineLevel="2">
      <c r="A98" s="37"/>
      <c r="B98" s="27"/>
      <c r="C98" s="70"/>
      <c r="D98" s="70"/>
      <c r="E98" s="55"/>
      <c r="F98" s="70"/>
      <c r="G98" s="70"/>
      <c r="H98" s="70"/>
      <c r="I98" s="69"/>
      <c r="J98" s="70"/>
      <c r="K98" s="70"/>
      <c r="L98" s="70"/>
      <c r="M98" s="70"/>
      <c r="N98" s="295"/>
    </row>
    <row r="99" spans="1:14" s="304" customFormat="1" hidden="1" outlineLevel="2">
      <c r="A99" s="37"/>
      <c r="B99" s="70"/>
      <c r="C99" s="70"/>
      <c r="D99" s="70"/>
      <c r="E99" s="55"/>
      <c r="F99" s="70"/>
      <c r="G99" s="70"/>
      <c r="H99" s="70"/>
      <c r="I99" s="69"/>
      <c r="J99" s="70"/>
      <c r="K99" s="70"/>
      <c r="L99" s="70"/>
      <c r="M99" s="206"/>
    </row>
    <row r="100" spans="1:14" s="304" customFormat="1" hidden="1" outlineLevel="2">
      <c r="A100" s="139"/>
      <c r="B100" s="122"/>
      <c r="C100" s="297"/>
      <c r="D100" s="122"/>
      <c r="E100" s="178"/>
      <c r="F100" s="122"/>
      <c r="G100" s="122"/>
      <c r="H100" s="122"/>
      <c r="I100" s="299"/>
      <c r="J100" s="179"/>
      <c r="K100" s="122"/>
      <c r="L100" s="122"/>
      <c r="M100" s="305"/>
    </row>
    <row r="101" spans="1:14" s="307" customFormat="1" hidden="1" outlineLevel="2">
      <c r="A101" s="37"/>
      <c r="B101" s="70"/>
      <c r="C101" s="70"/>
      <c r="D101" s="70"/>
      <c r="E101" s="55"/>
      <c r="F101" s="70"/>
      <c r="G101" s="70"/>
      <c r="H101" s="70"/>
      <c r="I101" s="299"/>
      <c r="J101" s="70"/>
      <c r="K101" s="70"/>
      <c r="L101" s="70"/>
      <c r="M101" s="306"/>
    </row>
    <row r="102" spans="1:14" s="307" customFormat="1" hidden="1" outlineLevel="2">
      <c r="A102" s="37"/>
      <c r="B102" s="70"/>
      <c r="C102" s="70"/>
      <c r="D102" s="70"/>
      <c r="E102" s="55"/>
      <c r="F102" s="70"/>
      <c r="G102" s="70"/>
      <c r="H102" s="70"/>
      <c r="I102" s="299"/>
      <c r="J102" s="150"/>
      <c r="K102" s="70"/>
      <c r="L102" s="70"/>
      <c r="M102" s="306"/>
    </row>
    <row r="103" spans="1:14" s="307" customFormat="1" hidden="1" outlineLevel="2">
      <c r="A103" s="37"/>
      <c r="B103" s="175"/>
      <c r="C103" s="175"/>
      <c r="D103" s="175"/>
      <c r="E103" s="176"/>
      <c r="F103" s="175"/>
      <c r="G103" s="175"/>
      <c r="H103" s="175"/>
      <c r="I103" s="302"/>
      <c r="J103" s="177"/>
      <c r="K103" s="175"/>
      <c r="L103" s="175"/>
      <c r="M103" s="308"/>
    </row>
    <row r="104" spans="1:14" s="304" customFormat="1" hidden="1" outlineLevel="2">
      <c r="A104" s="37"/>
      <c r="B104" s="70"/>
      <c r="C104" s="70"/>
      <c r="D104" s="70"/>
      <c r="E104" s="55"/>
      <c r="F104" s="70"/>
      <c r="G104" s="70"/>
      <c r="H104" s="70"/>
      <c r="I104" s="69"/>
      <c r="J104" s="70"/>
      <c r="K104" s="70"/>
      <c r="L104" s="70"/>
      <c r="M104" s="309"/>
    </row>
    <row r="105" spans="1:14" s="304" customFormat="1" hidden="1" outlineLevel="2">
      <c r="A105" s="37"/>
      <c r="B105" s="70"/>
      <c r="C105" s="70"/>
      <c r="D105" s="70"/>
      <c r="E105" s="55"/>
      <c r="F105" s="70"/>
      <c r="G105" s="70"/>
      <c r="H105" s="70"/>
      <c r="I105" s="69"/>
      <c r="J105" s="70"/>
      <c r="K105" s="70"/>
      <c r="L105" s="70"/>
      <c r="M105" s="206"/>
    </row>
    <row r="106" spans="1:14" s="307" customFormat="1" hidden="1" outlineLevel="2">
      <c r="A106" s="37"/>
      <c r="B106" s="70"/>
      <c r="C106" s="70"/>
      <c r="D106" s="38"/>
      <c r="E106" s="55"/>
      <c r="F106" s="70"/>
      <c r="G106" s="70"/>
      <c r="H106" s="70"/>
      <c r="I106" s="69"/>
      <c r="J106" s="70"/>
      <c r="K106" s="70"/>
      <c r="L106" s="70"/>
      <c r="M106" s="206"/>
    </row>
    <row r="107" spans="1:14" s="307" customFormat="1" hidden="1" outlineLevel="2">
      <c r="A107" s="139"/>
      <c r="B107" s="122"/>
      <c r="C107" s="122"/>
      <c r="D107" s="122"/>
      <c r="E107" s="178"/>
      <c r="F107" s="122"/>
      <c r="G107" s="122"/>
      <c r="H107" s="122"/>
      <c r="I107" s="299"/>
      <c r="J107" s="179"/>
      <c r="K107" s="179"/>
      <c r="L107" s="179"/>
      <c r="M107" s="310"/>
    </row>
    <row r="108" spans="1:14" s="307" customFormat="1" hidden="1" outlineLevel="2">
      <c r="A108" s="37"/>
      <c r="B108" s="175"/>
      <c r="C108" s="175"/>
      <c r="D108" s="175"/>
      <c r="E108" s="176"/>
      <c r="F108" s="175"/>
      <c r="G108" s="175"/>
      <c r="H108" s="175"/>
      <c r="I108" s="302"/>
      <c r="J108" s="175"/>
      <c r="K108" s="177"/>
      <c r="L108" s="175"/>
      <c r="M108" s="311"/>
    </row>
    <row r="109" spans="1:14" s="307" customFormat="1" hidden="1" outlineLevel="2">
      <c r="A109" s="37"/>
      <c r="B109" s="301"/>
      <c r="C109" s="175"/>
      <c r="D109" s="38"/>
      <c r="E109" s="176"/>
      <c r="F109" s="175"/>
      <c r="G109" s="175"/>
      <c r="H109" s="175"/>
      <c r="I109" s="302"/>
      <c r="J109" s="312"/>
      <c r="K109" s="312"/>
      <c r="L109" s="312"/>
      <c r="M109" s="313"/>
    </row>
    <row r="110" spans="1:14" s="307" customFormat="1" hidden="1" outlineLevel="2">
      <c r="A110" s="138"/>
      <c r="B110" s="311"/>
      <c r="C110" s="314"/>
      <c r="D110" s="314"/>
      <c r="E110" s="315"/>
      <c r="F110" s="314"/>
      <c r="G110" s="314"/>
      <c r="H110" s="314"/>
      <c r="I110" s="316"/>
      <c r="J110" s="314"/>
      <c r="K110" s="314"/>
      <c r="L110" s="314"/>
      <c r="M110" s="317"/>
    </row>
    <row r="111" spans="1:14" s="307" customFormat="1" hidden="1" outlineLevel="2">
      <c r="A111" s="37"/>
      <c r="B111" s="70"/>
      <c r="C111" s="70"/>
      <c r="D111" s="70"/>
      <c r="E111" s="55"/>
      <c r="F111" s="70"/>
      <c r="G111" s="70"/>
      <c r="H111" s="70"/>
      <c r="I111" s="69"/>
      <c r="J111" s="70"/>
      <c r="K111" s="70"/>
      <c r="L111" s="70"/>
      <c r="M111" s="206"/>
    </row>
    <row r="112" spans="1:14" s="307" customFormat="1" hidden="1" outlineLevel="2">
      <c r="A112" s="37"/>
      <c r="B112" s="70"/>
      <c r="C112" s="70"/>
      <c r="D112" s="70"/>
      <c r="E112" s="55"/>
      <c r="F112" s="70"/>
      <c r="G112" s="70"/>
      <c r="H112" s="70"/>
      <c r="I112" s="69"/>
      <c r="J112" s="70"/>
      <c r="K112" s="70"/>
      <c r="L112" s="70"/>
      <c r="M112" s="206"/>
    </row>
    <row r="113" spans="1:13" s="3" customFormat="1" ht="25.35" hidden="1" customHeight="1" outlineLevel="1">
      <c r="A113" s="39" t="s">
        <v>4686</v>
      </c>
      <c r="B113" s="39"/>
      <c r="C113" s="39"/>
      <c r="D113" s="39"/>
      <c r="E113" s="39"/>
      <c r="F113" s="39"/>
      <c r="G113" s="39"/>
      <c r="H113" s="54"/>
      <c r="I113" s="318">
        <f>SUM(I114:I121)</f>
        <v>0</v>
      </c>
      <c r="J113" s="39"/>
      <c r="K113" s="39"/>
      <c r="L113" s="39"/>
      <c r="M113" s="39"/>
    </row>
    <row r="114" spans="1:13" s="292" customFormat="1" hidden="1" outlineLevel="2">
      <c r="A114" s="37"/>
      <c r="B114" s="38"/>
      <c r="C114" s="38"/>
      <c r="D114" s="38"/>
      <c r="E114" s="55"/>
      <c r="F114" s="70"/>
      <c r="G114" s="70"/>
      <c r="H114" s="261"/>
      <c r="I114" s="12"/>
      <c r="J114" s="38"/>
      <c r="K114" s="38"/>
      <c r="L114" s="119"/>
      <c r="M114" s="164"/>
    </row>
    <row r="115" spans="1:13" s="292" customFormat="1" hidden="1" outlineLevel="2">
      <c r="A115" s="37"/>
      <c r="B115" s="38"/>
      <c r="C115" s="38"/>
      <c r="D115" s="38"/>
      <c r="E115" s="55"/>
      <c r="F115" s="70"/>
      <c r="G115" s="70"/>
      <c r="H115" s="261"/>
      <c r="I115" s="12"/>
      <c r="J115" s="38"/>
      <c r="K115" s="38"/>
      <c r="L115" s="119"/>
      <c r="M115" s="164"/>
    </row>
    <row r="116" spans="1:13" s="292" customFormat="1" hidden="1" outlineLevel="2">
      <c r="A116" s="37"/>
      <c r="B116" s="38"/>
      <c r="C116" s="38"/>
      <c r="D116" s="38"/>
      <c r="E116" s="55"/>
      <c r="F116" s="70"/>
      <c r="G116" s="70"/>
      <c r="H116" s="261"/>
      <c r="I116" s="12"/>
      <c r="J116" s="38"/>
      <c r="K116" s="38"/>
      <c r="L116" s="119"/>
      <c r="M116" s="164"/>
    </row>
    <row r="117" spans="1:13" s="292" customFormat="1" hidden="1" outlineLevel="2">
      <c r="A117" s="37"/>
      <c r="B117" s="38"/>
      <c r="C117" s="38"/>
      <c r="D117" s="38"/>
      <c r="E117" s="55"/>
      <c r="F117" s="70"/>
      <c r="G117" s="70"/>
      <c r="H117" s="261"/>
      <c r="I117" s="12"/>
      <c r="J117" s="38"/>
      <c r="K117" s="38"/>
      <c r="L117" s="119"/>
      <c r="M117" s="164"/>
    </row>
    <row r="118" spans="1:13" s="292" customFormat="1" hidden="1" outlineLevel="2">
      <c r="A118" s="37"/>
      <c r="B118" s="38"/>
      <c r="C118" s="38"/>
      <c r="D118" s="38"/>
      <c r="E118" s="55"/>
      <c r="F118" s="70"/>
      <c r="G118" s="70"/>
      <c r="H118" s="261"/>
      <c r="I118" s="12"/>
      <c r="J118" s="38"/>
      <c r="K118" s="38"/>
      <c r="L118" s="119"/>
      <c r="M118" s="164"/>
    </row>
    <row r="119" spans="1:13" s="292" customFormat="1" hidden="1" outlineLevel="2">
      <c r="A119" s="37"/>
      <c r="B119" s="38"/>
      <c r="C119" s="38"/>
      <c r="D119" s="38"/>
      <c r="E119" s="55"/>
      <c r="F119" s="70"/>
      <c r="G119" s="70"/>
      <c r="H119" s="261"/>
      <c r="I119" s="12"/>
      <c r="J119" s="38"/>
      <c r="K119" s="38"/>
      <c r="L119" s="119"/>
      <c r="M119" s="164"/>
    </row>
    <row r="120" spans="1:13" s="292" customFormat="1" hidden="1" outlineLevel="2">
      <c r="A120" s="37"/>
      <c r="B120" s="38"/>
      <c r="C120" s="38"/>
      <c r="D120" s="38"/>
      <c r="E120" s="55"/>
      <c r="F120" s="70"/>
      <c r="G120" s="70"/>
      <c r="H120" s="261"/>
      <c r="I120" s="12"/>
      <c r="J120" s="38"/>
      <c r="K120" s="38"/>
      <c r="L120" s="119"/>
      <c r="M120" s="164"/>
    </row>
    <row r="121" spans="1:13" s="292" customFormat="1" hidden="1" outlineLevel="2">
      <c r="A121" s="37"/>
      <c r="B121" s="268"/>
      <c r="C121" s="268"/>
      <c r="D121" s="268"/>
      <c r="E121" s="176"/>
      <c r="F121" s="175"/>
      <c r="G121" s="175"/>
      <c r="H121" s="266"/>
      <c r="I121" s="319"/>
      <c r="J121" s="268"/>
      <c r="K121" s="268"/>
      <c r="L121" s="278"/>
      <c r="M121" s="320"/>
    </row>
    <row r="122" spans="1:13" s="2" customFormat="1" ht="30" hidden="1" customHeight="1" collapsed="1">
      <c r="A122" s="66" t="s">
        <v>38</v>
      </c>
      <c r="B122" s="51"/>
      <c r="C122" s="51"/>
      <c r="D122" s="51"/>
      <c r="E122" s="51"/>
      <c r="F122" s="41"/>
      <c r="G122" s="41"/>
      <c r="H122" s="51"/>
      <c r="I122" s="321">
        <f>I123+I136+I157+I161</f>
        <v>0</v>
      </c>
      <c r="J122" s="51"/>
      <c r="K122" s="51"/>
      <c r="L122" s="40"/>
      <c r="M122" s="40"/>
    </row>
    <row r="123" spans="1:13" s="3" customFormat="1" ht="25.35" hidden="1" customHeight="1" outlineLevel="1">
      <c r="A123" s="39" t="s">
        <v>39</v>
      </c>
      <c r="B123" s="39"/>
      <c r="C123" s="39"/>
      <c r="D123" s="39"/>
      <c r="E123" s="39"/>
      <c r="F123" s="39"/>
      <c r="G123" s="39"/>
      <c r="H123" s="54"/>
      <c r="I123" s="318">
        <f>SUM(I124:I135)</f>
        <v>0</v>
      </c>
      <c r="J123" s="39"/>
      <c r="K123" s="39"/>
      <c r="L123" s="39"/>
      <c r="M123" s="39"/>
    </row>
    <row r="124" spans="1:13" s="3" customFormat="1" ht="19.5" hidden="1" outlineLevel="2">
      <c r="A124" s="37"/>
      <c r="B124" s="31"/>
      <c r="C124" s="28"/>
      <c r="D124" s="29"/>
      <c r="E124" s="322"/>
      <c r="F124" s="31"/>
      <c r="G124" s="24"/>
      <c r="H124" s="30"/>
      <c r="I124" s="69"/>
      <c r="J124" s="29"/>
      <c r="K124" s="29"/>
      <c r="L124" s="28"/>
      <c r="M124" s="323"/>
    </row>
    <row r="125" spans="1:13" s="3" customFormat="1" ht="19.5" hidden="1" outlineLevel="2">
      <c r="A125" s="37"/>
      <c r="B125" s="27"/>
      <c r="C125" s="27"/>
      <c r="D125" s="27"/>
      <c r="E125" s="55"/>
      <c r="F125" s="70"/>
      <c r="G125" s="24"/>
      <c r="H125" s="70"/>
      <c r="I125" s="69"/>
      <c r="J125" s="70"/>
      <c r="K125" s="24"/>
      <c r="L125" s="28"/>
      <c r="M125" s="324"/>
    </row>
    <row r="126" spans="1:13" s="3" customFormat="1" ht="19.5" hidden="1" outlineLevel="2">
      <c r="A126" s="37"/>
      <c r="B126" s="27"/>
      <c r="C126" s="27"/>
      <c r="D126" s="27"/>
      <c r="E126" s="55"/>
      <c r="F126" s="70"/>
      <c r="G126" s="24"/>
      <c r="H126" s="70"/>
      <c r="I126" s="69"/>
      <c r="J126" s="70"/>
      <c r="K126" s="24"/>
      <c r="L126" s="28"/>
      <c r="M126" s="32"/>
    </row>
    <row r="127" spans="1:13" s="3" customFormat="1" ht="19.5" hidden="1" outlineLevel="2">
      <c r="A127" s="37"/>
      <c r="B127" s="27"/>
      <c r="C127" s="27"/>
      <c r="D127" s="27"/>
      <c r="E127" s="55"/>
      <c r="F127" s="70"/>
      <c r="G127" s="24"/>
      <c r="H127" s="70"/>
      <c r="I127" s="69"/>
      <c r="J127" s="70"/>
      <c r="K127" s="24"/>
      <c r="L127" s="28"/>
      <c r="M127" s="24"/>
    </row>
    <row r="128" spans="1:13" s="3" customFormat="1" ht="19.5" hidden="1" outlineLevel="2">
      <c r="A128" s="37"/>
      <c r="B128" s="27"/>
      <c r="C128" s="27"/>
      <c r="D128" s="27"/>
      <c r="E128" s="55"/>
      <c r="F128" s="70"/>
      <c r="G128" s="24"/>
      <c r="H128" s="70"/>
      <c r="I128" s="69"/>
      <c r="J128" s="70"/>
      <c r="K128" s="24"/>
      <c r="L128" s="28"/>
      <c r="M128" s="121"/>
    </row>
    <row r="129" spans="1:13" s="3" customFormat="1" ht="19.5" hidden="1" outlineLevel="2">
      <c r="A129" s="37"/>
      <c r="B129" s="27"/>
      <c r="C129" s="27"/>
      <c r="D129" s="27"/>
      <c r="E129" s="55"/>
      <c r="F129" s="70"/>
      <c r="G129" s="24"/>
      <c r="H129" s="70"/>
      <c r="I129" s="69"/>
      <c r="J129" s="70"/>
      <c r="K129" s="24"/>
      <c r="L129" s="28"/>
      <c r="M129" s="121"/>
    </row>
    <row r="130" spans="1:13" s="3" customFormat="1" ht="19.5" hidden="1" outlineLevel="2">
      <c r="A130" s="37"/>
      <c r="B130" s="27"/>
      <c r="C130" s="27"/>
      <c r="D130" s="27"/>
      <c r="E130" s="55"/>
      <c r="F130" s="70"/>
      <c r="G130" s="24"/>
      <c r="H130" s="70"/>
      <c r="I130" s="69"/>
      <c r="J130" s="70"/>
      <c r="K130" s="24"/>
      <c r="L130" s="28"/>
      <c r="M130" s="121"/>
    </row>
    <row r="131" spans="1:13" s="3" customFormat="1" ht="19.5" hidden="1" outlineLevel="2">
      <c r="A131" s="37"/>
      <c r="B131" s="27"/>
      <c r="C131" s="27"/>
      <c r="D131" s="27"/>
      <c r="E131" s="55"/>
      <c r="F131" s="70"/>
      <c r="G131" s="24"/>
      <c r="H131" s="70"/>
      <c r="I131" s="69"/>
      <c r="J131" s="70"/>
      <c r="K131" s="24"/>
      <c r="L131" s="28"/>
      <c r="M131" s="121"/>
    </row>
    <row r="132" spans="1:13" s="3" customFormat="1" ht="19.5" hidden="1" outlineLevel="2">
      <c r="A132" s="37"/>
      <c r="B132" s="27"/>
      <c r="C132" s="27"/>
      <c r="D132" s="27"/>
      <c r="E132" s="55"/>
      <c r="F132" s="70"/>
      <c r="G132" s="24"/>
      <c r="H132" s="70"/>
      <c r="I132" s="69"/>
      <c r="J132" s="70"/>
      <c r="K132" s="24"/>
      <c r="L132" s="28"/>
      <c r="M132" s="121"/>
    </row>
    <row r="133" spans="1:13" s="3" customFormat="1" ht="19.5" hidden="1" outlineLevel="2">
      <c r="A133" s="37"/>
      <c r="B133" s="27"/>
      <c r="C133" s="27"/>
      <c r="D133" s="29"/>
      <c r="E133" s="55"/>
      <c r="F133" s="70"/>
      <c r="G133" s="24"/>
      <c r="H133" s="70"/>
      <c r="I133" s="69"/>
      <c r="J133" s="70"/>
      <c r="K133" s="24"/>
      <c r="L133" s="28"/>
      <c r="M133" s="70"/>
    </row>
    <row r="134" spans="1:13" s="3" customFormat="1" ht="19.5" hidden="1" outlineLevel="2">
      <c r="A134" s="37"/>
      <c r="B134" s="27"/>
      <c r="C134" s="27"/>
      <c r="D134" s="27"/>
      <c r="E134" s="55"/>
      <c r="F134" s="70"/>
      <c r="G134" s="24"/>
      <c r="H134" s="70"/>
      <c r="I134" s="69"/>
      <c r="J134" s="70"/>
      <c r="K134" s="24"/>
      <c r="L134" s="28"/>
      <c r="M134" s="121"/>
    </row>
    <row r="135" spans="1:13" s="3" customFormat="1" ht="19.5" hidden="1" outlineLevel="2">
      <c r="A135" s="37"/>
      <c r="B135" s="27"/>
      <c r="C135" s="27"/>
      <c r="D135" s="27"/>
      <c r="E135" s="55"/>
      <c r="F135" s="70"/>
      <c r="G135" s="24"/>
      <c r="H135" s="70"/>
      <c r="I135" s="69"/>
      <c r="J135" s="70"/>
      <c r="K135" s="24"/>
      <c r="L135" s="28"/>
      <c r="M135" s="121"/>
    </row>
    <row r="136" spans="1:13" s="3" customFormat="1" ht="25.35" hidden="1" customHeight="1" outlineLevel="1">
      <c r="A136" s="39" t="s">
        <v>5780</v>
      </c>
      <c r="B136" s="39"/>
      <c r="C136" s="39"/>
      <c r="D136" s="39"/>
      <c r="E136" s="39"/>
      <c r="F136" s="39"/>
      <c r="G136" s="39"/>
      <c r="H136" s="54"/>
      <c r="I136" s="318">
        <f>SUM(I137:I156)</f>
        <v>0</v>
      </c>
      <c r="J136" s="39"/>
      <c r="K136" s="39"/>
      <c r="L136" s="39"/>
      <c r="M136" s="39"/>
    </row>
    <row r="137" spans="1:13" s="3" customFormat="1" ht="19.5" hidden="1" outlineLevel="2">
      <c r="A137" s="37"/>
      <c r="B137" s="33"/>
      <c r="C137" s="33"/>
      <c r="D137" s="33"/>
      <c r="E137" s="67"/>
      <c r="F137" s="325"/>
      <c r="G137" s="326"/>
      <c r="H137" s="33"/>
      <c r="I137" s="69"/>
      <c r="J137" s="33"/>
      <c r="K137" s="33"/>
      <c r="L137" s="33"/>
      <c r="M137" s="33"/>
    </row>
    <row r="138" spans="1:13" s="3" customFormat="1" ht="19.5" hidden="1" outlineLevel="2">
      <c r="A138" s="37"/>
      <c r="B138" s="33"/>
      <c r="C138" s="33"/>
      <c r="D138" s="33"/>
      <c r="E138" s="67"/>
      <c r="F138" s="325"/>
      <c r="G138" s="326"/>
      <c r="H138" s="33"/>
      <c r="I138" s="69"/>
      <c r="J138" s="33"/>
      <c r="K138" s="33"/>
      <c r="L138" s="33"/>
      <c r="M138" s="33"/>
    </row>
    <row r="139" spans="1:13" s="3" customFormat="1" ht="19.5" hidden="1" outlineLevel="2">
      <c r="A139" s="37"/>
      <c r="B139" s="33"/>
      <c r="C139" s="33"/>
      <c r="D139" s="33"/>
      <c r="E139" s="67"/>
      <c r="F139" s="33"/>
      <c r="G139" s="326"/>
      <c r="H139" s="33"/>
      <c r="I139" s="69"/>
      <c r="J139" s="33"/>
      <c r="K139" s="33"/>
      <c r="L139" s="33"/>
      <c r="M139" s="70"/>
    </row>
    <row r="140" spans="1:13" s="3" customFormat="1" ht="19.5" hidden="1" outlineLevel="2">
      <c r="A140" s="37"/>
      <c r="B140" s="33"/>
      <c r="C140" s="33"/>
      <c r="D140" s="33"/>
      <c r="E140" s="67"/>
      <c r="F140" s="33"/>
      <c r="G140" s="326"/>
      <c r="H140" s="33"/>
      <c r="I140" s="69"/>
      <c r="J140" s="33"/>
      <c r="K140" s="33"/>
      <c r="L140" s="33"/>
      <c r="M140" s="33"/>
    </row>
    <row r="141" spans="1:13" s="3" customFormat="1" ht="19.5" hidden="1" outlineLevel="2">
      <c r="A141" s="37"/>
      <c r="B141" s="33"/>
      <c r="C141" s="33"/>
      <c r="D141" s="33"/>
      <c r="E141" s="67"/>
      <c r="F141" s="33"/>
      <c r="G141" s="326"/>
      <c r="H141" s="33"/>
      <c r="I141" s="69"/>
      <c r="J141" s="33"/>
      <c r="K141" s="33"/>
      <c r="L141" s="33"/>
      <c r="M141" s="33"/>
    </row>
    <row r="142" spans="1:13" s="3" customFormat="1" ht="19.5" hidden="1" outlineLevel="2">
      <c r="A142" s="138"/>
      <c r="B142" s="327"/>
      <c r="C142" s="327"/>
      <c r="D142" s="327"/>
      <c r="E142" s="328"/>
      <c r="F142" s="327"/>
      <c r="G142" s="329"/>
      <c r="H142" s="327"/>
      <c r="I142" s="330"/>
      <c r="J142" s="327"/>
      <c r="K142" s="327"/>
      <c r="L142" s="327"/>
      <c r="M142" s="327"/>
    </row>
    <row r="143" spans="1:13" s="3" customFormat="1" ht="19.5" hidden="1" outlineLevel="2">
      <c r="A143" s="37"/>
      <c r="B143" s="33"/>
      <c r="C143" s="33"/>
      <c r="D143" s="33"/>
      <c r="E143" s="67"/>
      <c r="F143" s="33"/>
      <c r="G143" s="325"/>
      <c r="H143" s="33"/>
      <c r="I143" s="69"/>
      <c r="J143" s="33"/>
      <c r="K143" s="33"/>
      <c r="L143" s="33"/>
      <c r="M143" s="33"/>
    </row>
    <row r="144" spans="1:13" s="3" customFormat="1" ht="19.5" hidden="1" outlineLevel="2">
      <c r="A144" s="37"/>
      <c r="B144" s="33"/>
      <c r="C144" s="33"/>
      <c r="D144" s="33"/>
      <c r="E144" s="67"/>
      <c r="F144" s="33"/>
      <c r="G144" s="325"/>
      <c r="H144" s="33"/>
      <c r="I144" s="69"/>
      <c r="J144" s="33"/>
      <c r="K144" s="33"/>
      <c r="L144" s="33"/>
      <c r="M144" s="33"/>
    </row>
    <row r="145" spans="1:13" s="3" customFormat="1" ht="19.5" hidden="1" outlineLevel="2">
      <c r="A145" s="139"/>
      <c r="B145" s="331"/>
      <c r="C145" s="331"/>
      <c r="D145" s="331"/>
      <c r="E145" s="332"/>
      <c r="F145" s="331"/>
      <c r="G145" s="333"/>
      <c r="H145" s="331"/>
      <c r="I145" s="334"/>
      <c r="J145" s="331"/>
      <c r="K145" s="331"/>
      <c r="L145" s="331"/>
      <c r="M145" s="331"/>
    </row>
    <row r="146" spans="1:13" s="3" customFormat="1" ht="19.5" hidden="1" outlineLevel="2">
      <c r="A146" s="37"/>
      <c r="B146" s="33"/>
      <c r="C146" s="33"/>
      <c r="D146" s="33"/>
      <c r="E146" s="67"/>
      <c r="F146" s="33"/>
      <c r="G146" s="326"/>
      <c r="H146" s="33"/>
      <c r="I146" s="69"/>
      <c r="J146" s="33"/>
      <c r="K146" s="33"/>
      <c r="L146" s="33"/>
      <c r="M146" s="33"/>
    </row>
    <row r="147" spans="1:13" s="3" customFormat="1" ht="19.5" hidden="1" outlineLevel="2">
      <c r="A147" s="37"/>
      <c r="B147" s="33"/>
      <c r="C147" s="33"/>
      <c r="D147" s="33"/>
      <c r="E147" s="67"/>
      <c r="F147" s="33"/>
      <c r="G147" s="326"/>
      <c r="H147" s="33"/>
      <c r="I147" s="69"/>
      <c r="J147" s="33"/>
      <c r="K147" s="33"/>
      <c r="L147" s="33"/>
      <c r="M147" s="33"/>
    </row>
    <row r="148" spans="1:13" s="3" customFormat="1" ht="19.5" hidden="1" outlineLevel="2">
      <c r="A148" s="37"/>
      <c r="B148" s="33"/>
      <c r="C148" s="33"/>
      <c r="D148" s="33"/>
      <c r="E148" s="67"/>
      <c r="F148" s="33"/>
      <c r="G148" s="326"/>
      <c r="H148" s="33"/>
      <c r="I148" s="69"/>
      <c r="J148" s="33"/>
      <c r="K148" s="33"/>
      <c r="L148" s="33"/>
      <c r="M148" s="33"/>
    </row>
    <row r="149" spans="1:13" s="3" customFormat="1" ht="19.5" hidden="1" outlineLevel="2">
      <c r="A149" s="37"/>
      <c r="B149" s="33"/>
      <c r="C149" s="33"/>
      <c r="D149" s="33"/>
      <c r="E149" s="67"/>
      <c r="F149" s="33"/>
      <c r="G149" s="326"/>
      <c r="H149" s="33"/>
      <c r="I149" s="69"/>
      <c r="J149" s="33"/>
      <c r="K149" s="33"/>
      <c r="L149" s="33"/>
      <c r="M149" s="33"/>
    </row>
    <row r="150" spans="1:13" s="3" customFormat="1" ht="19.5" hidden="1" outlineLevel="2">
      <c r="A150" s="37"/>
      <c r="B150" s="33"/>
      <c r="C150" s="33"/>
      <c r="D150" s="33"/>
      <c r="E150" s="67"/>
      <c r="F150" s="33"/>
      <c r="G150" s="326"/>
      <c r="H150" s="33"/>
      <c r="I150" s="69"/>
      <c r="J150" s="33"/>
      <c r="K150" s="33"/>
      <c r="L150" s="33"/>
      <c r="M150" s="33"/>
    </row>
    <row r="151" spans="1:13" s="3" customFormat="1" ht="19.5" hidden="1" outlineLevel="2">
      <c r="A151" s="37"/>
      <c r="B151" s="33"/>
      <c r="C151" s="33"/>
      <c r="D151" s="33"/>
      <c r="E151" s="67"/>
      <c r="F151" s="33"/>
      <c r="G151" s="326"/>
      <c r="H151" s="33"/>
      <c r="I151" s="69"/>
      <c r="J151" s="33"/>
      <c r="K151" s="33"/>
      <c r="L151" s="33"/>
      <c r="M151" s="33"/>
    </row>
    <row r="152" spans="1:13" s="3" customFormat="1" ht="19.5" hidden="1" outlineLevel="2">
      <c r="A152" s="138"/>
      <c r="B152" s="327"/>
      <c r="C152" s="327"/>
      <c r="D152" s="327"/>
      <c r="E152" s="328"/>
      <c r="F152" s="327"/>
      <c r="G152" s="329"/>
      <c r="H152" s="327"/>
      <c r="I152" s="330"/>
      <c r="J152" s="327"/>
      <c r="K152" s="327"/>
      <c r="L152" s="327"/>
      <c r="M152" s="327"/>
    </row>
    <row r="153" spans="1:13" s="3" customFormat="1" ht="19.5" hidden="1" outlineLevel="2">
      <c r="A153" s="37"/>
      <c r="B153" s="33"/>
      <c r="C153" s="33"/>
      <c r="D153" s="33"/>
      <c r="E153" s="67"/>
      <c r="F153" s="33"/>
      <c r="G153" s="325"/>
      <c r="H153" s="33"/>
      <c r="I153" s="69"/>
      <c r="J153" s="33"/>
      <c r="K153" s="33"/>
      <c r="L153" s="33"/>
      <c r="M153" s="33"/>
    </row>
    <row r="154" spans="1:13" s="3" customFormat="1" ht="19.5" hidden="1" outlineLevel="2">
      <c r="A154" s="37"/>
      <c r="B154" s="38"/>
      <c r="C154" s="33"/>
      <c r="D154" s="33"/>
      <c r="E154" s="67"/>
      <c r="F154" s="38"/>
      <c r="G154" s="325"/>
      <c r="H154" s="33"/>
      <c r="I154" s="69"/>
      <c r="J154" s="38"/>
      <c r="K154" s="335"/>
      <c r="L154" s="38"/>
      <c r="M154" s="33"/>
    </row>
    <row r="155" spans="1:13" s="3" customFormat="1" ht="19.5" hidden="1" outlineLevel="2">
      <c r="A155" s="139"/>
      <c r="B155" s="336"/>
      <c r="C155" s="336"/>
      <c r="D155" s="336"/>
      <c r="E155" s="337"/>
      <c r="F155" s="336"/>
      <c r="G155" s="333"/>
      <c r="H155" s="336"/>
      <c r="I155" s="334"/>
      <c r="J155" s="336"/>
      <c r="K155" s="336"/>
      <c r="L155" s="336"/>
      <c r="M155" s="336"/>
    </row>
    <row r="156" spans="1:13" s="3" customFormat="1" ht="19.5" hidden="1" outlineLevel="2">
      <c r="A156" s="37"/>
      <c r="B156" s="33"/>
      <c r="C156" s="33"/>
      <c r="D156" s="33"/>
      <c r="E156" s="67"/>
      <c r="F156" s="33"/>
      <c r="G156" s="326"/>
      <c r="H156" s="33"/>
      <c r="I156" s="69"/>
      <c r="J156" s="33"/>
      <c r="K156" s="33"/>
      <c r="L156" s="33"/>
      <c r="M156" s="33"/>
    </row>
    <row r="157" spans="1:13" s="3" customFormat="1" ht="25.35" hidden="1" customHeight="1" outlineLevel="1">
      <c r="A157" s="39" t="s">
        <v>5781</v>
      </c>
      <c r="B157" s="39"/>
      <c r="C157" s="39"/>
      <c r="D157" s="39"/>
      <c r="E157" s="39"/>
      <c r="F157" s="39"/>
      <c r="G157" s="39"/>
      <c r="H157" s="54"/>
      <c r="I157" s="318">
        <f>SUM(I158:I160)</f>
        <v>0</v>
      </c>
      <c r="J157" s="39"/>
      <c r="K157" s="39"/>
      <c r="L157" s="39"/>
      <c r="M157" s="39"/>
    </row>
    <row r="158" spans="1:13" s="4" customFormat="1" ht="19.5" hidden="1" outlineLevel="2">
      <c r="A158" s="37"/>
      <c r="B158" s="34"/>
      <c r="C158" s="34"/>
      <c r="D158" s="34"/>
      <c r="E158" s="338"/>
      <c r="F158" s="34"/>
      <c r="G158" s="325"/>
      <c r="H158" s="339"/>
      <c r="I158" s="69"/>
      <c r="J158" s="34"/>
      <c r="K158" s="34"/>
      <c r="L158" s="34"/>
      <c r="M158" s="34"/>
    </row>
    <row r="159" spans="1:13" s="4" customFormat="1" ht="19.5" hidden="1" outlineLevel="2">
      <c r="A159" s="37"/>
      <c r="B159" s="34"/>
      <c r="C159" s="34"/>
      <c r="D159" s="34"/>
      <c r="E159" s="338"/>
      <c r="F159" s="34"/>
      <c r="G159" s="325"/>
      <c r="H159" s="339"/>
      <c r="I159" s="69"/>
      <c r="J159" s="34"/>
      <c r="K159" s="34"/>
      <c r="L159" s="34"/>
      <c r="M159" s="34"/>
    </row>
    <row r="160" spans="1:13" s="4" customFormat="1" ht="19.5" hidden="1" outlineLevel="2">
      <c r="A160" s="139"/>
      <c r="B160" s="340"/>
      <c r="C160" s="340"/>
      <c r="D160" s="340"/>
      <c r="E160" s="341"/>
      <c r="F160" s="340"/>
      <c r="G160" s="333"/>
      <c r="H160" s="342"/>
      <c r="I160" s="334"/>
      <c r="J160" s="340"/>
      <c r="K160" s="340"/>
      <c r="L160" s="340"/>
      <c r="M160" s="340"/>
    </row>
    <row r="161" spans="1:13" s="3" customFormat="1" ht="25.35" hidden="1" customHeight="1" outlineLevel="1">
      <c r="A161" s="343" t="s">
        <v>5782</v>
      </c>
      <c r="B161" s="343"/>
      <c r="C161" s="343"/>
      <c r="D161" s="343"/>
      <c r="E161" s="343"/>
      <c r="F161" s="343"/>
      <c r="G161" s="343"/>
      <c r="H161" s="344"/>
      <c r="I161" s="345">
        <f>SUM(I162:I169)</f>
        <v>0</v>
      </c>
      <c r="J161" s="343"/>
      <c r="K161" s="343"/>
      <c r="L161" s="343"/>
      <c r="M161" s="343"/>
    </row>
    <row r="162" spans="1:13" s="3" customFormat="1" ht="19.5" hidden="1" outlineLevel="2">
      <c r="A162" s="37"/>
      <c r="B162" s="346"/>
      <c r="C162" s="346"/>
      <c r="D162" s="346"/>
      <c r="E162" s="347"/>
      <c r="F162" s="346"/>
      <c r="G162" s="326"/>
      <c r="H162" s="346"/>
      <c r="I162" s="69"/>
      <c r="J162" s="346"/>
      <c r="K162" s="346"/>
      <c r="L162" s="346"/>
      <c r="M162" s="70"/>
    </row>
    <row r="163" spans="1:13" s="3" customFormat="1" ht="19.5" hidden="1" outlineLevel="2">
      <c r="A163" s="37"/>
      <c r="B163" s="346"/>
      <c r="C163" s="346"/>
      <c r="D163" s="346"/>
      <c r="E163" s="347"/>
      <c r="F163" s="346"/>
      <c r="G163" s="326"/>
      <c r="H163" s="346"/>
      <c r="I163" s="69"/>
      <c r="J163" s="346"/>
      <c r="K163" s="346"/>
      <c r="L163" s="346"/>
      <c r="M163" s="70"/>
    </row>
    <row r="164" spans="1:13" s="3" customFormat="1" ht="19.5" hidden="1" outlineLevel="2">
      <c r="A164" s="37"/>
      <c r="B164" s="346"/>
      <c r="C164" s="346"/>
      <c r="D164" s="346"/>
      <c r="E164" s="347"/>
      <c r="F164" s="346"/>
      <c r="G164" s="326"/>
      <c r="H164" s="346"/>
      <c r="I164" s="69"/>
      <c r="J164" s="346"/>
      <c r="K164" s="346"/>
      <c r="L164" s="346"/>
      <c r="M164" s="348"/>
    </row>
    <row r="165" spans="1:13" s="3" customFormat="1" ht="19.5" hidden="1" outlineLevel="2">
      <c r="A165" s="37"/>
      <c r="B165" s="346"/>
      <c r="C165" s="346"/>
      <c r="D165" s="346"/>
      <c r="E165" s="347"/>
      <c r="F165" s="346"/>
      <c r="G165" s="326"/>
      <c r="H165" s="346"/>
      <c r="I165" s="69"/>
      <c r="J165" s="346"/>
      <c r="K165" s="346"/>
      <c r="L165" s="346"/>
      <c r="M165" s="348"/>
    </row>
    <row r="166" spans="1:13" s="3" customFormat="1" ht="19.5" hidden="1" outlineLevel="2">
      <c r="A166" s="138"/>
      <c r="B166" s="349"/>
      <c r="C166" s="349"/>
      <c r="D166" s="349"/>
      <c r="E166" s="350"/>
      <c r="F166" s="349"/>
      <c r="G166" s="329"/>
      <c r="H166" s="349"/>
      <c r="I166" s="330"/>
      <c r="J166" s="349"/>
      <c r="K166" s="349"/>
      <c r="L166" s="349"/>
      <c r="M166" s="351"/>
    </row>
    <row r="167" spans="1:13" s="3" customFormat="1" ht="19.5" hidden="1" outlineLevel="2">
      <c r="A167" s="37"/>
      <c r="B167" s="33"/>
      <c r="C167" s="33"/>
      <c r="D167" s="33"/>
      <c r="E167" s="67"/>
      <c r="F167" s="33"/>
      <c r="G167" s="325"/>
      <c r="H167" s="33"/>
      <c r="I167" s="69"/>
      <c r="J167" s="33"/>
      <c r="K167" s="33"/>
      <c r="L167" s="33"/>
      <c r="M167" s="352"/>
    </row>
    <row r="168" spans="1:13" s="3" customFormat="1" ht="19.5" hidden="1" outlineLevel="2">
      <c r="A168" s="37"/>
      <c r="B168" s="33"/>
      <c r="C168" s="33"/>
      <c r="D168" s="33"/>
      <c r="E168" s="67"/>
      <c r="F168" s="33"/>
      <c r="G168" s="325"/>
      <c r="H168" s="33"/>
      <c r="I168" s="69"/>
      <c r="J168" s="33"/>
      <c r="K168" s="33"/>
      <c r="L168" s="33"/>
      <c r="M168" s="352"/>
    </row>
    <row r="169" spans="1:13" s="3" customFormat="1" ht="19.5" hidden="1" outlineLevel="2">
      <c r="A169" s="37"/>
      <c r="B169" s="33"/>
      <c r="C169" s="33"/>
      <c r="D169" s="33"/>
      <c r="E169" s="67"/>
      <c r="F169" s="33"/>
      <c r="G169" s="325"/>
      <c r="H169" s="33"/>
      <c r="I169" s="69"/>
      <c r="J169" s="33"/>
      <c r="K169" s="33"/>
      <c r="L169" s="33"/>
      <c r="M169" s="352"/>
    </row>
    <row r="170" spans="1:13" s="2" customFormat="1" ht="30" customHeight="1">
      <c r="A170" s="66" t="s">
        <v>33</v>
      </c>
      <c r="B170" s="51"/>
      <c r="C170" s="51"/>
      <c r="D170" s="51"/>
      <c r="E170" s="51"/>
      <c r="F170" s="41"/>
      <c r="G170" s="41"/>
      <c r="H170" s="51"/>
      <c r="I170" s="52">
        <f>I171</f>
        <v>100500</v>
      </c>
      <c r="J170" s="51"/>
      <c r="K170" s="51"/>
      <c r="L170" s="40"/>
      <c r="M170" s="40"/>
    </row>
    <row r="171" spans="1:13" s="3" customFormat="1" ht="25.35" customHeight="1" outlineLevel="1">
      <c r="A171" s="148" t="s">
        <v>4703</v>
      </c>
      <c r="B171" s="39"/>
      <c r="C171" s="39"/>
      <c r="D171" s="39"/>
      <c r="E171" s="39"/>
      <c r="F171" s="39"/>
      <c r="G171" s="39"/>
      <c r="H171" s="54"/>
      <c r="I171" s="353">
        <f>SUM(I172:I174)</f>
        <v>100500</v>
      </c>
      <c r="J171" s="39"/>
      <c r="K171" s="39"/>
      <c r="L171" s="39"/>
      <c r="M171" s="39"/>
    </row>
    <row r="172" spans="1:13" s="3" customFormat="1" ht="66" outlineLevel="2">
      <c r="A172" s="37" t="s">
        <v>7068</v>
      </c>
      <c r="B172" s="70" t="s">
        <v>7071</v>
      </c>
      <c r="C172" s="458" t="s">
        <v>7075</v>
      </c>
      <c r="D172" s="460" t="s">
        <v>56</v>
      </c>
      <c r="E172" s="459" t="s">
        <v>7072</v>
      </c>
      <c r="F172" s="460" t="s">
        <v>7073</v>
      </c>
      <c r="G172" s="460" t="s">
        <v>7069</v>
      </c>
      <c r="H172" s="70" t="s">
        <v>7070</v>
      </c>
      <c r="I172" s="69">
        <v>70000</v>
      </c>
      <c r="J172" s="70" t="s">
        <v>144</v>
      </c>
      <c r="K172" s="70" t="s">
        <v>7079</v>
      </c>
      <c r="L172" s="70" t="s">
        <v>98</v>
      </c>
      <c r="M172" s="354"/>
    </row>
    <row r="173" spans="1:13" s="3" customFormat="1" ht="82.5" outlineLevel="2">
      <c r="A173" s="37" t="s">
        <v>7068</v>
      </c>
      <c r="B173" s="70" t="s">
        <v>7076</v>
      </c>
      <c r="C173" s="458" t="s">
        <v>7081</v>
      </c>
      <c r="D173" s="460" t="s">
        <v>41</v>
      </c>
      <c r="E173" s="55" t="s">
        <v>7077</v>
      </c>
      <c r="F173" s="460" t="s">
        <v>7073</v>
      </c>
      <c r="G173" s="460" t="s">
        <v>7069</v>
      </c>
      <c r="H173" s="70" t="s">
        <v>7070</v>
      </c>
      <c r="I173" s="69">
        <v>20000</v>
      </c>
      <c r="J173" s="70" t="s">
        <v>7074</v>
      </c>
      <c r="K173" s="70" t="s">
        <v>7080</v>
      </c>
      <c r="L173" s="70" t="s">
        <v>7078</v>
      </c>
      <c r="M173" s="354"/>
    </row>
    <row r="174" spans="1:13" s="3" customFormat="1" ht="42.75" customHeight="1" outlineLevel="2">
      <c r="A174" s="37" t="s">
        <v>7068</v>
      </c>
      <c r="B174" s="70" t="s">
        <v>7085</v>
      </c>
      <c r="C174" s="458" t="s">
        <v>7084</v>
      </c>
      <c r="D174" s="460" t="s">
        <v>56</v>
      </c>
      <c r="E174" s="55" t="s">
        <v>7082</v>
      </c>
      <c r="F174" s="460" t="s">
        <v>7083</v>
      </c>
      <c r="G174" s="460" t="s">
        <v>7069</v>
      </c>
      <c r="H174" s="70" t="s">
        <v>7070</v>
      </c>
      <c r="I174" s="69">
        <v>10500</v>
      </c>
      <c r="J174" s="70" t="s">
        <v>212</v>
      </c>
      <c r="K174" s="70" t="s">
        <v>7086</v>
      </c>
      <c r="L174" s="70" t="s">
        <v>212</v>
      </c>
      <c r="M174" s="354"/>
    </row>
    <row r="175" spans="1:13" s="358" customFormat="1" ht="30" customHeight="1">
      <c r="A175" s="355" t="s">
        <v>5783</v>
      </c>
      <c r="B175" s="355"/>
      <c r="C175" s="355"/>
      <c r="D175" s="355"/>
      <c r="E175" s="355"/>
      <c r="F175" s="356"/>
      <c r="G175" s="356"/>
      <c r="H175" s="356"/>
      <c r="I175" s="357">
        <f>I171</f>
        <v>100500</v>
      </c>
      <c r="J175" s="355"/>
      <c r="K175" s="355"/>
      <c r="L175" s="356"/>
      <c r="M175" s="356"/>
    </row>
    <row r="176" spans="1:13" ht="19.5">
      <c r="A176" s="359" t="s">
        <v>13</v>
      </c>
      <c r="B176" s="359"/>
      <c r="C176" s="360"/>
      <c r="D176" s="360"/>
      <c r="E176" s="360"/>
      <c r="F176" s="360"/>
      <c r="G176" s="360"/>
      <c r="H176" s="360"/>
      <c r="I176" s="360"/>
      <c r="J176" s="360"/>
      <c r="K176" s="360"/>
      <c r="L176" s="360"/>
      <c r="M176" s="360"/>
    </row>
    <row r="177" spans="1:13" ht="41.25" customHeight="1">
      <c r="A177" s="361" t="s">
        <v>14</v>
      </c>
      <c r="B177" s="464" t="s">
        <v>7065</v>
      </c>
      <c r="C177" s="464"/>
      <c r="D177" s="464"/>
      <c r="E177" s="464"/>
      <c r="F177" s="464"/>
      <c r="G177" s="464"/>
      <c r="H177" s="464"/>
      <c r="I177" s="464"/>
      <c r="J177" s="464"/>
      <c r="K177" s="464"/>
      <c r="L177" s="464"/>
      <c r="M177" s="464"/>
    </row>
    <row r="178" spans="1:13" ht="19.5">
      <c r="A178" s="361" t="s">
        <v>16</v>
      </c>
      <c r="B178" s="464" t="s">
        <v>7066</v>
      </c>
      <c r="C178" s="464"/>
      <c r="D178" s="464"/>
      <c r="E178" s="464"/>
      <c r="F178" s="464"/>
      <c r="G178" s="464"/>
      <c r="H178" s="464"/>
      <c r="I178" s="464"/>
      <c r="J178" s="464"/>
      <c r="K178" s="464"/>
      <c r="L178" s="464"/>
      <c r="M178" s="464"/>
    </row>
    <row r="179" spans="1:13" ht="38.25" customHeight="1">
      <c r="A179" s="361" t="s">
        <v>17</v>
      </c>
      <c r="B179" s="464" t="s">
        <v>7067</v>
      </c>
      <c r="C179" s="464"/>
      <c r="D179" s="464"/>
      <c r="E179" s="464"/>
      <c r="F179" s="464"/>
      <c r="G179" s="464"/>
      <c r="H179" s="464"/>
      <c r="I179" s="464"/>
      <c r="J179" s="464"/>
      <c r="K179" s="464"/>
      <c r="L179" s="464"/>
      <c r="M179" s="464"/>
    </row>
    <row r="180" spans="1:13" ht="19.5">
      <c r="A180" s="361" t="s">
        <v>19</v>
      </c>
      <c r="B180" s="461" t="s">
        <v>20</v>
      </c>
      <c r="C180" s="461"/>
      <c r="D180" s="461"/>
      <c r="E180" s="461"/>
      <c r="F180" s="461"/>
      <c r="G180" s="461"/>
      <c r="H180" s="461"/>
      <c r="I180" s="461"/>
      <c r="J180" s="461"/>
      <c r="K180" s="461"/>
      <c r="L180" s="461"/>
      <c r="M180" s="461"/>
    </row>
    <row r="181" spans="1:13" ht="19.5">
      <c r="A181" s="361" t="s">
        <v>21</v>
      </c>
      <c r="B181" s="360" t="s">
        <v>22</v>
      </c>
      <c r="D181" s="360"/>
      <c r="E181" s="362"/>
      <c r="F181" s="362"/>
      <c r="G181" s="362"/>
      <c r="H181" s="362"/>
      <c r="I181" s="362"/>
      <c r="J181" s="362"/>
      <c r="K181" s="362"/>
      <c r="L181" s="362"/>
      <c r="M181" s="362"/>
    </row>
    <row r="182" spans="1:13" ht="19.5">
      <c r="A182" s="361" t="s">
        <v>23</v>
      </c>
      <c r="B182" s="360" t="s">
        <v>24</v>
      </c>
      <c r="D182" s="360"/>
      <c r="E182" s="362"/>
      <c r="F182" s="362"/>
      <c r="G182" s="362"/>
      <c r="H182" s="362"/>
      <c r="I182" s="362"/>
      <c r="J182" s="362"/>
      <c r="K182" s="362"/>
      <c r="L182" s="362"/>
      <c r="M182" s="362"/>
    </row>
    <row r="183" spans="1:13" ht="38.25" customHeight="1">
      <c r="A183" s="361" t="s">
        <v>25</v>
      </c>
      <c r="B183" s="461" t="s">
        <v>26</v>
      </c>
      <c r="C183" s="461"/>
      <c r="D183" s="461"/>
      <c r="E183" s="461"/>
      <c r="F183" s="461"/>
      <c r="G183" s="461"/>
      <c r="H183" s="461"/>
      <c r="I183" s="461"/>
      <c r="J183" s="461"/>
      <c r="K183" s="461"/>
      <c r="L183" s="461"/>
      <c r="M183" s="461"/>
    </row>
    <row r="184" spans="1:13" ht="24.75" customHeight="1">
      <c r="A184" s="361" t="s">
        <v>27</v>
      </c>
      <c r="B184" s="359" t="s">
        <v>28</v>
      </c>
      <c r="D184" s="360"/>
      <c r="E184" s="360"/>
      <c r="F184" s="360"/>
      <c r="G184" s="360"/>
      <c r="H184" s="360"/>
      <c r="I184" s="360"/>
      <c r="J184" s="360"/>
      <c r="K184" s="360"/>
      <c r="L184" s="360"/>
      <c r="M184" s="360"/>
    </row>
  </sheetData>
  <mergeCells count="8">
    <mergeCell ref="B180:M180"/>
    <mergeCell ref="B183:M183"/>
    <mergeCell ref="A1:M1"/>
    <mergeCell ref="A2:M2"/>
    <mergeCell ref="A3:M3"/>
    <mergeCell ref="B177:M177"/>
    <mergeCell ref="B178:M178"/>
    <mergeCell ref="B179:M179"/>
  </mergeCells>
  <phoneticPr fontId="33" type="noConversion"/>
  <printOptions horizontalCentered="1"/>
  <pageMargins left="0.31496062992125984" right="0.31496062992125984" top="0.47244094488188981" bottom="0.31496062992125984" header="0.47244094488188981" footer="0"/>
  <pageSetup paperSize="9" scale="65" fitToHeight="0" orientation="landscape" r:id="rId1"/>
  <headerFooter alignWithMargins="0">
    <oddFooter>&amp;C&amp;"標楷體,標準"&amp;P</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E14E7-9125-41E0-9BD7-D33B1BD45639}">
  <sheetPr>
    <tabColor rgb="FFFFFF00"/>
    <pageSetUpPr fitToPage="1"/>
  </sheetPr>
  <dimension ref="A1:AQ82"/>
  <sheetViews>
    <sheetView view="pageBreakPreview" zoomScale="85" zoomScaleNormal="85" zoomScaleSheetLayoutView="85" workbookViewId="0">
      <pane xSplit="2" ySplit="5" topLeftCell="Y56" activePane="bottomRight" state="frozen"/>
      <selection activeCell="C173" sqref="C173"/>
      <selection pane="topRight" activeCell="C173" sqref="C173"/>
      <selection pane="bottomLeft" activeCell="C173" sqref="C173"/>
      <selection pane="bottomRight" activeCell="A69" sqref="A69:XFD69"/>
    </sheetView>
  </sheetViews>
  <sheetFormatPr defaultColWidth="8.875" defaultRowHeight="16.5"/>
  <cols>
    <col min="1" max="1" width="42" style="363" bestFit="1" customWidth="1"/>
    <col min="2" max="2" width="18.875" style="424" bestFit="1" customWidth="1"/>
    <col min="3" max="3" width="15.875" style="424" hidden="1" customWidth="1"/>
    <col min="4" max="4" width="29" style="424" hidden="1" customWidth="1"/>
    <col min="5" max="5" width="26.875" style="424" hidden="1" customWidth="1"/>
    <col min="6" max="6" width="33.375" style="424" hidden="1" customWidth="1"/>
    <col min="7" max="7" width="14.375" style="424" customWidth="1"/>
    <col min="8" max="9" width="12.625" style="424" bestFit="1" customWidth="1"/>
    <col min="10" max="10" width="15.875" style="424" bestFit="1" customWidth="1"/>
    <col min="11" max="11" width="12.625" style="424" bestFit="1" customWidth="1"/>
    <col min="12" max="12" width="10.625" style="424" bestFit="1" customWidth="1"/>
    <col min="13" max="13" width="14.625" style="424" bestFit="1" customWidth="1"/>
    <col min="14" max="14" width="16.625" style="424" bestFit="1" customWidth="1"/>
    <col min="15" max="15" width="14.625" style="424" bestFit="1" customWidth="1"/>
    <col min="16" max="16" width="15.125" style="363" bestFit="1" customWidth="1"/>
    <col min="17" max="17" width="16.625" style="363" bestFit="1" customWidth="1"/>
    <col min="18" max="18" width="12.625" style="363" bestFit="1" customWidth="1"/>
    <col min="19" max="19" width="10.625" style="363" bestFit="1" customWidth="1"/>
    <col min="20" max="20" width="14.625" style="363" bestFit="1" customWidth="1"/>
    <col min="21" max="21" width="16.625" style="363" bestFit="1" customWidth="1"/>
    <col min="22" max="22" width="15.125" style="363" bestFit="1" customWidth="1"/>
    <col min="23" max="23" width="16.625" style="363" bestFit="1" customWidth="1"/>
    <col min="24" max="25" width="12.625" style="363" bestFit="1" customWidth="1"/>
    <col min="26" max="26" width="14.625" style="363" bestFit="1" customWidth="1"/>
    <col min="27" max="27" width="16.625" style="363" bestFit="1" customWidth="1"/>
    <col min="28" max="28" width="16.875" style="363" customWidth="1"/>
    <col min="29" max="29" width="17.625" style="363" bestFit="1" customWidth="1"/>
    <col min="30" max="30" width="11.625" style="363" bestFit="1" customWidth="1"/>
    <col min="31" max="31" width="10" style="363" bestFit="1" customWidth="1"/>
    <col min="32" max="32" width="14.625" style="363" bestFit="1" customWidth="1"/>
    <col min="33" max="33" width="10" style="363" bestFit="1" customWidth="1"/>
    <col min="34" max="34" width="14.625" style="424" bestFit="1" customWidth="1"/>
    <col min="35" max="35" width="15.125" style="363" bestFit="1" customWidth="1"/>
    <col min="36" max="36" width="17.875" style="363" bestFit="1" customWidth="1"/>
    <col min="37" max="37" width="15.125" style="363" bestFit="1" customWidth="1"/>
    <col min="38" max="38" width="12.625" style="363" bestFit="1" customWidth="1"/>
    <col min="39" max="39" width="14.625" style="363" bestFit="1" customWidth="1"/>
    <col min="40" max="40" width="17.875" style="363" bestFit="1" customWidth="1"/>
    <col min="41" max="41" width="13.375" style="363" bestFit="1" customWidth="1"/>
    <col min="42" max="42" width="11" style="363" bestFit="1" customWidth="1"/>
    <col min="43" max="16384" width="8.875" style="363"/>
  </cols>
  <sheetData>
    <row r="1" spans="1:43" ht="33" customHeight="1">
      <c r="A1" s="468" t="s">
        <v>4709</v>
      </c>
      <c r="B1" s="468"/>
      <c r="C1" s="468"/>
      <c r="D1" s="468"/>
      <c r="E1" s="468"/>
      <c r="F1" s="468"/>
      <c r="G1" s="468"/>
      <c r="H1" s="468"/>
      <c r="I1" s="468"/>
      <c r="J1" s="468"/>
      <c r="K1" s="468"/>
      <c r="L1" s="468"/>
      <c r="M1" s="468"/>
      <c r="N1" s="468"/>
      <c r="O1" s="468"/>
      <c r="P1" s="468"/>
      <c r="Q1" s="468"/>
      <c r="R1" s="468"/>
      <c r="S1" s="468"/>
      <c r="T1" s="468"/>
      <c r="U1" s="468"/>
      <c r="V1" s="468"/>
      <c r="W1" s="468"/>
      <c r="X1" s="468"/>
      <c r="Y1" s="468"/>
      <c r="Z1" s="468"/>
      <c r="AA1" s="468"/>
      <c r="AB1" s="468"/>
      <c r="AC1" s="468"/>
      <c r="AD1" s="468"/>
      <c r="AE1" s="468"/>
      <c r="AF1" s="468"/>
      <c r="AG1" s="468"/>
      <c r="AH1" s="468"/>
      <c r="AI1" s="468"/>
      <c r="AJ1" s="468"/>
      <c r="AK1" s="468"/>
      <c r="AL1" s="468"/>
      <c r="AM1" s="468"/>
      <c r="AN1" s="468"/>
    </row>
    <row r="2" spans="1:43" ht="27.75" customHeight="1">
      <c r="A2" s="469" t="s">
        <v>4710</v>
      </c>
      <c r="B2" s="469"/>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row>
    <row r="3" spans="1:43" ht="21" customHeight="1">
      <c r="A3" s="470" t="s">
        <v>4711</v>
      </c>
      <c r="B3" s="466" t="s">
        <v>4712</v>
      </c>
      <c r="C3" s="471" t="s">
        <v>71</v>
      </c>
      <c r="D3" s="471"/>
      <c r="E3" s="471"/>
      <c r="F3" s="471"/>
      <c r="G3" s="471" t="s">
        <v>4714</v>
      </c>
      <c r="H3" s="465" t="s">
        <v>4715</v>
      </c>
      <c r="I3" s="465"/>
      <c r="J3" s="465"/>
      <c r="K3" s="465"/>
      <c r="L3" s="465"/>
      <c r="M3" s="465"/>
      <c r="N3" s="465"/>
      <c r="O3" s="472" t="s">
        <v>4716</v>
      </c>
      <c r="P3" s="473"/>
      <c r="Q3" s="473"/>
      <c r="R3" s="473"/>
      <c r="S3" s="473"/>
      <c r="T3" s="473"/>
      <c r="U3" s="473"/>
      <c r="V3" s="476" t="s">
        <v>4717</v>
      </c>
      <c r="W3" s="476"/>
      <c r="X3" s="476"/>
      <c r="Y3" s="476"/>
      <c r="Z3" s="476"/>
      <c r="AA3" s="476"/>
      <c r="AB3" s="478" t="s">
        <v>4718</v>
      </c>
      <c r="AC3" s="478"/>
      <c r="AD3" s="478"/>
      <c r="AE3" s="478"/>
      <c r="AF3" s="478"/>
      <c r="AG3" s="479"/>
      <c r="AH3" s="465" t="s">
        <v>5785</v>
      </c>
      <c r="AI3" s="465"/>
      <c r="AJ3" s="465"/>
      <c r="AK3" s="465"/>
      <c r="AL3" s="465"/>
      <c r="AM3" s="465"/>
      <c r="AN3" s="465"/>
    </row>
    <row r="4" spans="1:43" ht="33" customHeight="1">
      <c r="A4" s="470"/>
      <c r="B4" s="466"/>
      <c r="C4" s="466" t="s">
        <v>4719</v>
      </c>
      <c r="D4" s="364" t="s">
        <v>4720</v>
      </c>
      <c r="E4" s="364" t="s">
        <v>4721</v>
      </c>
      <c r="F4" s="364" t="s">
        <v>4722</v>
      </c>
      <c r="G4" s="471"/>
      <c r="H4" s="465"/>
      <c r="I4" s="465"/>
      <c r="J4" s="465"/>
      <c r="K4" s="465"/>
      <c r="L4" s="465"/>
      <c r="M4" s="465"/>
      <c r="N4" s="465"/>
      <c r="O4" s="474"/>
      <c r="P4" s="475"/>
      <c r="Q4" s="475"/>
      <c r="R4" s="475"/>
      <c r="S4" s="475"/>
      <c r="T4" s="475"/>
      <c r="U4" s="475"/>
      <c r="V4" s="477"/>
      <c r="W4" s="477"/>
      <c r="X4" s="477"/>
      <c r="Y4" s="477"/>
      <c r="Z4" s="477"/>
      <c r="AA4" s="477"/>
      <c r="AB4" s="480"/>
      <c r="AC4" s="480"/>
      <c r="AD4" s="480"/>
      <c r="AE4" s="480"/>
      <c r="AF4" s="480"/>
      <c r="AG4" s="481"/>
      <c r="AH4" s="465"/>
      <c r="AI4" s="465"/>
      <c r="AJ4" s="465"/>
      <c r="AK4" s="465"/>
      <c r="AL4" s="465"/>
      <c r="AM4" s="465"/>
      <c r="AN4" s="465"/>
    </row>
    <row r="5" spans="1:43" ht="50.25" customHeight="1">
      <c r="A5" s="470"/>
      <c r="B5" s="466"/>
      <c r="C5" s="466"/>
      <c r="D5" s="364" t="s">
        <v>4723</v>
      </c>
      <c r="E5" s="364" t="s">
        <v>4724</v>
      </c>
      <c r="F5" s="364" t="s">
        <v>4725</v>
      </c>
      <c r="G5" s="471"/>
      <c r="H5" s="365" t="s">
        <v>4726</v>
      </c>
      <c r="I5" s="366" t="s">
        <v>4727</v>
      </c>
      <c r="J5" s="366" t="s">
        <v>4713</v>
      </c>
      <c r="K5" s="366" t="s">
        <v>4728</v>
      </c>
      <c r="L5" s="366" t="s">
        <v>4729</v>
      </c>
      <c r="M5" s="366" t="s">
        <v>4730</v>
      </c>
      <c r="N5" s="366" t="s">
        <v>4719</v>
      </c>
      <c r="O5" s="367" t="s">
        <v>4731</v>
      </c>
      <c r="P5" s="368" t="s">
        <v>4727</v>
      </c>
      <c r="Q5" s="368" t="s">
        <v>4713</v>
      </c>
      <c r="R5" s="368" t="s">
        <v>4728</v>
      </c>
      <c r="S5" s="368" t="s">
        <v>4729</v>
      </c>
      <c r="T5" s="368" t="s">
        <v>4730</v>
      </c>
      <c r="U5" s="368" t="s">
        <v>4719</v>
      </c>
      <c r="V5" s="369" t="s">
        <v>4727</v>
      </c>
      <c r="W5" s="369" t="s">
        <v>4713</v>
      </c>
      <c r="X5" s="369" t="s">
        <v>4732</v>
      </c>
      <c r="Y5" s="369" t="s">
        <v>4729</v>
      </c>
      <c r="Z5" s="369" t="s">
        <v>4730</v>
      </c>
      <c r="AA5" s="369" t="s">
        <v>4719</v>
      </c>
      <c r="AB5" s="370" t="s">
        <v>4727</v>
      </c>
      <c r="AC5" s="370" t="s">
        <v>4713</v>
      </c>
      <c r="AD5" s="369" t="s">
        <v>4732</v>
      </c>
      <c r="AE5" s="370" t="s">
        <v>4729</v>
      </c>
      <c r="AF5" s="369" t="s">
        <v>4730</v>
      </c>
      <c r="AG5" s="370" t="s">
        <v>4719</v>
      </c>
      <c r="AH5" s="371" t="s">
        <v>4731</v>
      </c>
      <c r="AI5" s="370" t="s">
        <v>4727</v>
      </c>
      <c r="AJ5" s="370" t="s">
        <v>4713</v>
      </c>
      <c r="AK5" s="370" t="s">
        <v>4732</v>
      </c>
      <c r="AL5" s="370" t="s">
        <v>4729</v>
      </c>
      <c r="AM5" s="369" t="s">
        <v>4730</v>
      </c>
      <c r="AN5" s="370" t="s">
        <v>4719</v>
      </c>
    </row>
    <row r="6" spans="1:43" ht="19.5" hidden="1">
      <c r="A6" s="372" t="s">
        <v>226</v>
      </c>
      <c r="B6" s="373">
        <f>B7+B39+B51</f>
        <v>371382000</v>
      </c>
      <c r="C6" s="373">
        <f t="shared" ref="C6:C23" si="0">D6+E6+F6</f>
        <v>31162000</v>
      </c>
      <c r="D6" s="373">
        <f>D7+D39+D51+B56</f>
        <v>14574000</v>
      </c>
      <c r="E6" s="373">
        <f t="shared" ref="E6:AE6" si="1">E7+E39+E51+E56</f>
        <v>16016000</v>
      </c>
      <c r="F6" s="373">
        <f t="shared" si="1"/>
        <v>572000</v>
      </c>
      <c r="G6" s="373">
        <f t="shared" si="1"/>
        <v>3487179</v>
      </c>
      <c r="H6" s="373">
        <f t="shared" si="1"/>
        <v>836290</v>
      </c>
      <c r="I6" s="373">
        <f t="shared" si="1"/>
        <v>214472</v>
      </c>
      <c r="J6" s="373">
        <f t="shared" si="1"/>
        <v>12086781</v>
      </c>
      <c r="K6" s="373">
        <f t="shared" si="1"/>
        <v>914589</v>
      </c>
      <c r="L6" s="373">
        <f t="shared" si="1"/>
        <v>0</v>
      </c>
      <c r="M6" s="373">
        <f t="shared" si="1"/>
        <v>371840</v>
      </c>
      <c r="N6" s="373">
        <f t="shared" si="1"/>
        <v>14523972</v>
      </c>
      <c r="O6" s="374">
        <f t="shared" si="1"/>
        <v>0</v>
      </c>
      <c r="P6" s="374">
        <f t="shared" si="1"/>
        <v>2294220</v>
      </c>
      <c r="Q6" s="374">
        <f t="shared" si="1"/>
        <v>40433415</v>
      </c>
      <c r="R6" s="374">
        <f t="shared" si="1"/>
        <v>158355</v>
      </c>
      <c r="S6" s="374">
        <f t="shared" si="1"/>
        <v>0</v>
      </c>
      <c r="T6" s="374">
        <f t="shared" si="1"/>
        <v>13780</v>
      </c>
      <c r="U6" s="374">
        <f t="shared" si="1"/>
        <v>42899770</v>
      </c>
      <c r="V6" s="373">
        <f t="shared" si="1"/>
        <v>3162877</v>
      </c>
      <c r="W6" s="373">
        <f t="shared" si="1"/>
        <v>57958209</v>
      </c>
      <c r="X6" s="373">
        <f t="shared" si="1"/>
        <v>639325</v>
      </c>
      <c r="Y6" s="373">
        <f t="shared" si="1"/>
        <v>443000</v>
      </c>
      <c r="Z6" s="373">
        <f t="shared" si="1"/>
        <v>35280</v>
      </c>
      <c r="AA6" s="373">
        <f t="shared" si="1"/>
        <v>62238691</v>
      </c>
      <c r="AB6" s="373">
        <f t="shared" si="1"/>
        <v>0</v>
      </c>
      <c r="AC6" s="373">
        <f t="shared" si="1"/>
        <v>0</v>
      </c>
      <c r="AD6" s="373">
        <f t="shared" si="1"/>
        <v>0</v>
      </c>
      <c r="AE6" s="373">
        <f t="shared" si="1"/>
        <v>0</v>
      </c>
      <c r="AF6" s="373"/>
      <c r="AG6" s="373">
        <f t="shared" ref="AG6:AM6" si="2">AG7+AG39+AG51+AG56</f>
        <v>100500</v>
      </c>
      <c r="AH6" s="373">
        <f t="shared" si="2"/>
        <v>836290</v>
      </c>
      <c r="AI6" s="373">
        <f t="shared" si="2"/>
        <v>5771569</v>
      </c>
      <c r="AJ6" s="373">
        <f t="shared" si="2"/>
        <v>110478405</v>
      </c>
      <c r="AK6" s="373">
        <f t="shared" si="2"/>
        <v>5199448</v>
      </c>
      <c r="AL6" s="373">
        <f t="shared" si="2"/>
        <v>443000</v>
      </c>
      <c r="AM6" s="373">
        <f t="shared" si="2"/>
        <v>521400</v>
      </c>
      <c r="AN6" s="373">
        <f>AN7+AN39+AN51+AN56</f>
        <v>123250112</v>
      </c>
      <c r="AO6" s="375">
        <f>'[1]114S1'!I187+'[1]114S2'!I342+'[1]114S3'!I480</f>
        <v>119662433</v>
      </c>
      <c r="AP6" s="375">
        <f>AN6-AO6</f>
        <v>3587679</v>
      </c>
      <c r="AQ6" s="375"/>
    </row>
    <row r="7" spans="1:43" ht="19.5" hidden="1">
      <c r="A7" s="372" t="s">
        <v>4733</v>
      </c>
      <c r="B7" s="376">
        <f>B8+B26+B30+B24</f>
        <v>61282000</v>
      </c>
      <c r="C7" s="376">
        <f t="shared" si="0"/>
        <v>31162000</v>
      </c>
      <c r="D7" s="376">
        <f t="shared" ref="D7:G7" si="3">D8+D26+D30</f>
        <v>14574000</v>
      </c>
      <c r="E7" s="376">
        <f t="shared" si="3"/>
        <v>16016000</v>
      </c>
      <c r="F7" s="376">
        <f t="shared" si="3"/>
        <v>572000</v>
      </c>
      <c r="G7" s="376">
        <f t="shared" si="3"/>
        <v>3487179</v>
      </c>
      <c r="H7" s="376">
        <f>H8+H26+H30+H24</f>
        <v>836290</v>
      </c>
      <c r="I7" s="376">
        <f t="shared" ref="I7:AG7" si="4">I8+I26+I30+I24</f>
        <v>214472</v>
      </c>
      <c r="J7" s="376">
        <f t="shared" si="4"/>
        <v>0</v>
      </c>
      <c r="K7" s="376">
        <f t="shared" si="4"/>
        <v>914589</v>
      </c>
      <c r="L7" s="376">
        <f t="shared" si="4"/>
        <v>0</v>
      </c>
      <c r="M7" s="376">
        <f t="shared" si="4"/>
        <v>0</v>
      </c>
      <c r="N7" s="376">
        <f>N8+N26+N30+N24</f>
        <v>2065351</v>
      </c>
      <c r="O7" s="377">
        <f t="shared" si="4"/>
        <v>0</v>
      </c>
      <c r="P7" s="377">
        <f t="shared" si="4"/>
        <v>2294220</v>
      </c>
      <c r="Q7" s="377">
        <f t="shared" si="4"/>
        <v>0</v>
      </c>
      <c r="R7" s="377">
        <f t="shared" si="4"/>
        <v>158355</v>
      </c>
      <c r="S7" s="377">
        <f t="shared" si="4"/>
        <v>0</v>
      </c>
      <c r="T7" s="377">
        <f t="shared" si="4"/>
        <v>0</v>
      </c>
      <c r="U7" s="377">
        <f>U8+U26+U30+U24</f>
        <v>2452575</v>
      </c>
      <c r="V7" s="376">
        <f t="shared" si="4"/>
        <v>3162877</v>
      </c>
      <c r="W7" s="376">
        <f t="shared" si="4"/>
        <v>0</v>
      </c>
      <c r="X7" s="376">
        <f t="shared" si="4"/>
        <v>639325</v>
      </c>
      <c r="Y7" s="376">
        <f t="shared" si="4"/>
        <v>443000</v>
      </c>
      <c r="Z7" s="376">
        <f t="shared" si="4"/>
        <v>0</v>
      </c>
      <c r="AA7" s="376">
        <f>AA8+AA26+AA30+AA24</f>
        <v>4245202</v>
      </c>
      <c r="AB7" s="376">
        <f t="shared" si="4"/>
        <v>0</v>
      </c>
      <c r="AC7" s="376">
        <f t="shared" si="4"/>
        <v>0</v>
      </c>
      <c r="AD7" s="376">
        <f t="shared" si="4"/>
        <v>0</v>
      </c>
      <c r="AE7" s="376">
        <f t="shared" si="4"/>
        <v>0</v>
      </c>
      <c r="AF7" s="376">
        <f t="shared" si="4"/>
        <v>0</v>
      </c>
      <c r="AG7" s="376">
        <f t="shared" si="4"/>
        <v>0</v>
      </c>
      <c r="AH7" s="376">
        <f>AH8+AH26+AH30+AH24</f>
        <v>836290</v>
      </c>
      <c r="AI7" s="376">
        <f t="shared" ref="AI7:AM7" si="5">AI8+AI26+AI30+AI24</f>
        <v>5771569</v>
      </c>
      <c r="AJ7" s="376">
        <f t="shared" si="5"/>
        <v>0</v>
      </c>
      <c r="AK7" s="376">
        <f t="shared" si="5"/>
        <v>5199448</v>
      </c>
      <c r="AL7" s="376">
        <f t="shared" si="5"/>
        <v>443000</v>
      </c>
      <c r="AM7" s="376">
        <f t="shared" si="5"/>
        <v>0</v>
      </c>
      <c r="AN7" s="376">
        <f>AN8+AN26+AN30+AN24</f>
        <v>12250307</v>
      </c>
      <c r="AO7" s="375">
        <f>AN7-AA7-U7-N7</f>
        <v>3487179</v>
      </c>
      <c r="AP7" s="375"/>
      <c r="AQ7" s="375"/>
    </row>
    <row r="8" spans="1:43" ht="19.5" hidden="1">
      <c r="A8" s="372" t="s">
        <v>71</v>
      </c>
      <c r="B8" s="373">
        <f>B9+B14+B15+B16+B17+B18+B19+B20+B21+B23</f>
        <v>31152000</v>
      </c>
      <c r="C8" s="373">
        <f t="shared" si="0"/>
        <v>31162000</v>
      </c>
      <c r="D8" s="373">
        <f>D9+D14+D15+D16+D17+D18+D19+D20+D21+D23</f>
        <v>14574000</v>
      </c>
      <c r="E8" s="373">
        <f>E9+E14+E15+E16+E17+E18+E19+E20+E21+E23</f>
        <v>16016000</v>
      </c>
      <c r="F8" s="373">
        <f>F9+F14+F15+F16+F17+F18+F19+F20+F21+F23</f>
        <v>572000</v>
      </c>
      <c r="G8" s="373"/>
      <c r="H8" s="373">
        <f>H9+H14+H15+H16+H17+H18+H19+H20+H21+H23</f>
        <v>149000</v>
      </c>
      <c r="I8" s="373">
        <f t="shared" ref="I8:AM8" si="6">I9+I14+I15+I16+I17+I18+I19+I20+I21+I23</f>
        <v>214472</v>
      </c>
      <c r="J8" s="373">
        <f t="shared" si="6"/>
        <v>0</v>
      </c>
      <c r="K8" s="373">
        <f t="shared" si="6"/>
        <v>0</v>
      </c>
      <c r="L8" s="373">
        <f t="shared" si="6"/>
        <v>0</v>
      </c>
      <c r="M8" s="373">
        <f t="shared" si="6"/>
        <v>0</v>
      </c>
      <c r="N8" s="373">
        <f t="shared" si="6"/>
        <v>463472</v>
      </c>
      <c r="O8" s="374">
        <f t="shared" si="6"/>
        <v>0</v>
      </c>
      <c r="P8" s="374">
        <f t="shared" si="6"/>
        <v>2294220</v>
      </c>
      <c r="Q8" s="374">
        <f t="shared" si="6"/>
        <v>0</v>
      </c>
      <c r="R8" s="374">
        <f t="shared" si="6"/>
        <v>0</v>
      </c>
      <c r="S8" s="374">
        <f t="shared" si="6"/>
        <v>0</v>
      </c>
      <c r="T8" s="374">
        <f t="shared" si="6"/>
        <v>0</v>
      </c>
      <c r="U8" s="374">
        <f t="shared" si="6"/>
        <v>2294220</v>
      </c>
      <c r="V8" s="373">
        <f t="shared" si="6"/>
        <v>3162877</v>
      </c>
      <c r="W8" s="373">
        <f t="shared" si="6"/>
        <v>0</v>
      </c>
      <c r="X8" s="373">
        <f t="shared" si="6"/>
        <v>0</v>
      </c>
      <c r="Y8" s="373">
        <f t="shared" si="6"/>
        <v>0</v>
      </c>
      <c r="Z8" s="373">
        <f t="shared" si="6"/>
        <v>0</v>
      </c>
      <c r="AA8" s="373">
        <f t="shared" si="6"/>
        <v>3162877</v>
      </c>
      <c r="AB8" s="373">
        <f t="shared" si="6"/>
        <v>0</v>
      </c>
      <c r="AC8" s="373">
        <f t="shared" si="6"/>
        <v>0</v>
      </c>
      <c r="AD8" s="373">
        <f t="shared" si="6"/>
        <v>0</v>
      </c>
      <c r="AE8" s="373">
        <f t="shared" si="6"/>
        <v>0</v>
      </c>
      <c r="AF8" s="373">
        <f t="shared" si="6"/>
        <v>0</v>
      </c>
      <c r="AG8" s="373">
        <f t="shared" si="6"/>
        <v>0</v>
      </c>
      <c r="AH8" s="373">
        <f t="shared" si="6"/>
        <v>149000</v>
      </c>
      <c r="AI8" s="373">
        <f t="shared" si="6"/>
        <v>5771569</v>
      </c>
      <c r="AJ8" s="373">
        <f t="shared" si="6"/>
        <v>0</v>
      </c>
      <c r="AK8" s="373">
        <f t="shared" si="6"/>
        <v>0</v>
      </c>
      <c r="AL8" s="373">
        <f t="shared" si="6"/>
        <v>0</v>
      </c>
      <c r="AM8" s="373">
        <f t="shared" si="6"/>
        <v>0</v>
      </c>
      <c r="AN8" s="373">
        <f>AN9+AN14+AN15+AN16+AN17+AN18+AN19+AN20+AN21+AN23</f>
        <v>5920569</v>
      </c>
      <c r="AO8" s="375">
        <f>AN8-AA8-U8-N8</f>
        <v>0</v>
      </c>
      <c r="AP8" s="375"/>
      <c r="AQ8" s="375"/>
    </row>
    <row r="9" spans="1:43" ht="19.5" hidden="1">
      <c r="A9" s="378" t="s">
        <v>106</v>
      </c>
      <c r="B9" s="379">
        <f>SUM(B10:B13)</f>
        <v>4400000</v>
      </c>
      <c r="C9" s="379">
        <f t="shared" ref="C9:F9" si="7">SUM(C10:C13)</f>
        <v>4400000</v>
      </c>
      <c r="D9" s="379">
        <f t="shared" si="7"/>
        <v>410000</v>
      </c>
      <c r="E9" s="379">
        <f t="shared" si="7"/>
        <v>3946000</v>
      </c>
      <c r="F9" s="379">
        <f t="shared" si="7"/>
        <v>44000</v>
      </c>
      <c r="G9" s="379"/>
      <c r="H9" s="379"/>
      <c r="I9" s="379"/>
      <c r="J9" s="379">
        <f t="shared" ref="J9:AN9" si="8">SUM(J10:J13)</f>
        <v>0</v>
      </c>
      <c r="K9" s="379">
        <f t="shared" si="8"/>
        <v>0</v>
      </c>
      <c r="L9" s="379">
        <f t="shared" si="8"/>
        <v>0</v>
      </c>
      <c r="M9" s="379">
        <f t="shared" si="8"/>
        <v>0</v>
      </c>
      <c r="N9" s="379">
        <f t="shared" si="8"/>
        <v>100000</v>
      </c>
      <c r="O9" s="380">
        <f t="shared" si="8"/>
        <v>0</v>
      </c>
      <c r="P9" s="380">
        <f t="shared" si="8"/>
        <v>1511100</v>
      </c>
      <c r="Q9" s="380">
        <f t="shared" si="8"/>
        <v>0</v>
      </c>
      <c r="R9" s="380">
        <f t="shared" si="8"/>
        <v>0</v>
      </c>
      <c r="S9" s="380">
        <f t="shared" si="8"/>
        <v>0</v>
      </c>
      <c r="T9" s="380">
        <f t="shared" si="8"/>
        <v>0</v>
      </c>
      <c r="U9" s="380">
        <f>SUM(U10:U13)</f>
        <v>1511100</v>
      </c>
      <c r="V9" s="380">
        <f t="shared" si="8"/>
        <v>1010000</v>
      </c>
      <c r="W9" s="381"/>
      <c r="X9" s="381">
        <f t="shared" si="8"/>
        <v>0</v>
      </c>
      <c r="Y9" s="381">
        <f t="shared" si="8"/>
        <v>0</v>
      </c>
      <c r="Z9" s="381">
        <f t="shared" si="8"/>
        <v>0</v>
      </c>
      <c r="AA9" s="381">
        <f t="shared" si="8"/>
        <v>1010000</v>
      </c>
      <c r="AB9" s="381"/>
      <c r="AC9" s="381">
        <f t="shared" si="8"/>
        <v>0</v>
      </c>
      <c r="AD9" s="381">
        <f t="shared" si="8"/>
        <v>0</v>
      </c>
      <c r="AE9" s="381">
        <f t="shared" si="8"/>
        <v>0</v>
      </c>
      <c r="AF9" s="381">
        <f t="shared" si="8"/>
        <v>0</v>
      </c>
      <c r="AG9" s="381">
        <f t="shared" si="8"/>
        <v>0</v>
      </c>
      <c r="AH9" s="379">
        <f t="shared" si="8"/>
        <v>0</v>
      </c>
      <c r="AI9" s="382">
        <f t="shared" si="8"/>
        <v>2621100</v>
      </c>
      <c r="AJ9" s="379">
        <f t="shared" si="8"/>
        <v>0</v>
      </c>
      <c r="AK9" s="379">
        <f t="shared" si="8"/>
        <v>0</v>
      </c>
      <c r="AL9" s="379">
        <f t="shared" si="8"/>
        <v>0</v>
      </c>
      <c r="AM9" s="379">
        <f t="shared" si="8"/>
        <v>0</v>
      </c>
      <c r="AN9" s="379">
        <f t="shared" si="8"/>
        <v>2621100</v>
      </c>
      <c r="AO9" s="375">
        <f t="shared" ref="AO9:AO29" si="9">AN9-AA9-U9-N9</f>
        <v>0</v>
      </c>
      <c r="AP9" s="375"/>
      <c r="AQ9" s="375"/>
    </row>
    <row r="10" spans="1:43" ht="19.5" hidden="1">
      <c r="A10" s="383" t="s">
        <v>4734</v>
      </c>
      <c r="B10" s="384">
        <f t="shared" ref="B10:B13" si="10">D10+E10+F10</f>
        <v>1237000</v>
      </c>
      <c r="C10" s="379">
        <f t="shared" si="0"/>
        <v>1237000</v>
      </c>
      <c r="D10" s="379">
        <v>0</v>
      </c>
      <c r="E10" s="379">
        <v>1237000</v>
      </c>
      <c r="F10" s="379">
        <v>0</v>
      </c>
      <c r="G10" s="379"/>
      <c r="H10" s="379"/>
      <c r="I10" s="385">
        <v>100000</v>
      </c>
      <c r="J10" s="385"/>
      <c r="K10" s="385"/>
      <c r="L10" s="385"/>
      <c r="M10" s="385"/>
      <c r="N10" s="385">
        <f t="shared" ref="N10:N16" si="11">I10+J10+K10+L10+M10</f>
        <v>100000</v>
      </c>
      <c r="O10" s="386"/>
      <c r="P10" s="386">
        <v>1461100</v>
      </c>
      <c r="Q10" s="386"/>
      <c r="R10" s="386"/>
      <c r="S10" s="386"/>
      <c r="T10" s="386"/>
      <c r="U10" s="386">
        <f t="shared" ref="U10:U23" si="12">P10+Q10+R10+S10+O10+T10</f>
        <v>1461100</v>
      </c>
      <c r="V10" s="385">
        <v>1010000</v>
      </c>
      <c r="W10" s="385"/>
      <c r="X10" s="385"/>
      <c r="Y10" s="385"/>
      <c r="Z10" s="385"/>
      <c r="AA10" s="385">
        <f t="shared" ref="AA10:AA23" si="13">V10+W10+X10+Y10</f>
        <v>1010000</v>
      </c>
      <c r="AB10" s="385"/>
      <c r="AC10" s="385"/>
      <c r="AD10" s="385"/>
      <c r="AE10" s="385"/>
      <c r="AF10" s="385"/>
      <c r="AG10" s="385">
        <f>AB10+AC10+AD10+AE10</f>
        <v>0</v>
      </c>
      <c r="AH10" s="385"/>
      <c r="AI10" s="385">
        <f t="shared" ref="AI10:AL23" si="14">I10+P10+V10+AB10</f>
        <v>2571100</v>
      </c>
      <c r="AJ10" s="385">
        <f t="shared" si="14"/>
        <v>0</v>
      </c>
      <c r="AK10" s="387">
        <f t="shared" si="14"/>
        <v>0</v>
      </c>
      <c r="AL10" s="385">
        <f t="shared" si="14"/>
        <v>0</v>
      </c>
      <c r="AM10" s="385"/>
      <c r="AN10" s="385">
        <f>AI10+AJ10+AK10+AL10+AH10</f>
        <v>2571100</v>
      </c>
      <c r="AO10" s="375">
        <f t="shared" si="9"/>
        <v>0</v>
      </c>
      <c r="AP10" s="375"/>
      <c r="AQ10" s="375"/>
    </row>
    <row r="11" spans="1:43" ht="19.5" hidden="1">
      <c r="A11" s="383" t="s">
        <v>4735</v>
      </c>
      <c r="B11" s="384">
        <f t="shared" si="10"/>
        <v>2574000</v>
      </c>
      <c r="C11" s="379">
        <f t="shared" si="0"/>
        <v>2574000</v>
      </c>
      <c r="D11" s="379">
        <v>130000</v>
      </c>
      <c r="E11" s="379">
        <v>2400000</v>
      </c>
      <c r="F11" s="379">
        <v>44000</v>
      </c>
      <c r="G11" s="379"/>
      <c r="H11" s="379"/>
      <c r="I11" s="385"/>
      <c r="J11" s="385"/>
      <c r="K11" s="385"/>
      <c r="L11" s="385"/>
      <c r="M11" s="385"/>
      <c r="N11" s="385">
        <f t="shared" si="11"/>
        <v>0</v>
      </c>
      <c r="O11" s="386"/>
      <c r="P11" s="386">
        <v>0</v>
      </c>
      <c r="Q11" s="386"/>
      <c r="R11" s="386"/>
      <c r="S11" s="386"/>
      <c r="T11" s="386"/>
      <c r="U11" s="386">
        <f t="shared" si="12"/>
        <v>0</v>
      </c>
      <c r="V11" s="385"/>
      <c r="W11" s="385"/>
      <c r="X11" s="385"/>
      <c r="Y11" s="385"/>
      <c r="Z11" s="385"/>
      <c r="AA11" s="385">
        <f t="shared" si="13"/>
        <v>0</v>
      </c>
      <c r="AB11" s="385"/>
      <c r="AC11" s="385"/>
      <c r="AD11" s="385"/>
      <c r="AE11" s="385"/>
      <c r="AF11" s="385"/>
      <c r="AG11" s="385">
        <f t="shared" ref="AG11:AG23" si="15">AB11+AC11+AD11+AE11</f>
        <v>0</v>
      </c>
      <c r="AH11" s="385"/>
      <c r="AI11" s="385">
        <f t="shared" si="14"/>
        <v>0</v>
      </c>
      <c r="AJ11" s="385">
        <f t="shared" si="14"/>
        <v>0</v>
      </c>
      <c r="AK11" s="387">
        <f t="shared" si="14"/>
        <v>0</v>
      </c>
      <c r="AL11" s="385">
        <f t="shared" si="14"/>
        <v>0</v>
      </c>
      <c r="AM11" s="385"/>
      <c r="AN11" s="385">
        <f t="shared" ref="AN11:AN26" si="16">AI11+AJ11+AK11+AL11+AH11</f>
        <v>0</v>
      </c>
      <c r="AO11" s="375">
        <f t="shared" si="9"/>
        <v>0</v>
      </c>
      <c r="AP11" s="375"/>
      <c r="AQ11" s="375"/>
    </row>
    <row r="12" spans="1:43" ht="19.5" hidden="1">
      <c r="A12" s="383" t="s">
        <v>4736</v>
      </c>
      <c r="B12" s="384">
        <f t="shared" si="10"/>
        <v>400000</v>
      </c>
      <c r="C12" s="379">
        <f t="shared" si="0"/>
        <v>400000</v>
      </c>
      <c r="D12" s="379">
        <v>280000</v>
      </c>
      <c r="E12" s="379">
        <v>120000</v>
      </c>
      <c r="F12" s="379">
        <v>0</v>
      </c>
      <c r="G12" s="379"/>
      <c r="H12" s="379"/>
      <c r="I12" s="385"/>
      <c r="J12" s="385"/>
      <c r="K12" s="385"/>
      <c r="L12" s="385"/>
      <c r="M12" s="385"/>
      <c r="N12" s="385">
        <f t="shared" si="11"/>
        <v>0</v>
      </c>
      <c r="O12" s="386"/>
      <c r="P12" s="386">
        <v>50000</v>
      </c>
      <c r="Q12" s="386"/>
      <c r="R12" s="386"/>
      <c r="S12" s="386"/>
      <c r="T12" s="386"/>
      <c r="U12" s="386">
        <f t="shared" si="12"/>
        <v>50000</v>
      </c>
      <c r="V12" s="379"/>
      <c r="W12" s="385"/>
      <c r="X12" s="385"/>
      <c r="Y12" s="385"/>
      <c r="Z12" s="385"/>
      <c r="AA12" s="385">
        <f t="shared" si="13"/>
        <v>0</v>
      </c>
      <c r="AB12" s="385"/>
      <c r="AC12" s="385"/>
      <c r="AD12" s="385"/>
      <c r="AE12" s="385"/>
      <c r="AF12" s="385"/>
      <c r="AG12" s="385">
        <f t="shared" si="15"/>
        <v>0</v>
      </c>
      <c r="AH12" s="385"/>
      <c r="AI12" s="385">
        <f t="shared" si="14"/>
        <v>50000</v>
      </c>
      <c r="AJ12" s="385">
        <f t="shared" si="14"/>
        <v>0</v>
      </c>
      <c r="AK12" s="387">
        <f t="shared" si="14"/>
        <v>0</v>
      </c>
      <c r="AL12" s="385">
        <f t="shared" si="14"/>
        <v>0</v>
      </c>
      <c r="AM12" s="385"/>
      <c r="AN12" s="385">
        <f t="shared" si="16"/>
        <v>50000</v>
      </c>
      <c r="AO12" s="375">
        <f t="shared" si="9"/>
        <v>0</v>
      </c>
      <c r="AP12" s="375"/>
      <c r="AQ12" s="375"/>
    </row>
    <row r="13" spans="1:43" ht="19.5" hidden="1">
      <c r="A13" s="383" t="s">
        <v>4737</v>
      </c>
      <c r="B13" s="384">
        <f t="shared" si="10"/>
        <v>189000</v>
      </c>
      <c r="C13" s="379">
        <f t="shared" si="0"/>
        <v>189000</v>
      </c>
      <c r="D13" s="379"/>
      <c r="E13" s="379">
        <v>189000</v>
      </c>
      <c r="F13" s="379">
        <v>0</v>
      </c>
      <c r="G13" s="379"/>
      <c r="H13" s="379"/>
      <c r="I13" s="385"/>
      <c r="J13" s="385"/>
      <c r="K13" s="385"/>
      <c r="L13" s="385"/>
      <c r="M13" s="385"/>
      <c r="N13" s="385">
        <f t="shared" si="11"/>
        <v>0</v>
      </c>
      <c r="O13" s="386"/>
      <c r="P13" s="386"/>
      <c r="Q13" s="386"/>
      <c r="R13" s="386"/>
      <c r="S13" s="386"/>
      <c r="T13" s="386"/>
      <c r="U13" s="386">
        <f t="shared" si="12"/>
        <v>0</v>
      </c>
      <c r="V13" s="379"/>
      <c r="W13" s="385"/>
      <c r="X13" s="385"/>
      <c r="Y13" s="385"/>
      <c r="Z13" s="385"/>
      <c r="AA13" s="385">
        <f t="shared" si="13"/>
        <v>0</v>
      </c>
      <c r="AB13" s="385"/>
      <c r="AC13" s="385"/>
      <c r="AD13" s="385"/>
      <c r="AE13" s="385"/>
      <c r="AF13" s="385"/>
      <c r="AG13" s="385">
        <f t="shared" si="15"/>
        <v>0</v>
      </c>
      <c r="AH13" s="385"/>
      <c r="AI13" s="385">
        <f t="shared" si="14"/>
        <v>0</v>
      </c>
      <c r="AJ13" s="385">
        <f t="shared" si="14"/>
        <v>0</v>
      </c>
      <c r="AK13" s="387">
        <f t="shared" si="14"/>
        <v>0</v>
      </c>
      <c r="AL13" s="385">
        <f t="shared" si="14"/>
        <v>0</v>
      </c>
      <c r="AM13" s="385"/>
      <c r="AN13" s="385">
        <f t="shared" si="16"/>
        <v>0</v>
      </c>
      <c r="AO13" s="375">
        <f t="shared" si="9"/>
        <v>0</v>
      </c>
      <c r="AP13" s="375"/>
      <c r="AQ13" s="375"/>
    </row>
    <row r="14" spans="1:43" ht="19.5" hidden="1">
      <c r="A14" s="388" t="s">
        <v>4738</v>
      </c>
      <c r="B14" s="389">
        <f>D14+E14+F14</f>
        <v>2758000</v>
      </c>
      <c r="C14" s="389">
        <f t="shared" si="0"/>
        <v>2758000</v>
      </c>
      <c r="D14" s="389">
        <f>1745000+825000</f>
        <v>2570000</v>
      </c>
      <c r="E14" s="389"/>
      <c r="F14" s="389">
        <v>188000</v>
      </c>
      <c r="G14" s="379"/>
      <c r="H14" s="389"/>
      <c r="I14" s="390">
        <v>0</v>
      </c>
      <c r="J14" s="385"/>
      <c r="K14" s="385"/>
      <c r="L14" s="385"/>
      <c r="M14" s="385"/>
      <c r="N14" s="385">
        <f t="shared" si="11"/>
        <v>0</v>
      </c>
      <c r="O14" s="386"/>
      <c r="P14" s="386">
        <v>1260</v>
      </c>
      <c r="Q14" s="386"/>
      <c r="R14" s="386"/>
      <c r="S14" s="386"/>
      <c r="T14" s="386"/>
      <c r="U14" s="386">
        <f t="shared" si="12"/>
        <v>1260</v>
      </c>
      <c r="V14" s="379">
        <v>0</v>
      </c>
      <c r="W14" s="385"/>
      <c r="X14" s="385"/>
      <c r="Y14" s="385"/>
      <c r="Z14" s="385"/>
      <c r="AA14" s="385">
        <f t="shared" si="13"/>
        <v>0</v>
      </c>
      <c r="AB14" s="385"/>
      <c r="AC14" s="385"/>
      <c r="AD14" s="385"/>
      <c r="AE14" s="385"/>
      <c r="AF14" s="385"/>
      <c r="AG14" s="385">
        <f t="shared" si="15"/>
        <v>0</v>
      </c>
      <c r="AH14" s="385"/>
      <c r="AI14" s="385">
        <f t="shared" si="14"/>
        <v>1260</v>
      </c>
      <c r="AJ14" s="385">
        <f t="shared" si="14"/>
        <v>0</v>
      </c>
      <c r="AK14" s="387">
        <f t="shared" si="14"/>
        <v>0</v>
      </c>
      <c r="AL14" s="385">
        <f t="shared" si="14"/>
        <v>0</v>
      </c>
      <c r="AM14" s="385"/>
      <c r="AN14" s="385">
        <f t="shared" si="16"/>
        <v>1260</v>
      </c>
      <c r="AO14" s="375">
        <f t="shared" si="9"/>
        <v>0</v>
      </c>
      <c r="AP14" s="375"/>
      <c r="AQ14" s="375"/>
    </row>
    <row r="15" spans="1:43" ht="19.5" hidden="1">
      <c r="A15" s="388" t="s">
        <v>4739</v>
      </c>
      <c r="B15" s="389">
        <f t="shared" ref="B15:B22" si="17">D15+E15+F15</f>
        <v>7588000</v>
      </c>
      <c r="C15" s="389">
        <f t="shared" si="0"/>
        <v>7588000</v>
      </c>
      <c r="D15" s="389">
        <v>6160000</v>
      </c>
      <c r="E15" s="389">
        <v>1088000</v>
      </c>
      <c r="F15" s="389">
        <v>340000</v>
      </c>
      <c r="G15" s="379"/>
      <c r="H15" s="389"/>
      <c r="I15" s="390">
        <v>184672</v>
      </c>
      <c r="J15" s="385"/>
      <c r="K15" s="385"/>
      <c r="L15" s="385"/>
      <c r="M15" s="385"/>
      <c r="N15" s="385">
        <f t="shared" si="11"/>
        <v>184672</v>
      </c>
      <c r="O15" s="386"/>
      <c r="P15" s="386">
        <v>442760</v>
      </c>
      <c r="Q15" s="386"/>
      <c r="R15" s="386"/>
      <c r="S15" s="386"/>
      <c r="T15" s="386"/>
      <c r="U15" s="386">
        <f t="shared" si="12"/>
        <v>442760</v>
      </c>
      <c r="V15" s="379">
        <v>622464</v>
      </c>
      <c r="W15" s="385"/>
      <c r="X15" s="385"/>
      <c r="Y15" s="385"/>
      <c r="Z15" s="385"/>
      <c r="AA15" s="385">
        <f t="shared" si="13"/>
        <v>622464</v>
      </c>
      <c r="AB15" s="385"/>
      <c r="AC15" s="385"/>
      <c r="AD15" s="385"/>
      <c r="AE15" s="385"/>
      <c r="AF15" s="385"/>
      <c r="AG15" s="385">
        <f t="shared" si="15"/>
        <v>0</v>
      </c>
      <c r="AH15" s="385"/>
      <c r="AI15" s="385">
        <f t="shared" si="14"/>
        <v>1249896</v>
      </c>
      <c r="AJ15" s="385">
        <f t="shared" si="14"/>
        <v>0</v>
      </c>
      <c r="AK15" s="387">
        <f t="shared" si="14"/>
        <v>0</v>
      </c>
      <c r="AL15" s="385">
        <f t="shared" si="14"/>
        <v>0</v>
      </c>
      <c r="AM15" s="385"/>
      <c r="AN15" s="385">
        <f t="shared" si="16"/>
        <v>1249896</v>
      </c>
      <c r="AO15" s="375">
        <f t="shared" si="9"/>
        <v>0</v>
      </c>
      <c r="AP15" s="375"/>
      <c r="AQ15" s="375"/>
    </row>
    <row r="16" spans="1:43" ht="19.5" hidden="1">
      <c r="A16" s="388" t="s">
        <v>4740</v>
      </c>
      <c r="B16" s="389">
        <f t="shared" si="17"/>
        <v>3910000</v>
      </c>
      <c r="C16" s="389">
        <f t="shared" si="0"/>
        <v>3910000</v>
      </c>
      <c r="D16" s="389">
        <v>3879000</v>
      </c>
      <c r="E16" s="389">
        <v>31000</v>
      </c>
      <c r="F16" s="389"/>
      <c r="G16" s="379"/>
      <c r="H16" s="389"/>
      <c r="I16" s="389"/>
      <c r="J16" s="379"/>
      <c r="K16" s="379"/>
      <c r="L16" s="379"/>
      <c r="M16" s="379"/>
      <c r="N16" s="385">
        <f t="shared" si="11"/>
        <v>0</v>
      </c>
      <c r="O16" s="391"/>
      <c r="P16" s="386"/>
      <c r="Q16" s="391"/>
      <c r="R16" s="391"/>
      <c r="S16" s="391"/>
      <c r="T16" s="391"/>
      <c r="U16" s="386">
        <f t="shared" si="12"/>
        <v>0</v>
      </c>
      <c r="V16" s="379">
        <v>359100</v>
      </c>
      <c r="W16" s="379"/>
      <c r="X16" s="379"/>
      <c r="Y16" s="379"/>
      <c r="Z16" s="379"/>
      <c r="AA16" s="385">
        <f t="shared" si="13"/>
        <v>359100</v>
      </c>
      <c r="AB16" s="379"/>
      <c r="AC16" s="379"/>
      <c r="AD16" s="379"/>
      <c r="AE16" s="379"/>
      <c r="AF16" s="379"/>
      <c r="AG16" s="385">
        <f t="shared" si="15"/>
        <v>0</v>
      </c>
      <c r="AH16" s="379"/>
      <c r="AI16" s="385">
        <f t="shared" si="14"/>
        <v>359100</v>
      </c>
      <c r="AJ16" s="379"/>
      <c r="AK16" s="379"/>
      <c r="AL16" s="379"/>
      <c r="AM16" s="379"/>
      <c r="AN16" s="385">
        <f t="shared" si="16"/>
        <v>359100</v>
      </c>
      <c r="AO16" s="375">
        <f t="shared" si="9"/>
        <v>0</v>
      </c>
      <c r="AP16" s="375"/>
      <c r="AQ16" s="375"/>
    </row>
    <row r="17" spans="1:43" ht="19.5" hidden="1">
      <c r="A17" s="388" t="s">
        <v>4741</v>
      </c>
      <c r="B17" s="389">
        <f t="shared" si="17"/>
        <v>147000</v>
      </c>
      <c r="C17" s="389">
        <f t="shared" si="0"/>
        <v>147000</v>
      </c>
      <c r="D17" s="389">
        <v>19000</v>
      </c>
      <c r="E17" s="389">
        <v>128000</v>
      </c>
      <c r="F17" s="389"/>
      <c r="G17" s="379"/>
      <c r="H17" s="389"/>
      <c r="I17" s="390">
        <v>29800</v>
      </c>
      <c r="J17" s="385"/>
      <c r="K17" s="385"/>
      <c r="L17" s="385"/>
      <c r="M17" s="385"/>
      <c r="N17" s="385">
        <f t="shared" ref="N17:N26" si="18">I17+J17+K17+L17+M17+H17</f>
        <v>29800</v>
      </c>
      <c r="O17" s="386"/>
      <c r="P17" s="386">
        <v>97650</v>
      </c>
      <c r="Q17" s="386"/>
      <c r="R17" s="386"/>
      <c r="S17" s="386"/>
      <c r="T17" s="386"/>
      <c r="U17" s="386">
        <f t="shared" si="12"/>
        <v>97650</v>
      </c>
      <c r="V17" s="379">
        <v>0</v>
      </c>
      <c r="W17" s="385"/>
      <c r="X17" s="385"/>
      <c r="Y17" s="385"/>
      <c r="Z17" s="385"/>
      <c r="AA17" s="385">
        <f t="shared" si="13"/>
        <v>0</v>
      </c>
      <c r="AB17" s="385"/>
      <c r="AC17" s="385"/>
      <c r="AD17" s="385"/>
      <c r="AE17" s="385"/>
      <c r="AF17" s="385"/>
      <c r="AG17" s="385">
        <f t="shared" si="15"/>
        <v>0</v>
      </c>
      <c r="AH17" s="385"/>
      <c r="AI17" s="385">
        <f t="shared" si="14"/>
        <v>127450</v>
      </c>
      <c r="AJ17" s="385">
        <f t="shared" si="14"/>
        <v>0</v>
      </c>
      <c r="AK17" s="387">
        <f t="shared" si="14"/>
        <v>0</v>
      </c>
      <c r="AL17" s="385">
        <f t="shared" si="14"/>
        <v>0</v>
      </c>
      <c r="AM17" s="385"/>
      <c r="AN17" s="385">
        <f t="shared" si="16"/>
        <v>127450</v>
      </c>
      <c r="AO17" s="375">
        <f t="shared" si="9"/>
        <v>0</v>
      </c>
      <c r="AP17" s="375"/>
      <c r="AQ17" s="375"/>
    </row>
    <row r="18" spans="1:43" ht="19.5" hidden="1">
      <c r="A18" s="388" t="s">
        <v>4742</v>
      </c>
      <c r="B18" s="389">
        <f t="shared" si="17"/>
        <v>662000</v>
      </c>
      <c r="C18" s="389">
        <f t="shared" si="0"/>
        <v>662000</v>
      </c>
      <c r="D18" s="389">
        <v>262000</v>
      </c>
      <c r="E18" s="392">
        <v>400000</v>
      </c>
      <c r="F18" s="389"/>
      <c r="G18" s="379"/>
      <c r="H18" s="389"/>
      <c r="I18" s="390">
        <v>0</v>
      </c>
      <c r="J18" s="385"/>
      <c r="K18" s="385"/>
      <c r="L18" s="385"/>
      <c r="M18" s="385"/>
      <c r="N18" s="385">
        <f t="shared" si="18"/>
        <v>0</v>
      </c>
      <c r="O18" s="386"/>
      <c r="P18" s="386">
        <v>0</v>
      </c>
      <c r="Q18" s="386"/>
      <c r="R18" s="386"/>
      <c r="S18" s="386"/>
      <c r="T18" s="386"/>
      <c r="U18" s="386">
        <f t="shared" si="12"/>
        <v>0</v>
      </c>
      <c r="V18" s="385">
        <v>259973</v>
      </c>
      <c r="W18" s="385"/>
      <c r="X18" s="385"/>
      <c r="Y18" s="385"/>
      <c r="Z18" s="385"/>
      <c r="AA18" s="385">
        <f t="shared" si="13"/>
        <v>259973</v>
      </c>
      <c r="AB18" s="385"/>
      <c r="AC18" s="385"/>
      <c r="AD18" s="385"/>
      <c r="AE18" s="385"/>
      <c r="AF18" s="385"/>
      <c r="AG18" s="385">
        <f t="shared" si="15"/>
        <v>0</v>
      </c>
      <c r="AH18" s="385"/>
      <c r="AI18" s="385">
        <f t="shared" si="14"/>
        <v>259973</v>
      </c>
      <c r="AJ18" s="385">
        <f t="shared" si="14"/>
        <v>0</v>
      </c>
      <c r="AK18" s="387">
        <f t="shared" si="14"/>
        <v>0</v>
      </c>
      <c r="AL18" s="385">
        <f t="shared" si="14"/>
        <v>0</v>
      </c>
      <c r="AM18" s="385"/>
      <c r="AN18" s="385">
        <f t="shared" si="16"/>
        <v>259973</v>
      </c>
      <c r="AO18" s="375">
        <f t="shared" si="9"/>
        <v>0</v>
      </c>
      <c r="AP18" s="375"/>
      <c r="AQ18" s="375"/>
    </row>
    <row r="19" spans="1:43" ht="19.5" hidden="1">
      <c r="A19" s="388" t="s">
        <v>4743</v>
      </c>
      <c r="B19" s="389">
        <f t="shared" si="17"/>
        <v>9400000</v>
      </c>
      <c r="C19" s="389">
        <f t="shared" si="0"/>
        <v>9400000</v>
      </c>
      <c r="D19" s="389"/>
      <c r="E19" s="389">
        <v>9400000</v>
      </c>
      <c r="F19" s="389"/>
      <c r="G19" s="379"/>
      <c r="H19" s="390">
        <v>149000</v>
      </c>
      <c r="I19" s="390"/>
      <c r="J19" s="385"/>
      <c r="K19" s="385"/>
      <c r="L19" s="385"/>
      <c r="M19" s="385"/>
      <c r="N19" s="385">
        <f t="shared" si="18"/>
        <v>149000</v>
      </c>
      <c r="O19" s="386"/>
      <c r="P19" s="386">
        <v>229450</v>
      </c>
      <c r="Q19" s="386"/>
      <c r="R19" s="386"/>
      <c r="S19" s="386"/>
      <c r="T19" s="386"/>
      <c r="U19" s="386">
        <f t="shared" si="12"/>
        <v>229450</v>
      </c>
      <c r="V19" s="385">
        <v>911340</v>
      </c>
      <c r="W19" s="385"/>
      <c r="X19" s="385"/>
      <c r="Y19" s="385"/>
      <c r="Z19" s="385"/>
      <c r="AA19" s="385">
        <f t="shared" si="13"/>
        <v>911340</v>
      </c>
      <c r="AB19" s="385"/>
      <c r="AC19" s="385"/>
      <c r="AD19" s="385"/>
      <c r="AE19" s="385"/>
      <c r="AF19" s="385"/>
      <c r="AG19" s="385">
        <f t="shared" si="15"/>
        <v>0</v>
      </c>
      <c r="AH19" s="385">
        <f>H19+O19</f>
        <v>149000</v>
      </c>
      <c r="AI19" s="385">
        <f t="shared" si="14"/>
        <v>1140790</v>
      </c>
      <c r="AJ19" s="385">
        <f t="shared" si="14"/>
        <v>0</v>
      </c>
      <c r="AK19" s="387">
        <f t="shared" si="14"/>
        <v>0</v>
      </c>
      <c r="AL19" s="385">
        <f t="shared" si="14"/>
        <v>0</v>
      </c>
      <c r="AM19" s="385"/>
      <c r="AN19" s="385">
        <f t="shared" si="16"/>
        <v>1289790</v>
      </c>
      <c r="AO19" s="375">
        <f t="shared" si="9"/>
        <v>0</v>
      </c>
      <c r="AP19" s="375"/>
      <c r="AQ19" s="375"/>
    </row>
    <row r="20" spans="1:43" ht="19.5" hidden="1">
      <c r="A20" s="388" t="s">
        <v>4744</v>
      </c>
      <c r="B20" s="389">
        <v>1092000</v>
      </c>
      <c r="C20" s="389">
        <f t="shared" si="0"/>
        <v>1092000</v>
      </c>
      <c r="D20" s="389">
        <v>92000</v>
      </c>
      <c r="E20" s="389">
        <v>1000000</v>
      </c>
      <c r="F20" s="389"/>
      <c r="G20" s="379"/>
      <c r="H20" s="389"/>
      <c r="I20" s="390"/>
      <c r="J20" s="385"/>
      <c r="K20" s="385"/>
      <c r="L20" s="385"/>
      <c r="M20" s="385"/>
      <c r="N20" s="385">
        <f t="shared" si="18"/>
        <v>0</v>
      </c>
      <c r="O20" s="386"/>
      <c r="P20" s="386">
        <v>0</v>
      </c>
      <c r="Q20" s="386"/>
      <c r="R20" s="386"/>
      <c r="S20" s="386"/>
      <c r="T20" s="386"/>
      <c r="U20" s="386">
        <f t="shared" si="12"/>
        <v>0</v>
      </c>
      <c r="V20" s="385"/>
      <c r="W20" s="385"/>
      <c r="X20" s="385"/>
      <c r="Y20" s="385"/>
      <c r="Z20" s="385"/>
      <c r="AA20" s="385">
        <f t="shared" si="13"/>
        <v>0</v>
      </c>
      <c r="AB20" s="385"/>
      <c r="AC20" s="385"/>
      <c r="AD20" s="385"/>
      <c r="AE20" s="385"/>
      <c r="AF20" s="385"/>
      <c r="AG20" s="385">
        <f t="shared" si="15"/>
        <v>0</v>
      </c>
      <c r="AH20" s="385">
        <f>H20+O20</f>
        <v>0</v>
      </c>
      <c r="AI20" s="385">
        <f>I20+P20+V20+AB20</f>
        <v>0</v>
      </c>
      <c r="AJ20" s="385">
        <f t="shared" si="14"/>
        <v>0</v>
      </c>
      <c r="AK20" s="387">
        <f t="shared" si="14"/>
        <v>0</v>
      </c>
      <c r="AL20" s="385">
        <f t="shared" si="14"/>
        <v>0</v>
      </c>
      <c r="AM20" s="385"/>
      <c r="AN20" s="385">
        <f t="shared" si="16"/>
        <v>0</v>
      </c>
      <c r="AO20" s="375">
        <f t="shared" si="9"/>
        <v>0</v>
      </c>
    </row>
    <row r="21" spans="1:43" ht="19.5" hidden="1">
      <c r="A21" s="388" t="s">
        <v>4745</v>
      </c>
      <c r="B21" s="389">
        <f t="shared" si="17"/>
        <v>95000</v>
      </c>
      <c r="C21" s="389">
        <f t="shared" si="0"/>
        <v>95000</v>
      </c>
      <c r="D21" s="389">
        <v>72000</v>
      </c>
      <c r="E21" s="389">
        <v>23000</v>
      </c>
      <c r="F21" s="389">
        <v>0</v>
      </c>
      <c r="G21" s="379"/>
      <c r="H21" s="379"/>
      <c r="I21" s="385"/>
      <c r="J21" s="385"/>
      <c r="K21" s="385"/>
      <c r="L21" s="385"/>
      <c r="M21" s="385"/>
      <c r="N21" s="385">
        <f t="shared" si="18"/>
        <v>0</v>
      </c>
      <c r="O21" s="386"/>
      <c r="P21" s="386">
        <v>12000</v>
      </c>
      <c r="Q21" s="386"/>
      <c r="R21" s="386"/>
      <c r="S21" s="386"/>
      <c r="T21" s="386"/>
      <c r="U21" s="386">
        <f t="shared" si="12"/>
        <v>12000</v>
      </c>
      <c r="V21" s="385"/>
      <c r="W21" s="385"/>
      <c r="X21" s="385"/>
      <c r="Y21" s="385"/>
      <c r="Z21" s="385"/>
      <c r="AA21" s="385">
        <f t="shared" si="13"/>
        <v>0</v>
      </c>
      <c r="AB21" s="385"/>
      <c r="AC21" s="385"/>
      <c r="AD21" s="385"/>
      <c r="AE21" s="385"/>
      <c r="AF21" s="385"/>
      <c r="AG21" s="385">
        <f t="shared" si="15"/>
        <v>0</v>
      </c>
      <c r="AH21" s="385"/>
      <c r="AI21" s="385">
        <f>I21+P21+V21+AB21</f>
        <v>12000</v>
      </c>
      <c r="AJ21" s="385">
        <f t="shared" si="14"/>
        <v>0</v>
      </c>
      <c r="AK21" s="387">
        <f t="shared" si="14"/>
        <v>0</v>
      </c>
      <c r="AL21" s="385">
        <f t="shared" si="14"/>
        <v>0</v>
      </c>
      <c r="AM21" s="385"/>
      <c r="AN21" s="385">
        <f t="shared" si="16"/>
        <v>12000</v>
      </c>
      <c r="AO21" s="375">
        <f t="shared" si="9"/>
        <v>0</v>
      </c>
    </row>
    <row r="22" spans="1:43" ht="19.5" hidden="1">
      <c r="A22" s="388" t="s">
        <v>4746</v>
      </c>
      <c r="B22" s="389">
        <f t="shared" si="17"/>
        <v>0</v>
      </c>
      <c r="C22" s="389">
        <f t="shared" si="0"/>
        <v>0</v>
      </c>
      <c r="D22" s="389"/>
      <c r="E22" s="389"/>
      <c r="F22" s="389"/>
      <c r="G22" s="379"/>
      <c r="H22" s="379"/>
      <c r="I22" s="385"/>
      <c r="J22" s="385"/>
      <c r="K22" s="385"/>
      <c r="L22" s="385"/>
      <c r="M22" s="385"/>
      <c r="N22" s="385">
        <f t="shared" si="18"/>
        <v>0</v>
      </c>
      <c r="O22" s="386"/>
      <c r="P22" s="386"/>
      <c r="Q22" s="386"/>
      <c r="R22" s="386"/>
      <c r="S22" s="386"/>
      <c r="T22" s="386"/>
      <c r="U22" s="386">
        <f t="shared" si="12"/>
        <v>0</v>
      </c>
      <c r="V22" s="385"/>
      <c r="W22" s="385"/>
      <c r="X22" s="385"/>
      <c r="Y22" s="385"/>
      <c r="Z22" s="385"/>
      <c r="AA22" s="385">
        <f t="shared" si="13"/>
        <v>0</v>
      </c>
      <c r="AB22" s="385"/>
      <c r="AC22" s="385"/>
      <c r="AD22" s="385"/>
      <c r="AE22" s="385"/>
      <c r="AF22" s="385"/>
      <c r="AG22" s="385">
        <f t="shared" si="15"/>
        <v>0</v>
      </c>
      <c r="AH22" s="385"/>
      <c r="AI22" s="385">
        <f t="shared" si="14"/>
        <v>0</v>
      </c>
      <c r="AJ22" s="385">
        <f t="shared" si="14"/>
        <v>0</v>
      </c>
      <c r="AK22" s="387">
        <f t="shared" si="14"/>
        <v>0</v>
      </c>
      <c r="AL22" s="385">
        <f t="shared" si="14"/>
        <v>0</v>
      </c>
      <c r="AM22" s="385"/>
      <c r="AN22" s="385">
        <f t="shared" si="16"/>
        <v>0</v>
      </c>
      <c r="AO22" s="375">
        <f t="shared" si="9"/>
        <v>0</v>
      </c>
    </row>
    <row r="23" spans="1:43" ht="19.5" hidden="1">
      <c r="A23" s="388" t="s">
        <v>4747</v>
      </c>
      <c r="B23" s="393">
        <v>1100000</v>
      </c>
      <c r="C23" s="389">
        <f t="shared" si="0"/>
        <v>1110000</v>
      </c>
      <c r="D23" s="389">
        <v>1110000</v>
      </c>
      <c r="E23" s="389"/>
      <c r="F23" s="389">
        <v>0</v>
      </c>
      <c r="G23" s="379"/>
      <c r="H23" s="379"/>
      <c r="I23" s="385"/>
      <c r="J23" s="385"/>
      <c r="K23" s="385"/>
      <c r="L23" s="385"/>
      <c r="M23" s="385"/>
      <c r="N23" s="385">
        <f t="shared" si="18"/>
        <v>0</v>
      </c>
      <c r="O23" s="394"/>
      <c r="P23" s="386">
        <v>0</v>
      </c>
      <c r="Q23" s="394"/>
      <c r="R23" s="394"/>
      <c r="S23" s="394"/>
      <c r="T23" s="394"/>
      <c r="U23" s="394">
        <f t="shared" si="12"/>
        <v>0</v>
      </c>
      <c r="V23" s="395"/>
      <c r="W23" s="395"/>
      <c r="X23" s="395"/>
      <c r="Y23" s="395"/>
      <c r="Z23" s="395"/>
      <c r="AA23" s="395">
        <f t="shared" si="13"/>
        <v>0</v>
      </c>
      <c r="AB23" s="395"/>
      <c r="AC23" s="395"/>
      <c r="AD23" s="395"/>
      <c r="AE23" s="395"/>
      <c r="AF23" s="395"/>
      <c r="AG23" s="395">
        <f t="shared" si="15"/>
        <v>0</v>
      </c>
      <c r="AH23" s="395"/>
      <c r="AI23" s="395">
        <f t="shared" si="14"/>
        <v>0</v>
      </c>
      <c r="AJ23" s="395">
        <f t="shared" si="14"/>
        <v>0</v>
      </c>
      <c r="AK23" s="396">
        <f t="shared" si="14"/>
        <v>0</v>
      </c>
      <c r="AL23" s="395">
        <f t="shared" si="14"/>
        <v>0</v>
      </c>
      <c r="AM23" s="395"/>
      <c r="AN23" s="395">
        <f t="shared" si="16"/>
        <v>0</v>
      </c>
      <c r="AO23" s="375">
        <f t="shared" si="9"/>
        <v>0</v>
      </c>
    </row>
    <row r="24" spans="1:43" ht="19.5" hidden="1">
      <c r="A24" s="372" t="s">
        <v>4748</v>
      </c>
      <c r="B24" s="389"/>
      <c r="C24" s="389"/>
      <c r="D24" s="389"/>
      <c r="E24" s="389"/>
      <c r="F24" s="389"/>
      <c r="G24" s="379"/>
      <c r="H24" s="382">
        <f>H25</f>
        <v>687290</v>
      </c>
      <c r="I24" s="385"/>
      <c r="J24" s="385"/>
      <c r="K24" s="385"/>
      <c r="L24" s="385"/>
      <c r="M24" s="385"/>
      <c r="N24" s="376">
        <f t="shared" si="18"/>
        <v>687290</v>
      </c>
      <c r="O24" s="394"/>
      <c r="P24" s="386"/>
      <c r="Q24" s="394"/>
      <c r="R24" s="394"/>
      <c r="S24" s="394"/>
      <c r="T24" s="394"/>
      <c r="U24" s="394"/>
      <c r="V24" s="395"/>
      <c r="W24" s="395"/>
      <c r="X24" s="395"/>
      <c r="Y24" s="395"/>
      <c r="Z24" s="395"/>
      <c r="AA24" s="395"/>
      <c r="AB24" s="395"/>
      <c r="AC24" s="395"/>
      <c r="AD24" s="395"/>
      <c r="AE24" s="395"/>
      <c r="AF24" s="395"/>
      <c r="AG24" s="395"/>
      <c r="AH24" s="376">
        <f>H24+O24</f>
        <v>687290</v>
      </c>
      <c r="AI24" s="395"/>
      <c r="AJ24" s="395"/>
      <c r="AK24" s="396"/>
      <c r="AL24" s="395"/>
      <c r="AM24" s="395"/>
      <c r="AN24" s="397">
        <f t="shared" si="16"/>
        <v>687290</v>
      </c>
      <c r="AO24" s="375">
        <f t="shared" si="9"/>
        <v>0</v>
      </c>
    </row>
    <row r="25" spans="1:43" ht="19.5" hidden="1">
      <c r="A25" s="388" t="s">
        <v>4743</v>
      </c>
      <c r="B25" s="389"/>
      <c r="C25" s="389"/>
      <c r="D25" s="389"/>
      <c r="E25" s="389"/>
      <c r="F25" s="389"/>
      <c r="G25" s="379"/>
      <c r="H25" s="390">
        <v>687290</v>
      </c>
      <c r="I25" s="385"/>
      <c r="J25" s="385"/>
      <c r="K25" s="385"/>
      <c r="L25" s="385"/>
      <c r="M25" s="385"/>
      <c r="N25" s="385">
        <f t="shared" si="18"/>
        <v>687290</v>
      </c>
      <c r="O25" s="394"/>
      <c r="P25" s="394"/>
      <c r="Q25" s="394"/>
      <c r="R25" s="394"/>
      <c r="S25" s="394"/>
      <c r="T25" s="394"/>
      <c r="U25" s="394"/>
      <c r="V25" s="395"/>
      <c r="W25" s="395"/>
      <c r="X25" s="395"/>
      <c r="Y25" s="395"/>
      <c r="Z25" s="395"/>
      <c r="AA25" s="395"/>
      <c r="AB25" s="395"/>
      <c r="AC25" s="395"/>
      <c r="AD25" s="395"/>
      <c r="AE25" s="395"/>
      <c r="AF25" s="395"/>
      <c r="AG25" s="395"/>
      <c r="AH25" s="385">
        <f>H25+O25</f>
        <v>687290</v>
      </c>
      <c r="AI25" s="395"/>
      <c r="AJ25" s="395"/>
      <c r="AK25" s="396"/>
      <c r="AL25" s="395"/>
      <c r="AM25" s="395"/>
      <c r="AN25" s="395">
        <f t="shared" si="16"/>
        <v>687290</v>
      </c>
      <c r="AO25" s="375">
        <f>AN25-AA25-U25-N25</f>
        <v>0</v>
      </c>
    </row>
    <row r="26" spans="1:43" ht="19.5" hidden="1">
      <c r="A26" s="372" t="s">
        <v>4749</v>
      </c>
      <c r="B26" s="398">
        <f>B27+B28+B29</f>
        <v>4630000</v>
      </c>
      <c r="C26" s="373">
        <f t="shared" ref="C26:AM26" si="19">C27+C28+C29</f>
        <v>0</v>
      </c>
      <c r="D26" s="373">
        <f t="shared" si="19"/>
        <v>0</v>
      </c>
      <c r="E26" s="373">
        <f t="shared" si="19"/>
        <v>0</v>
      </c>
      <c r="F26" s="373">
        <f t="shared" si="19"/>
        <v>0</v>
      </c>
      <c r="G26" s="373">
        <f t="shared" si="19"/>
        <v>0</v>
      </c>
      <c r="H26" s="373">
        <f t="shared" si="19"/>
        <v>0</v>
      </c>
      <c r="I26" s="373">
        <f t="shared" si="19"/>
        <v>0</v>
      </c>
      <c r="J26" s="373">
        <f t="shared" si="19"/>
        <v>0</v>
      </c>
      <c r="K26" s="373">
        <f t="shared" si="19"/>
        <v>0</v>
      </c>
      <c r="L26" s="373">
        <f t="shared" si="19"/>
        <v>0</v>
      </c>
      <c r="M26" s="373">
        <f t="shared" si="19"/>
        <v>0</v>
      </c>
      <c r="N26" s="376">
        <f t="shared" si="18"/>
        <v>0</v>
      </c>
      <c r="O26" s="374">
        <f>O27+O28+O29</f>
        <v>0</v>
      </c>
      <c r="P26" s="374">
        <f t="shared" si="19"/>
        <v>0</v>
      </c>
      <c r="Q26" s="374">
        <f t="shared" si="19"/>
        <v>0</v>
      </c>
      <c r="R26" s="374">
        <f t="shared" si="19"/>
        <v>0</v>
      </c>
      <c r="S26" s="374">
        <f t="shared" si="19"/>
        <v>0</v>
      </c>
      <c r="T26" s="374">
        <f t="shared" si="19"/>
        <v>0</v>
      </c>
      <c r="U26" s="374">
        <f t="shared" si="19"/>
        <v>0</v>
      </c>
      <c r="V26" s="373">
        <f t="shared" si="19"/>
        <v>0</v>
      </c>
      <c r="W26" s="373">
        <f t="shared" si="19"/>
        <v>0</v>
      </c>
      <c r="X26" s="373">
        <f t="shared" si="19"/>
        <v>0</v>
      </c>
      <c r="Y26" s="373">
        <f t="shared" si="19"/>
        <v>443000</v>
      </c>
      <c r="Z26" s="373">
        <f t="shared" si="19"/>
        <v>0</v>
      </c>
      <c r="AA26" s="373">
        <f t="shared" si="19"/>
        <v>443000</v>
      </c>
      <c r="AB26" s="373">
        <f t="shared" si="19"/>
        <v>0</v>
      </c>
      <c r="AC26" s="373">
        <f t="shared" si="19"/>
        <v>0</v>
      </c>
      <c r="AD26" s="373">
        <f t="shared" si="19"/>
        <v>0</v>
      </c>
      <c r="AE26" s="373">
        <f t="shared" si="19"/>
        <v>0</v>
      </c>
      <c r="AF26" s="373">
        <f t="shared" si="19"/>
        <v>0</v>
      </c>
      <c r="AG26" s="373">
        <f t="shared" si="19"/>
        <v>0</v>
      </c>
      <c r="AH26" s="373">
        <f t="shared" si="19"/>
        <v>0</v>
      </c>
      <c r="AI26" s="373">
        <f t="shared" si="19"/>
        <v>0</v>
      </c>
      <c r="AJ26" s="373">
        <f t="shared" si="19"/>
        <v>0</v>
      </c>
      <c r="AK26" s="373">
        <f t="shared" si="19"/>
        <v>0</v>
      </c>
      <c r="AL26" s="373">
        <f t="shared" si="19"/>
        <v>443000</v>
      </c>
      <c r="AM26" s="373">
        <f t="shared" si="19"/>
        <v>0</v>
      </c>
      <c r="AN26" s="395">
        <f t="shared" si="16"/>
        <v>443000</v>
      </c>
      <c r="AO26" s="375">
        <f t="shared" si="9"/>
        <v>0</v>
      </c>
    </row>
    <row r="27" spans="1:43" ht="19.5" hidden="1">
      <c r="A27" s="388" t="s">
        <v>4739</v>
      </c>
      <c r="B27" s="399">
        <v>650000</v>
      </c>
      <c r="C27" s="379"/>
      <c r="D27" s="379"/>
      <c r="E27" s="379"/>
      <c r="F27" s="379"/>
      <c r="G27" s="379"/>
      <c r="H27" s="379"/>
      <c r="I27" s="379"/>
      <c r="J27" s="379"/>
      <c r="K27" s="379"/>
      <c r="L27" s="379"/>
      <c r="M27" s="379"/>
      <c r="N27" s="379">
        <f>L27</f>
        <v>0</v>
      </c>
      <c r="O27" s="391"/>
      <c r="P27" s="391"/>
      <c r="Q27" s="391"/>
      <c r="R27" s="391"/>
      <c r="S27" s="391"/>
      <c r="T27" s="391"/>
      <c r="U27" s="391">
        <f t="shared" ref="U27:U69" si="20">P27+Q27+R27+S27+O27+T27</f>
        <v>0</v>
      </c>
      <c r="V27" s="379"/>
      <c r="W27" s="379"/>
      <c r="X27" s="379"/>
      <c r="Y27" s="379"/>
      <c r="Z27" s="379"/>
      <c r="AA27" s="379"/>
      <c r="AB27" s="379"/>
      <c r="AC27" s="379"/>
      <c r="AD27" s="379"/>
      <c r="AE27" s="379"/>
      <c r="AF27" s="379"/>
      <c r="AG27" s="385">
        <f>AB27+AC27+AD27+AE27</f>
        <v>0</v>
      </c>
      <c r="AH27" s="379"/>
      <c r="AI27" s="379"/>
      <c r="AJ27" s="379"/>
      <c r="AK27" s="387">
        <f t="shared" ref="AK27:AL30" si="21">K27+R27+X27+AD27</f>
        <v>0</v>
      </c>
      <c r="AL27" s="385">
        <f>L27+S27+Y27+AE27+G27</f>
        <v>0</v>
      </c>
      <c r="AM27" s="379"/>
      <c r="AN27" s="385">
        <f>AI27+AJ27+AK27+AL27+AH27</f>
        <v>0</v>
      </c>
      <c r="AO27" s="375">
        <f t="shared" si="9"/>
        <v>0</v>
      </c>
    </row>
    <row r="28" spans="1:43" ht="19.5" hidden="1">
      <c r="A28" s="388" t="s">
        <v>4743</v>
      </c>
      <c r="B28" s="400">
        <v>3800000</v>
      </c>
      <c r="C28" s="379"/>
      <c r="D28" s="379"/>
      <c r="E28" s="379"/>
      <c r="F28" s="379"/>
      <c r="G28" s="379"/>
      <c r="H28" s="379"/>
      <c r="I28" s="379"/>
      <c r="J28" s="379"/>
      <c r="K28" s="379"/>
      <c r="L28" s="379"/>
      <c r="M28" s="379"/>
      <c r="N28" s="379">
        <f>L28</f>
        <v>0</v>
      </c>
      <c r="O28" s="391"/>
      <c r="P28" s="391"/>
      <c r="Q28" s="391"/>
      <c r="R28" s="391"/>
      <c r="S28" s="391"/>
      <c r="T28" s="391"/>
      <c r="U28" s="391">
        <f>P28+Q28+R28+S28+O28+T28</f>
        <v>0</v>
      </c>
      <c r="V28" s="379"/>
      <c r="W28" s="379"/>
      <c r="X28" s="379"/>
      <c r="Y28" s="379">
        <v>443000</v>
      </c>
      <c r="Z28" s="379"/>
      <c r="AA28" s="385">
        <f>V28+W28+X28+Y28</f>
        <v>443000</v>
      </c>
      <c r="AB28" s="379"/>
      <c r="AC28" s="379"/>
      <c r="AD28" s="379"/>
      <c r="AE28" s="379"/>
      <c r="AF28" s="379"/>
      <c r="AG28" s="385">
        <f t="shared" ref="AG28:AG29" si="22">AB28+AC28+AD28+AE28</f>
        <v>0</v>
      </c>
      <c r="AH28" s="379"/>
      <c r="AI28" s="379"/>
      <c r="AJ28" s="379"/>
      <c r="AK28" s="387">
        <f t="shared" si="21"/>
        <v>0</v>
      </c>
      <c r="AL28" s="385">
        <f t="shared" ref="AL28:AL29" si="23">L28+S28+Y28+AE28+G28</f>
        <v>443000</v>
      </c>
      <c r="AM28" s="379"/>
      <c r="AN28" s="385">
        <f>AI28+AJ28+AK28+AL28+AH28</f>
        <v>443000</v>
      </c>
      <c r="AO28" s="375">
        <f t="shared" si="9"/>
        <v>0</v>
      </c>
    </row>
    <row r="29" spans="1:43" ht="19.5" hidden="1">
      <c r="A29" s="388" t="s">
        <v>4745</v>
      </c>
      <c r="B29" s="400">
        <v>180000</v>
      </c>
      <c r="C29" s="379"/>
      <c r="D29" s="379"/>
      <c r="E29" s="379"/>
      <c r="F29" s="379"/>
      <c r="G29" s="379"/>
      <c r="H29" s="379"/>
      <c r="I29" s="379"/>
      <c r="J29" s="379"/>
      <c r="K29" s="379"/>
      <c r="L29" s="379"/>
      <c r="M29" s="379"/>
      <c r="N29" s="379">
        <f>L29</f>
        <v>0</v>
      </c>
      <c r="O29" s="391"/>
      <c r="P29" s="391"/>
      <c r="Q29" s="391"/>
      <c r="R29" s="391"/>
      <c r="S29" s="391"/>
      <c r="T29" s="391"/>
      <c r="U29" s="391">
        <f>P29+Q29+R29+S29+O29+T29</f>
        <v>0</v>
      </c>
      <c r="V29" s="379"/>
      <c r="W29" s="379"/>
      <c r="X29" s="379"/>
      <c r="Y29" s="379"/>
      <c r="Z29" s="379"/>
      <c r="AA29" s="379"/>
      <c r="AB29" s="379"/>
      <c r="AC29" s="379"/>
      <c r="AD29" s="379"/>
      <c r="AE29" s="379"/>
      <c r="AF29" s="379"/>
      <c r="AG29" s="385">
        <f t="shared" si="22"/>
        <v>0</v>
      </c>
      <c r="AH29" s="379"/>
      <c r="AI29" s="379"/>
      <c r="AJ29" s="379"/>
      <c r="AK29" s="387">
        <f t="shared" si="21"/>
        <v>0</v>
      </c>
      <c r="AL29" s="385">
        <f t="shared" si="23"/>
        <v>0</v>
      </c>
      <c r="AM29" s="379"/>
      <c r="AN29" s="385">
        <f>AI29+AJ29+AK29+AL29+AH29</f>
        <v>0</v>
      </c>
      <c r="AO29" s="375">
        <f t="shared" si="9"/>
        <v>0</v>
      </c>
    </row>
    <row r="30" spans="1:43" ht="39" hidden="1">
      <c r="A30" s="372" t="s">
        <v>4750</v>
      </c>
      <c r="B30" s="373">
        <f>B31+B34+B35</f>
        <v>25500000</v>
      </c>
      <c r="C30" s="373"/>
      <c r="D30" s="373"/>
      <c r="E30" s="373"/>
      <c r="F30" s="373"/>
      <c r="G30" s="373">
        <f>G31+G35+G34</f>
        <v>3487179</v>
      </c>
      <c r="H30" s="373">
        <f t="shared" ref="H30:K30" si="24">H31+H35+H34</f>
        <v>0</v>
      </c>
      <c r="I30" s="373">
        <f t="shared" si="24"/>
        <v>0</v>
      </c>
      <c r="J30" s="373">
        <f t="shared" si="24"/>
        <v>0</v>
      </c>
      <c r="K30" s="373">
        <f t="shared" si="24"/>
        <v>914589</v>
      </c>
      <c r="L30" s="373">
        <f t="shared" ref="L30:N30" si="25">L31+L34+L35</f>
        <v>0</v>
      </c>
      <c r="M30" s="373">
        <f t="shared" si="25"/>
        <v>0</v>
      </c>
      <c r="N30" s="373">
        <f t="shared" si="25"/>
        <v>914589</v>
      </c>
      <c r="O30" s="377"/>
      <c r="P30" s="377"/>
      <c r="Q30" s="377"/>
      <c r="R30" s="377">
        <f>R31+R34+R35</f>
        <v>158355</v>
      </c>
      <c r="S30" s="377"/>
      <c r="T30" s="377"/>
      <c r="U30" s="377">
        <f t="shared" si="20"/>
        <v>158355</v>
      </c>
      <c r="V30" s="376">
        <f t="shared" ref="V30:AG30" si="26">V31+V34+V35</f>
        <v>0</v>
      </c>
      <c r="W30" s="376">
        <f t="shared" si="26"/>
        <v>0</v>
      </c>
      <c r="X30" s="376">
        <f t="shared" si="26"/>
        <v>639325</v>
      </c>
      <c r="Y30" s="376">
        <f t="shared" si="26"/>
        <v>0</v>
      </c>
      <c r="Z30" s="376">
        <f t="shared" si="26"/>
        <v>0</v>
      </c>
      <c r="AA30" s="376">
        <f t="shared" si="26"/>
        <v>639325</v>
      </c>
      <c r="AB30" s="376">
        <f t="shared" si="26"/>
        <v>0</v>
      </c>
      <c r="AC30" s="376">
        <f t="shared" si="26"/>
        <v>0</v>
      </c>
      <c r="AD30" s="376">
        <f t="shared" si="26"/>
        <v>0</v>
      </c>
      <c r="AE30" s="376">
        <f t="shared" si="26"/>
        <v>0</v>
      </c>
      <c r="AF30" s="376">
        <f t="shared" si="26"/>
        <v>0</v>
      </c>
      <c r="AG30" s="376">
        <f t="shared" si="26"/>
        <v>0</v>
      </c>
      <c r="AH30" s="376"/>
      <c r="AI30" s="376"/>
      <c r="AJ30" s="376"/>
      <c r="AK30" s="401">
        <f>K30+R30+X30+AD30+G30</f>
        <v>5199448</v>
      </c>
      <c r="AL30" s="376">
        <f t="shared" si="21"/>
        <v>0</v>
      </c>
      <c r="AM30" s="376">
        <f>M30+T30+Z30+AF30</f>
        <v>0</v>
      </c>
      <c r="AN30" s="401">
        <f>N30+U30+AA30+AG30+G30</f>
        <v>5199448</v>
      </c>
    </row>
    <row r="31" spans="1:43" ht="19.5" hidden="1">
      <c r="A31" s="388" t="s">
        <v>4738</v>
      </c>
      <c r="B31" s="379">
        <v>7010000</v>
      </c>
      <c r="C31" s="379"/>
      <c r="D31" s="379">
        <f>D32+D33</f>
        <v>0</v>
      </c>
      <c r="E31" s="379">
        <f>E32+E33</f>
        <v>0</v>
      </c>
      <c r="F31" s="379">
        <f>F32+F33</f>
        <v>0</v>
      </c>
      <c r="G31" s="379">
        <f>G32+G33</f>
        <v>1105408</v>
      </c>
      <c r="H31" s="379">
        <f t="shared" ref="H31:K31" si="27">H32+H33</f>
        <v>0</v>
      </c>
      <c r="I31" s="379">
        <f t="shared" si="27"/>
        <v>0</v>
      </c>
      <c r="J31" s="379">
        <f t="shared" si="27"/>
        <v>0</v>
      </c>
      <c r="K31" s="379">
        <f t="shared" si="27"/>
        <v>914589</v>
      </c>
      <c r="L31" s="379">
        <f>L32+L33</f>
        <v>0</v>
      </c>
      <c r="M31" s="379"/>
      <c r="N31" s="379">
        <f>N32+N33</f>
        <v>914589</v>
      </c>
      <c r="O31" s="391"/>
      <c r="P31" s="391">
        <f>P32+P33</f>
        <v>0</v>
      </c>
      <c r="Q31" s="391">
        <f>Q32+Q33</f>
        <v>0</v>
      </c>
      <c r="R31" s="391">
        <f>R32+R33</f>
        <v>1260</v>
      </c>
      <c r="S31" s="391">
        <f>S32+S33</f>
        <v>0</v>
      </c>
      <c r="T31" s="391"/>
      <c r="U31" s="391">
        <f t="shared" si="20"/>
        <v>1260</v>
      </c>
      <c r="V31" s="379">
        <f>V32+V33</f>
        <v>0</v>
      </c>
      <c r="W31" s="379">
        <f>W32+W33</f>
        <v>0</v>
      </c>
      <c r="X31" s="379">
        <f>X32+X33</f>
        <v>74230</v>
      </c>
      <c r="Y31" s="379">
        <f>Y32+Y33</f>
        <v>0</v>
      </c>
      <c r="Z31" s="379"/>
      <c r="AA31" s="379">
        <f>AA32+AA33</f>
        <v>74230</v>
      </c>
      <c r="AB31" s="379">
        <f>AB32+AB33</f>
        <v>0</v>
      </c>
      <c r="AC31" s="379">
        <f>AC32+AC33</f>
        <v>0</v>
      </c>
      <c r="AD31" s="379"/>
      <c r="AE31" s="379">
        <f>AE32+AE33</f>
        <v>0</v>
      </c>
      <c r="AF31" s="379"/>
      <c r="AG31" s="385">
        <f>AB31+AC31+AD31+AE31</f>
        <v>0</v>
      </c>
      <c r="AH31" s="379"/>
      <c r="AI31" s="379">
        <f>AI32+AI33</f>
        <v>0</v>
      </c>
      <c r="AJ31" s="379">
        <f>AJ32+AJ33</f>
        <v>0</v>
      </c>
      <c r="AK31" s="402">
        <f>AK32+AK33</f>
        <v>2095487</v>
      </c>
      <c r="AL31" s="379">
        <f>AL32+AL33</f>
        <v>0</v>
      </c>
      <c r="AM31" s="379"/>
      <c r="AN31" s="385">
        <f>AI31+AJ31+AK31+AL31+AH31</f>
        <v>2095487</v>
      </c>
      <c r="AO31" s="403">
        <v>2095487</v>
      </c>
      <c r="AP31" s="375">
        <f>AK31-AO31</f>
        <v>0</v>
      </c>
    </row>
    <row r="32" spans="1:43" ht="19.5" hidden="1">
      <c r="A32" s="404" t="s">
        <v>4751</v>
      </c>
      <c r="B32" s="379">
        <v>6110000</v>
      </c>
      <c r="C32" s="379"/>
      <c r="D32" s="379"/>
      <c r="E32" s="379"/>
      <c r="F32" s="379"/>
      <c r="G32" s="379">
        <v>805408</v>
      </c>
      <c r="H32" s="379"/>
      <c r="I32" s="379"/>
      <c r="J32" s="379"/>
      <c r="K32" s="379">
        <v>614589</v>
      </c>
      <c r="L32" s="379"/>
      <c r="M32" s="379"/>
      <c r="N32" s="385">
        <f>I32+J32+K32+L32+M32</f>
        <v>614589</v>
      </c>
      <c r="O32" s="391"/>
      <c r="P32" s="391"/>
      <c r="Q32" s="391"/>
      <c r="R32" s="391">
        <v>1260</v>
      </c>
      <c r="S32" s="391"/>
      <c r="T32" s="391"/>
      <c r="U32" s="391">
        <f t="shared" si="20"/>
        <v>1260</v>
      </c>
      <c r="V32" s="379"/>
      <c r="W32" s="379"/>
      <c r="X32" s="379">
        <v>74230</v>
      </c>
      <c r="Y32" s="379"/>
      <c r="Z32" s="379"/>
      <c r="AA32" s="379">
        <f>X32</f>
        <v>74230</v>
      </c>
      <c r="AB32" s="379"/>
      <c r="AC32" s="379"/>
      <c r="AD32" s="385"/>
      <c r="AE32" s="379"/>
      <c r="AF32" s="379"/>
      <c r="AG32" s="385">
        <f t="shared" ref="AG32:AG34" si="28">AB32+AC32+AD32+AE32</f>
        <v>0</v>
      </c>
      <c r="AH32" s="379"/>
      <c r="AI32" s="379"/>
      <c r="AJ32" s="379"/>
      <c r="AK32" s="387">
        <f>K32+R32+X32+AD32+G32</f>
        <v>1495487</v>
      </c>
      <c r="AL32" s="385">
        <f t="shared" ref="AL32:AL38" si="29">L32+S32+Y32+AE32</f>
        <v>0</v>
      </c>
      <c r="AM32" s="379"/>
      <c r="AN32" s="385">
        <f>AI32+AJ32+AK32+AL32+AH32</f>
        <v>1495487</v>
      </c>
      <c r="AO32" s="403"/>
      <c r="AP32" s="375"/>
    </row>
    <row r="33" spans="1:42" ht="19.5" hidden="1">
      <c r="A33" s="404" t="s">
        <v>4752</v>
      </c>
      <c r="B33" s="379">
        <v>900000</v>
      </c>
      <c r="C33" s="379"/>
      <c r="D33" s="379"/>
      <c r="E33" s="379"/>
      <c r="F33" s="379"/>
      <c r="G33" s="379">
        <v>300000</v>
      </c>
      <c r="H33" s="379"/>
      <c r="I33" s="379"/>
      <c r="J33" s="379"/>
      <c r="K33" s="379">
        <v>300000</v>
      </c>
      <c r="L33" s="379"/>
      <c r="M33" s="379"/>
      <c r="N33" s="385">
        <f>I33+J33+K33+L33+M33</f>
        <v>300000</v>
      </c>
      <c r="O33" s="391"/>
      <c r="P33" s="391"/>
      <c r="Q33" s="391"/>
      <c r="R33" s="391"/>
      <c r="S33" s="391"/>
      <c r="T33" s="391"/>
      <c r="U33" s="391">
        <f t="shared" si="20"/>
        <v>0</v>
      </c>
      <c r="V33" s="379"/>
      <c r="W33" s="379"/>
      <c r="X33" s="379"/>
      <c r="Y33" s="379"/>
      <c r="Z33" s="379"/>
      <c r="AA33" s="379"/>
      <c r="AB33" s="379"/>
      <c r="AC33" s="379"/>
      <c r="AD33" s="379"/>
      <c r="AE33" s="379"/>
      <c r="AF33" s="379"/>
      <c r="AG33" s="385">
        <f t="shared" si="28"/>
        <v>0</v>
      </c>
      <c r="AH33" s="379"/>
      <c r="AI33" s="379"/>
      <c r="AJ33" s="379"/>
      <c r="AK33" s="387">
        <f>K33+R33+X33+AD33+G33</f>
        <v>600000</v>
      </c>
      <c r="AL33" s="385">
        <f t="shared" si="29"/>
        <v>0</v>
      </c>
      <c r="AM33" s="379"/>
      <c r="AN33" s="385">
        <f>AI33+AJ33+AK33+AL33+AH33</f>
        <v>600000</v>
      </c>
      <c r="AO33" s="403"/>
      <c r="AP33" s="375"/>
    </row>
    <row r="34" spans="1:42" ht="19.5" hidden="1">
      <c r="A34" s="388" t="s">
        <v>4753</v>
      </c>
      <c r="B34" s="379">
        <v>13490000</v>
      </c>
      <c r="C34" s="379"/>
      <c r="D34" s="379"/>
      <c r="E34" s="379"/>
      <c r="F34" s="379"/>
      <c r="G34" s="379">
        <v>1648757</v>
      </c>
      <c r="H34" s="379"/>
      <c r="I34" s="379"/>
      <c r="J34" s="379"/>
      <c r="K34" s="379"/>
      <c r="L34" s="379"/>
      <c r="M34" s="379"/>
      <c r="N34" s="385">
        <f>I34+J34+K34+L34+M34</f>
        <v>0</v>
      </c>
      <c r="O34" s="391"/>
      <c r="P34" s="391"/>
      <c r="Q34" s="391"/>
      <c r="R34" s="391"/>
      <c r="S34" s="391"/>
      <c r="T34" s="391"/>
      <c r="U34" s="391">
        <f t="shared" si="20"/>
        <v>0</v>
      </c>
      <c r="V34" s="379"/>
      <c r="W34" s="379"/>
      <c r="X34" s="379"/>
      <c r="Y34" s="379"/>
      <c r="Z34" s="379"/>
      <c r="AA34" s="385">
        <f>V34+W34+X34+Y34</f>
        <v>0</v>
      </c>
      <c r="AB34" s="379"/>
      <c r="AC34" s="379"/>
      <c r="AD34" s="379"/>
      <c r="AE34" s="379"/>
      <c r="AF34" s="379"/>
      <c r="AG34" s="385">
        <f t="shared" si="28"/>
        <v>0</v>
      </c>
      <c r="AH34" s="379"/>
      <c r="AI34" s="379"/>
      <c r="AJ34" s="379"/>
      <c r="AK34" s="405">
        <f t="shared" ref="AK34:AK35" si="30">K34+R34+X34+AD34+G34</f>
        <v>1648757</v>
      </c>
      <c r="AL34" s="385">
        <f t="shared" si="29"/>
        <v>0</v>
      </c>
      <c r="AM34" s="379"/>
      <c r="AN34" s="385">
        <f>AI34+AJ34+AK34+AL34+AH34</f>
        <v>1648757</v>
      </c>
      <c r="AO34" s="403">
        <v>273507</v>
      </c>
      <c r="AP34" s="375">
        <f t="shared" ref="AP34:AP35" si="31">AK34-AO34</f>
        <v>1375250</v>
      </c>
    </row>
    <row r="35" spans="1:42" ht="19.5" hidden="1">
      <c r="A35" s="388" t="s">
        <v>4754</v>
      </c>
      <c r="B35" s="379">
        <v>5000000</v>
      </c>
      <c r="C35" s="379"/>
      <c r="D35" s="379"/>
      <c r="E35" s="379"/>
      <c r="F35" s="379"/>
      <c r="G35" s="379">
        <v>733014</v>
      </c>
      <c r="H35" s="379"/>
      <c r="I35" s="379"/>
      <c r="J35" s="379"/>
      <c r="K35" s="379">
        <v>0</v>
      </c>
      <c r="L35" s="379"/>
      <c r="M35" s="379"/>
      <c r="N35" s="385">
        <f>I35+J35+K35+L35+M35</f>
        <v>0</v>
      </c>
      <c r="O35" s="391"/>
      <c r="P35" s="391"/>
      <c r="Q35" s="391"/>
      <c r="R35" s="391">
        <v>157095</v>
      </c>
      <c r="S35" s="391"/>
      <c r="T35" s="391"/>
      <c r="U35" s="391">
        <f t="shared" si="20"/>
        <v>157095</v>
      </c>
      <c r="V35" s="379"/>
      <c r="W35" s="379"/>
      <c r="X35" s="379">
        <v>565095</v>
      </c>
      <c r="Y35" s="379"/>
      <c r="Z35" s="379"/>
      <c r="AA35" s="379">
        <f>X35</f>
        <v>565095</v>
      </c>
      <c r="AB35" s="379"/>
      <c r="AC35" s="379"/>
      <c r="AD35" s="379"/>
      <c r="AE35" s="379"/>
      <c r="AF35" s="379"/>
      <c r="AG35" s="385">
        <f>AB35+AC35+AD35+AE35</f>
        <v>0</v>
      </c>
      <c r="AH35" s="379"/>
      <c r="AI35" s="379"/>
      <c r="AJ35" s="379"/>
      <c r="AK35" s="405">
        <f t="shared" si="30"/>
        <v>1455204</v>
      </c>
      <c r="AL35" s="385">
        <f t="shared" si="29"/>
        <v>0</v>
      </c>
      <c r="AM35" s="379"/>
      <c r="AN35" s="385">
        <f>AI35+AJ35+AK35+AL35+AH35</f>
        <v>1455204</v>
      </c>
      <c r="AO35" s="403">
        <v>1671391</v>
      </c>
      <c r="AP35" s="375">
        <f t="shared" si="31"/>
        <v>-216187</v>
      </c>
    </row>
    <row r="36" spans="1:42" ht="39" hidden="1">
      <c r="A36" s="406" t="s">
        <v>5786</v>
      </c>
      <c r="B36" s="407">
        <f>B37+B38</f>
        <v>7486000</v>
      </c>
      <c r="C36" s="373"/>
      <c r="D36" s="373"/>
      <c r="E36" s="373"/>
      <c r="F36" s="373"/>
      <c r="G36" s="373"/>
      <c r="H36" s="373"/>
      <c r="I36" s="373"/>
      <c r="J36" s="373"/>
      <c r="K36" s="373"/>
      <c r="L36" s="373"/>
      <c r="M36" s="373"/>
      <c r="N36" s="373"/>
      <c r="O36" s="377"/>
      <c r="P36" s="377"/>
      <c r="Q36" s="377"/>
      <c r="R36" s="377"/>
      <c r="S36" s="377"/>
      <c r="T36" s="377"/>
      <c r="U36" s="377"/>
      <c r="V36" s="376"/>
      <c r="W36" s="376"/>
      <c r="X36" s="376"/>
      <c r="Y36" s="376"/>
      <c r="Z36" s="376"/>
      <c r="AA36" s="376"/>
      <c r="AB36" s="376"/>
      <c r="AC36" s="376"/>
      <c r="AD36" s="376"/>
      <c r="AE36" s="376"/>
      <c r="AF36" s="376"/>
      <c r="AG36" s="376"/>
      <c r="AH36" s="376"/>
      <c r="AI36" s="376"/>
      <c r="AJ36" s="376"/>
      <c r="AK36" s="401">
        <f>K36+R36+X36+AD36+G36</f>
        <v>0</v>
      </c>
      <c r="AL36" s="376">
        <f t="shared" si="29"/>
        <v>0</v>
      </c>
      <c r="AM36" s="376">
        <f>M36+T36+Z36+AF36</f>
        <v>0</v>
      </c>
      <c r="AN36" s="401">
        <f>N36+U36+AA36+AG36+G36</f>
        <v>0</v>
      </c>
    </row>
    <row r="37" spans="1:42" ht="19.5" hidden="1">
      <c r="A37" s="408" t="s">
        <v>4739</v>
      </c>
      <c r="B37" s="409">
        <v>5168000</v>
      </c>
      <c r="C37" s="379"/>
      <c r="D37" s="379"/>
      <c r="E37" s="379"/>
      <c r="F37" s="379"/>
      <c r="G37" s="379"/>
      <c r="H37" s="379"/>
      <c r="I37" s="379"/>
      <c r="J37" s="379"/>
      <c r="K37" s="379"/>
      <c r="L37" s="379"/>
      <c r="M37" s="379"/>
      <c r="N37" s="385"/>
      <c r="O37" s="391"/>
      <c r="P37" s="391"/>
      <c r="Q37" s="391"/>
      <c r="R37" s="391"/>
      <c r="S37" s="391"/>
      <c r="T37" s="391"/>
      <c r="U37" s="391"/>
      <c r="V37" s="379"/>
      <c r="W37" s="379"/>
      <c r="X37" s="379"/>
      <c r="Y37" s="379"/>
      <c r="Z37" s="379"/>
      <c r="AA37" s="385"/>
      <c r="AB37" s="379"/>
      <c r="AC37" s="379"/>
      <c r="AD37" s="379"/>
      <c r="AE37" s="379"/>
      <c r="AF37" s="379"/>
      <c r="AG37" s="385"/>
      <c r="AH37" s="379"/>
      <c r="AI37" s="379"/>
      <c r="AJ37" s="379"/>
      <c r="AK37" s="405">
        <f t="shared" ref="AK37:AK38" si="32">K37+R37+X37+AD37+G37</f>
        <v>0</v>
      </c>
      <c r="AL37" s="385">
        <f t="shared" si="29"/>
        <v>0</v>
      </c>
      <c r="AM37" s="379"/>
      <c r="AN37" s="385">
        <f>AI37+AJ37+AK37+AL37+AH37</f>
        <v>0</v>
      </c>
      <c r="AO37" s="403">
        <v>273507</v>
      </c>
      <c r="AP37" s="375">
        <f t="shared" ref="AP37:AP38" si="33">AK37-AO37</f>
        <v>-273507</v>
      </c>
    </row>
    <row r="38" spans="1:42" ht="19.5" hidden="1">
      <c r="A38" s="408" t="s">
        <v>4740</v>
      </c>
      <c r="B38" s="409">
        <v>2318000</v>
      </c>
      <c r="C38" s="379"/>
      <c r="D38" s="379"/>
      <c r="E38" s="379"/>
      <c r="F38" s="379"/>
      <c r="G38" s="379"/>
      <c r="H38" s="379"/>
      <c r="I38" s="379"/>
      <c r="J38" s="379"/>
      <c r="K38" s="379"/>
      <c r="L38" s="379"/>
      <c r="M38" s="379"/>
      <c r="N38" s="385"/>
      <c r="O38" s="391"/>
      <c r="P38" s="391"/>
      <c r="Q38" s="391"/>
      <c r="R38" s="391"/>
      <c r="S38" s="391"/>
      <c r="T38" s="391"/>
      <c r="U38" s="391"/>
      <c r="V38" s="379"/>
      <c r="W38" s="379"/>
      <c r="X38" s="379"/>
      <c r="Y38" s="379"/>
      <c r="Z38" s="379"/>
      <c r="AA38" s="379"/>
      <c r="AB38" s="379"/>
      <c r="AC38" s="379"/>
      <c r="AD38" s="379"/>
      <c r="AE38" s="379"/>
      <c r="AF38" s="379"/>
      <c r="AG38" s="385"/>
      <c r="AH38" s="379"/>
      <c r="AI38" s="379"/>
      <c r="AJ38" s="379"/>
      <c r="AK38" s="405">
        <f t="shared" si="32"/>
        <v>0</v>
      </c>
      <c r="AL38" s="385">
        <f t="shared" si="29"/>
        <v>0</v>
      </c>
      <c r="AM38" s="379"/>
      <c r="AN38" s="385">
        <f>AI38+AJ38+AK38+AL38+AH38</f>
        <v>0</v>
      </c>
      <c r="AO38" s="403">
        <v>1671391</v>
      </c>
      <c r="AP38" s="375">
        <f t="shared" si="33"/>
        <v>-1671391</v>
      </c>
    </row>
    <row r="39" spans="1:42" ht="19.5" hidden="1">
      <c r="A39" s="372" t="s">
        <v>4755</v>
      </c>
      <c r="B39" s="101">
        <f>B40+B44+B43+B50</f>
        <v>191430000</v>
      </c>
      <c r="C39" s="101"/>
      <c r="D39" s="101">
        <f t="shared" ref="D39:AN39" si="34">D40+D44+D43+D50</f>
        <v>0</v>
      </c>
      <c r="E39" s="101">
        <f t="shared" si="34"/>
        <v>0</v>
      </c>
      <c r="F39" s="101">
        <f t="shared" si="34"/>
        <v>0</v>
      </c>
      <c r="G39" s="101"/>
      <c r="H39" s="101"/>
      <c r="I39" s="101">
        <f t="shared" si="34"/>
        <v>0</v>
      </c>
      <c r="J39" s="101">
        <f t="shared" si="34"/>
        <v>4015729</v>
      </c>
      <c r="K39" s="101">
        <f t="shared" si="34"/>
        <v>0</v>
      </c>
      <c r="L39" s="101">
        <f t="shared" si="34"/>
        <v>0</v>
      </c>
      <c r="M39" s="101"/>
      <c r="N39" s="101">
        <f t="shared" si="34"/>
        <v>4015729</v>
      </c>
      <c r="O39" s="195"/>
      <c r="P39" s="195">
        <f t="shared" si="34"/>
        <v>0</v>
      </c>
      <c r="Q39" s="195">
        <f t="shared" si="34"/>
        <v>24152839</v>
      </c>
      <c r="R39" s="195">
        <f t="shared" si="34"/>
        <v>0</v>
      </c>
      <c r="S39" s="195">
        <f t="shared" si="34"/>
        <v>0</v>
      </c>
      <c r="T39" s="195"/>
      <c r="U39" s="195">
        <f t="shared" si="20"/>
        <v>24152839</v>
      </c>
      <c r="V39" s="101">
        <f t="shared" si="34"/>
        <v>0</v>
      </c>
      <c r="W39" s="101">
        <f t="shared" si="34"/>
        <v>40974944</v>
      </c>
      <c r="X39" s="101">
        <f t="shared" si="34"/>
        <v>0</v>
      </c>
      <c r="Y39" s="101">
        <f t="shared" si="34"/>
        <v>0</v>
      </c>
      <c r="Z39" s="101"/>
      <c r="AA39" s="101">
        <f t="shared" si="34"/>
        <v>40974944</v>
      </c>
      <c r="AB39" s="101">
        <f t="shared" si="34"/>
        <v>0</v>
      </c>
      <c r="AC39" s="101">
        <f t="shared" si="34"/>
        <v>0</v>
      </c>
      <c r="AD39" s="101">
        <f t="shared" si="34"/>
        <v>0</v>
      </c>
      <c r="AE39" s="101">
        <f t="shared" si="34"/>
        <v>0</v>
      </c>
      <c r="AF39" s="101"/>
      <c r="AG39" s="101">
        <f t="shared" si="34"/>
        <v>0</v>
      </c>
      <c r="AH39" s="101"/>
      <c r="AI39" s="101">
        <f t="shared" si="34"/>
        <v>0</v>
      </c>
      <c r="AJ39" s="101">
        <f>AJ40+AJ44+AJ43+AJ50</f>
        <v>69143512</v>
      </c>
      <c r="AK39" s="101">
        <f t="shared" si="34"/>
        <v>0</v>
      </c>
      <c r="AL39" s="101">
        <f t="shared" si="34"/>
        <v>0</v>
      </c>
      <c r="AM39" s="101"/>
      <c r="AN39" s="101">
        <f t="shared" si="34"/>
        <v>69143512</v>
      </c>
    </row>
    <row r="40" spans="1:42" ht="19.5" hidden="1">
      <c r="A40" s="410" t="s">
        <v>4756</v>
      </c>
      <c r="B40" s="379">
        <f t="shared" ref="B40" si="35">B41+B42</f>
        <v>800000</v>
      </c>
      <c r="C40" s="379"/>
      <c r="D40" s="379">
        <f t="shared" ref="D40:AF40" si="36">D41+D42</f>
        <v>0</v>
      </c>
      <c r="E40" s="379">
        <f t="shared" si="36"/>
        <v>0</v>
      </c>
      <c r="F40" s="379">
        <f t="shared" si="36"/>
        <v>0</v>
      </c>
      <c r="G40" s="379"/>
      <c r="H40" s="379"/>
      <c r="I40" s="379">
        <f t="shared" si="36"/>
        <v>0</v>
      </c>
      <c r="J40" s="379">
        <f t="shared" si="36"/>
        <v>30000</v>
      </c>
      <c r="K40" s="379">
        <f t="shared" si="36"/>
        <v>0</v>
      </c>
      <c r="L40" s="379">
        <f t="shared" si="36"/>
        <v>0</v>
      </c>
      <c r="M40" s="379">
        <f t="shared" si="36"/>
        <v>0</v>
      </c>
      <c r="N40" s="379">
        <f>N41+N42</f>
        <v>30000</v>
      </c>
      <c r="O40" s="391">
        <f t="shared" si="36"/>
        <v>0</v>
      </c>
      <c r="P40" s="391">
        <f t="shared" si="36"/>
        <v>0</v>
      </c>
      <c r="Q40" s="391">
        <f t="shared" si="36"/>
        <v>152500</v>
      </c>
      <c r="R40" s="391">
        <f t="shared" si="36"/>
        <v>0</v>
      </c>
      <c r="S40" s="391">
        <f t="shared" si="36"/>
        <v>0</v>
      </c>
      <c r="T40" s="391">
        <f t="shared" si="36"/>
        <v>0</v>
      </c>
      <c r="U40" s="391">
        <f t="shared" si="20"/>
        <v>152500</v>
      </c>
      <c r="V40" s="379">
        <f t="shared" si="36"/>
        <v>0</v>
      </c>
      <c r="W40" s="379">
        <f t="shared" si="36"/>
        <v>240000</v>
      </c>
      <c r="X40" s="379">
        <f t="shared" si="36"/>
        <v>0</v>
      </c>
      <c r="Y40" s="379">
        <f t="shared" si="36"/>
        <v>0</v>
      </c>
      <c r="Z40" s="379">
        <f t="shared" si="36"/>
        <v>0</v>
      </c>
      <c r="AA40" s="379">
        <f>AA41+AA42</f>
        <v>240000</v>
      </c>
      <c r="AB40" s="379">
        <f t="shared" si="36"/>
        <v>0</v>
      </c>
      <c r="AC40" s="379">
        <f t="shared" si="36"/>
        <v>0</v>
      </c>
      <c r="AD40" s="379">
        <f t="shared" si="36"/>
        <v>0</v>
      </c>
      <c r="AE40" s="379">
        <f t="shared" si="36"/>
        <v>0</v>
      </c>
      <c r="AF40" s="379">
        <f t="shared" si="36"/>
        <v>0</v>
      </c>
      <c r="AG40" s="385">
        <f t="shared" ref="AG40:AG55" si="37">AB40+AC40+AD40+AE40</f>
        <v>0</v>
      </c>
      <c r="AH40" s="379"/>
      <c r="AI40" s="379">
        <f t="shared" ref="AI40:AL40" si="38">AI41+AI42</f>
        <v>0</v>
      </c>
      <c r="AJ40" s="379">
        <f>AJ41+AJ42</f>
        <v>422500</v>
      </c>
      <c r="AK40" s="379">
        <f t="shared" si="38"/>
        <v>0</v>
      </c>
      <c r="AL40" s="379">
        <f t="shared" si="38"/>
        <v>0</v>
      </c>
      <c r="AM40" s="379"/>
      <c r="AN40" s="385">
        <f t="shared" ref="AN40:AN50" si="39">AI40+AJ40+AK40+AL40+AH40</f>
        <v>422500</v>
      </c>
    </row>
    <row r="41" spans="1:42" ht="19.5" hidden="1">
      <c r="A41" s="411" t="s">
        <v>4757</v>
      </c>
      <c r="B41" s="389">
        <v>800000</v>
      </c>
      <c r="C41" s="379"/>
      <c r="D41" s="379"/>
      <c r="E41" s="379"/>
      <c r="F41" s="379"/>
      <c r="G41" s="379"/>
      <c r="H41" s="379"/>
      <c r="I41" s="379"/>
      <c r="J41" s="389">
        <v>30000</v>
      </c>
      <c r="K41" s="379"/>
      <c r="L41" s="379"/>
      <c r="M41" s="379"/>
      <c r="N41" s="385">
        <f t="shared" ref="N41:N43" si="40">I41+J41+K41+L41</f>
        <v>30000</v>
      </c>
      <c r="O41" s="391"/>
      <c r="P41" s="391"/>
      <c r="Q41" s="391">
        <v>152500</v>
      </c>
      <c r="R41" s="391"/>
      <c r="S41" s="391"/>
      <c r="T41" s="391"/>
      <c r="U41" s="391">
        <f t="shared" si="20"/>
        <v>152500</v>
      </c>
      <c r="V41" s="379"/>
      <c r="W41" s="379">
        <v>240000</v>
      </c>
      <c r="X41" s="379">
        <v>0</v>
      </c>
      <c r="Y41" s="379"/>
      <c r="Z41" s="379"/>
      <c r="AA41" s="379">
        <f>W41</f>
        <v>240000</v>
      </c>
      <c r="AB41" s="379"/>
      <c r="AC41" s="379"/>
      <c r="AD41" s="379"/>
      <c r="AE41" s="379"/>
      <c r="AF41" s="379"/>
      <c r="AG41" s="385">
        <f t="shared" si="37"/>
        <v>0</v>
      </c>
      <c r="AH41" s="385"/>
      <c r="AI41" s="385">
        <f t="shared" ref="AI41:AL43" si="41">I41+P41+V41+AB41</f>
        <v>0</v>
      </c>
      <c r="AJ41" s="385">
        <f t="shared" si="41"/>
        <v>422500</v>
      </c>
      <c r="AK41" s="387">
        <f>K41+R41+X41+AD41</f>
        <v>0</v>
      </c>
      <c r="AL41" s="385">
        <f t="shared" si="41"/>
        <v>0</v>
      </c>
      <c r="AM41" s="385"/>
      <c r="AN41" s="385">
        <f t="shared" si="39"/>
        <v>422500</v>
      </c>
    </row>
    <row r="42" spans="1:42" ht="19.5" hidden="1">
      <c r="A42" s="411" t="s">
        <v>4758</v>
      </c>
      <c r="B42" s="385"/>
      <c r="C42" s="385"/>
      <c r="D42" s="385"/>
      <c r="E42" s="385"/>
      <c r="F42" s="385"/>
      <c r="G42" s="385"/>
      <c r="H42" s="385"/>
      <c r="I42" s="385"/>
      <c r="J42" s="390"/>
      <c r="K42" s="385"/>
      <c r="L42" s="385"/>
      <c r="M42" s="385"/>
      <c r="N42" s="385">
        <f t="shared" si="40"/>
        <v>0</v>
      </c>
      <c r="O42" s="386"/>
      <c r="P42" s="386"/>
      <c r="Q42" s="386"/>
      <c r="R42" s="386"/>
      <c r="S42" s="386"/>
      <c r="T42" s="386"/>
      <c r="U42" s="391">
        <f t="shared" si="20"/>
        <v>0</v>
      </c>
      <c r="V42" s="385"/>
      <c r="W42" s="385"/>
      <c r="X42" s="379">
        <v>0</v>
      </c>
      <c r="Y42" s="385"/>
      <c r="Z42" s="385"/>
      <c r="AA42" s="385"/>
      <c r="AB42" s="385"/>
      <c r="AC42" s="385"/>
      <c r="AD42" s="385"/>
      <c r="AE42" s="385"/>
      <c r="AF42" s="385"/>
      <c r="AG42" s="385">
        <f t="shared" si="37"/>
        <v>0</v>
      </c>
      <c r="AH42" s="385"/>
      <c r="AI42" s="385">
        <f t="shared" si="41"/>
        <v>0</v>
      </c>
      <c r="AJ42" s="385">
        <f t="shared" si="41"/>
        <v>0</v>
      </c>
      <c r="AK42" s="387">
        <f t="shared" si="41"/>
        <v>0</v>
      </c>
      <c r="AL42" s="385">
        <f t="shared" si="41"/>
        <v>0</v>
      </c>
      <c r="AM42" s="385"/>
      <c r="AN42" s="385">
        <f t="shared" si="39"/>
        <v>0</v>
      </c>
    </row>
    <row r="43" spans="1:42" ht="19.5" hidden="1">
      <c r="A43" s="410" t="s">
        <v>4759</v>
      </c>
      <c r="B43" s="390">
        <v>2705000</v>
      </c>
      <c r="C43" s="385"/>
      <c r="D43" s="385"/>
      <c r="E43" s="385"/>
      <c r="F43" s="385"/>
      <c r="G43" s="385"/>
      <c r="H43" s="385"/>
      <c r="I43" s="385"/>
      <c r="J43" s="390">
        <v>30000</v>
      </c>
      <c r="K43" s="385"/>
      <c r="L43" s="385"/>
      <c r="M43" s="385"/>
      <c r="N43" s="385">
        <f t="shared" si="40"/>
        <v>30000</v>
      </c>
      <c r="O43" s="386"/>
      <c r="P43" s="386"/>
      <c r="Q43" s="386"/>
      <c r="R43" s="386"/>
      <c r="S43" s="386"/>
      <c r="T43" s="386"/>
      <c r="U43" s="391">
        <f t="shared" si="20"/>
        <v>0</v>
      </c>
      <c r="V43" s="385"/>
      <c r="W43" s="379">
        <v>137739</v>
      </c>
      <c r="X43" s="379"/>
      <c r="Y43" s="385"/>
      <c r="Z43" s="385"/>
      <c r="AA43" s="385">
        <f>V43+W43+X43+Y43</f>
        <v>137739</v>
      </c>
      <c r="AB43" s="385"/>
      <c r="AC43" s="385"/>
      <c r="AD43" s="385"/>
      <c r="AE43" s="385"/>
      <c r="AF43" s="385"/>
      <c r="AG43" s="385">
        <f t="shared" si="37"/>
        <v>0</v>
      </c>
      <c r="AH43" s="385"/>
      <c r="AI43" s="385">
        <f t="shared" si="41"/>
        <v>0</v>
      </c>
      <c r="AJ43" s="385">
        <f t="shared" si="41"/>
        <v>167739</v>
      </c>
      <c r="AK43" s="387">
        <f>K43+R43+X43+AD43</f>
        <v>0</v>
      </c>
      <c r="AL43" s="385">
        <f t="shared" si="41"/>
        <v>0</v>
      </c>
      <c r="AM43" s="385"/>
      <c r="AN43" s="385">
        <f t="shared" si="39"/>
        <v>167739</v>
      </c>
    </row>
    <row r="44" spans="1:42" ht="19.5" hidden="1">
      <c r="A44" s="410" t="s">
        <v>4760</v>
      </c>
      <c r="B44" s="389">
        <f>B45+B46+B47+B48+B49</f>
        <v>184965000</v>
      </c>
      <c r="C44" s="379"/>
      <c r="D44" s="379">
        <f t="shared" ref="D44:AF44" si="42">D45+D46+D47+D48+D49</f>
        <v>0</v>
      </c>
      <c r="E44" s="379">
        <f t="shared" si="42"/>
        <v>0</v>
      </c>
      <c r="F44" s="379">
        <f t="shared" si="42"/>
        <v>0</v>
      </c>
      <c r="G44" s="379"/>
      <c r="H44" s="379"/>
      <c r="I44" s="379">
        <f t="shared" si="42"/>
        <v>0</v>
      </c>
      <c r="J44" s="379">
        <f>J45+J46+J47+J48+J49</f>
        <v>3862494</v>
      </c>
      <c r="K44" s="379">
        <f t="shared" si="42"/>
        <v>0</v>
      </c>
      <c r="L44" s="379">
        <f t="shared" si="42"/>
        <v>0</v>
      </c>
      <c r="M44" s="379">
        <f t="shared" si="42"/>
        <v>0</v>
      </c>
      <c r="N44" s="379">
        <f>N45+N46+N47+N48+N49</f>
        <v>3862494</v>
      </c>
      <c r="O44" s="391">
        <f t="shared" si="42"/>
        <v>0</v>
      </c>
      <c r="P44" s="391">
        <f t="shared" si="42"/>
        <v>0</v>
      </c>
      <c r="Q44" s="391">
        <f t="shared" si="42"/>
        <v>23634039</v>
      </c>
      <c r="R44" s="391">
        <f t="shared" si="42"/>
        <v>0</v>
      </c>
      <c r="S44" s="391">
        <f t="shared" si="42"/>
        <v>0</v>
      </c>
      <c r="T44" s="391">
        <f t="shared" si="42"/>
        <v>0</v>
      </c>
      <c r="U44" s="391">
        <f t="shared" si="20"/>
        <v>23634039</v>
      </c>
      <c r="V44" s="379">
        <f t="shared" si="42"/>
        <v>0</v>
      </c>
      <c r="W44" s="379">
        <f>W45+W46+W47+W48+W49</f>
        <v>40221184</v>
      </c>
      <c r="X44" s="379"/>
      <c r="Y44" s="379">
        <f t="shared" si="42"/>
        <v>0</v>
      </c>
      <c r="Z44" s="379">
        <f t="shared" si="42"/>
        <v>0</v>
      </c>
      <c r="AA44" s="379">
        <f t="shared" si="42"/>
        <v>40221184</v>
      </c>
      <c r="AB44" s="379">
        <f t="shared" si="42"/>
        <v>0</v>
      </c>
      <c r="AC44" s="379"/>
      <c r="AD44" s="379">
        <f t="shared" si="42"/>
        <v>0</v>
      </c>
      <c r="AE44" s="379">
        <f t="shared" si="42"/>
        <v>0</v>
      </c>
      <c r="AF44" s="379">
        <f t="shared" si="42"/>
        <v>0</v>
      </c>
      <c r="AG44" s="385">
        <f t="shared" si="37"/>
        <v>0</v>
      </c>
      <c r="AH44" s="385"/>
      <c r="AI44" s="379">
        <f t="shared" ref="AI44:AL44" si="43">AI45+AI46+AI47+AI48+AI49</f>
        <v>0</v>
      </c>
      <c r="AJ44" s="379">
        <f>AJ45+AJ46+AJ47+AJ48+AJ49</f>
        <v>67717717</v>
      </c>
      <c r="AK44" s="379">
        <f t="shared" si="43"/>
        <v>0</v>
      </c>
      <c r="AL44" s="379">
        <f t="shared" si="43"/>
        <v>0</v>
      </c>
      <c r="AM44" s="379"/>
      <c r="AN44" s="385">
        <f t="shared" si="39"/>
        <v>67717717</v>
      </c>
    </row>
    <row r="45" spans="1:42" ht="19.5" hidden="1">
      <c r="A45" s="412" t="s">
        <v>4761</v>
      </c>
      <c r="B45" s="389">
        <v>136846000</v>
      </c>
      <c r="C45" s="379"/>
      <c r="D45" s="379"/>
      <c r="E45" s="379"/>
      <c r="F45" s="379"/>
      <c r="G45" s="379"/>
      <c r="H45" s="379"/>
      <c r="I45" s="379"/>
      <c r="J45" s="389">
        <v>2532494</v>
      </c>
      <c r="K45" s="379"/>
      <c r="L45" s="379"/>
      <c r="M45" s="379"/>
      <c r="N45" s="385">
        <f t="shared" ref="N45:N55" si="44">I45+J45+K45+L45</f>
        <v>2532494</v>
      </c>
      <c r="O45" s="386"/>
      <c r="P45" s="391"/>
      <c r="Q45" s="391">
        <v>16478152</v>
      </c>
      <c r="R45" s="391"/>
      <c r="S45" s="391"/>
      <c r="T45" s="391"/>
      <c r="U45" s="391">
        <f t="shared" si="20"/>
        <v>16478152</v>
      </c>
      <c r="V45" s="379"/>
      <c r="W45" s="379">
        <v>26877274</v>
      </c>
      <c r="X45" s="379"/>
      <c r="Y45" s="385"/>
      <c r="Z45" s="379"/>
      <c r="AA45" s="385">
        <f t="shared" ref="AA45:AA55" si="45">V45+W45+X45+Y45</f>
        <v>26877274</v>
      </c>
      <c r="AB45" s="385"/>
      <c r="AC45" s="379"/>
      <c r="AD45" s="385"/>
      <c r="AE45" s="385"/>
      <c r="AF45" s="385"/>
      <c r="AG45" s="385">
        <f t="shared" si="37"/>
        <v>0</v>
      </c>
      <c r="AH45" s="385"/>
      <c r="AI45" s="385"/>
      <c r="AJ45" s="385">
        <f>J45+Q45+W45+AC45</f>
        <v>45887920</v>
      </c>
      <c r="AK45" s="387">
        <f t="shared" ref="AJ45:AL50" si="46">K45+R45+X45+AD45</f>
        <v>0</v>
      </c>
      <c r="AL45" s="385"/>
      <c r="AM45" s="385"/>
      <c r="AN45" s="385">
        <f>AI45+AJ45+AK45+AL45+AH45</f>
        <v>45887920</v>
      </c>
    </row>
    <row r="46" spans="1:42" ht="19.5" hidden="1">
      <c r="A46" s="412" t="s">
        <v>4762</v>
      </c>
      <c r="B46" s="389">
        <v>18704000</v>
      </c>
      <c r="C46" s="379"/>
      <c r="D46" s="413"/>
      <c r="E46" s="413"/>
      <c r="F46" s="413"/>
      <c r="G46" s="413"/>
      <c r="H46" s="413"/>
      <c r="I46" s="385"/>
      <c r="J46" s="390">
        <v>1330000</v>
      </c>
      <c r="K46" s="385"/>
      <c r="L46" s="385"/>
      <c r="M46" s="385"/>
      <c r="N46" s="385">
        <f t="shared" si="44"/>
        <v>1330000</v>
      </c>
      <c r="O46" s="386"/>
      <c r="P46" s="386"/>
      <c r="Q46" s="386">
        <v>618785</v>
      </c>
      <c r="R46" s="386"/>
      <c r="S46" s="386"/>
      <c r="T46" s="386"/>
      <c r="U46" s="391">
        <f t="shared" si="20"/>
        <v>618785</v>
      </c>
      <c r="V46" s="385"/>
      <c r="W46" s="379">
        <v>7228251</v>
      </c>
      <c r="X46" s="379"/>
      <c r="Y46" s="385"/>
      <c r="Z46" s="385"/>
      <c r="AA46" s="385">
        <f t="shared" si="45"/>
        <v>7228251</v>
      </c>
      <c r="AB46" s="385"/>
      <c r="AC46" s="385"/>
      <c r="AD46" s="385"/>
      <c r="AE46" s="385"/>
      <c r="AF46" s="385"/>
      <c r="AG46" s="385">
        <f t="shared" si="37"/>
        <v>0</v>
      </c>
      <c r="AH46" s="385"/>
      <c r="AI46" s="385">
        <f>I46+P46+V46+AB46</f>
        <v>0</v>
      </c>
      <c r="AJ46" s="385">
        <f t="shared" si="46"/>
        <v>9177036</v>
      </c>
      <c r="AK46" s="387">
        <f t="shared" si="46"/>
        <v>0</v>
      </c>
      <c r="AL46" s="385">
        <f t="shared" si="46"/>
        <v>0</v>
      </c>
      <c r="AM46" s="385"/>
      <c r="AN46" s="385">
        <f t="shared" si="39"/>
        <v>9177036</v>
      </c>
    </row>
    <row r="47" spans="1:42" ht="19.5" hidden="1">
      <c r="A47" s="412" t="s">
        <v>4763</v>
      </c>
      <c r="B47" s="389">
        <v>24940000</v>
      </c>
      <c r="C47" s="379"/>
      <c r="D47" s="413"/>
      <c r="E47" s="413"/>
      <c r="F47" s="413"/>
      <c r="G47" s="413"/>
      <c r="H47" s="413"/>
      <c r="I47" s="387"/>
      <c r="J47" s="414"/>
      <c r="K47" s="415"/>
      <c r="L47" s="415"/>
      <c r="M47" s="415"/>
      <c r="N47" s="385">
        <f t="shared" si="44"/>
        <v>0</v>
      </c>
      <c r="O47" s="386"/>
      <c r="P47" s="416"/>
      <c r="Q47" s="386">
        <v>5815762</v>
      </c>
      <c r="R47" s="417"/>
      <c r="S47" s="417"/>
      <c r="T47" s="417"/>
      <c r="U47" s="391">
        <f t="shared" si="20"/>
        <v>5815762</v>
      </c>
      <c r="V47" s="387"/>
      <c r="W47" s="379">
        <v>4839658</v>
      </c>
      <c r="X47" s="379"/>
      <c r="Y47" s="415"/>
      <c r="Z47" s="415"/>
      <c r="AA47" s="385">
        <f t="shared" si="45"/>
        <v>4839658</v>
      </c>
      <c r="AB47" s="387"/>
      <c r="AC47" s="385"/>
      <c r="AD47" s="415"/>
      <c r="AE47" s="415"/>
      <c r="AF47" s="415"/>
      <c r="AG47" s="385">
        <f t="shared" si="37"/>
        <v>0</v>
      </c>
      <c r="AH47" s="385"/>
      <c r="AI47" s="385">
        <f>I47+P47+V47+AB47</f>
        <v>0</v>
      </c>
      <c r="AJ47" s="385">
        <f t="shared" si="46"/>
        <v>10655420</v>
      </c>
      <c r="AK47" s="387">
        <f t="shared" si="46"/>
        <v>0</v>
      </c>
      <c r="AL47" s="385">
        <f t="shared" si="46"/>
        <v>0</v>
      </c>
      <c r="AM47" s="385"/>
      <c r="AN47" s="385">
        <f t="shared" si="39"/>
        <v>10655420</v>
      </c>
    </row>
    <row r="48" spans="1:42" ht="19.5" hidden="1">
      <c r="A48" s="412" t="s">
        <v>4764</v>
      </c>
      <c r="B48" s="389">
        <v>900000</v>
      </c>
      <c r="C48" s="379"/>
      <c r="D48" s="413"/>
      <c r="E48" s="413"/>
      <c r="F48" s="413"/>
      <c r="G48" s="413"/>
      <c r="H48" s="413"/>
      <c r="I48" s="415"/>
      <c r="J48" s="418"/>
      <c r="K48" s="415"/>
      <c r="L48" s="415"/>
      <c r="M48" s="415"/>
      <c r="N48" s="385">
        <f t="shared" si="44"/>
        <v>0</v>
      </c>
      <c r="O48" s="386"/>
      <c r="P48" s="417"/>
      <c r="Q48" s="386"/>
      <c r="R48" s="417"/>
      <c r="S48" s="417"/>
      <c r="T48" s="417"/>
      <c r="U48" s="391">
        <f t="shared" si="20"/>
        <v>0</v>
      </c>
      <c r="V48" s="415"/>
      <c r="W48" s="379"/>
      <c r="X48" s="379"/>
      <c r="Y48" s="415"/>
      <c r="Z48" s="415"/>
      <c r="AA48" s="385">
        <f t="shared" si="45"/>
        <v>0</v>
      </c>
      <c r="AB48" s="415"/>
      <c r="AC48" s="385"/>
      <c r="AD48" s="415"/>
      <c r="AE48" s="415"/>
      <c r="AF48" s="415"/>
      <c r="AG48" s="385">
        <f t="shared" si="37"/>
        <v>0</v>
      </c>
      <c r="AH48" s="385"/>
      <c r="AI48" s="385">
        <f>I48+P48+V48+AB48</f>
        <v>0</v>
      </c>
      <c r="AJ48" s="385">
        <f t="shared" si="46"/>
        <v>0</v>
      </c>
      <c r="AK48" s="387">
        <f t="shared" si="46"/>
        <v>0</v>
      </c>
      <c r="AL48" s="385">
        <f t="shared" si="46"/>
        <v>0</v>
      </c>
      <c r="AM48" s="385"/>
      <c r="AN48" s="385">
        <f t="shared" si="39"/>
        <v>0</v>
      </c>
    </row>
    <row r="49" spans="1:40" ht="19.5" hidden="1">
      <c r="A49" s="412" t="s">
        <v>4765</v>
      </c>
      <c r="B49" s="389">
        <v>3575000</v>
      </c>
      <c r="C49" s="385"/>
      <c r="D49" s="413"/>
      <c r="E49" s="413"/>
      <c r="F49" s="413"/>
      <c r="G49" s="413"/>
      <c r="H49" s="413"/>
      <c r="I49" s="415"/>
      <c r="J49" s="418">
        <v>0</v>
      </c>
      <c r="K49" s="415"/>
      <c r="L49" s="415"/>
      <c r="M49" s="415"/>
      <c r="N49" s="385">
        <f t="shared" si="44"/>
        <v>0</v>
      </c>
      <c r="O49" s="386"/>
      <c r="P49" s="417"/>
      <c r="Q49" s="417">
        <v>721340</v>
      </c>
      <c r="R49" s="417"/>
      <c r="S49" s="417"/>
      <c r="T49" s="417"/>
      <c r="U49" s="391">
        <f t="shared" si="20"/>
        <v>721340</v>
      </c>
      <c r="V49" s="415"/>
      <c r="W49" s="379">
        <v>1276001</v>
      </c>
      <c r="X49" s="379"/>
      <c r="Y49" s="415"/>
      <c r="Z49" s="415"/>
      <c r="AA49" s="385">
        <f t="shared" si="45"/>
        <v>1276001</v>
      </c>
      <c r="AB49" s="415"/>
      <c r="AC49" s="419"/>
      <c r="AD49" s="415"/>
      <c r="AE49" s="415"/>
      <c r="AF49" s="415"/>
      <c r="AG49" s="385">
        <f t="shared" si="37"/>
        <v>0</v>
      </c>
      <c r="AH49" s="385"/>
      <c r="AI49" s="385">
        <f>I49+P49+V49+AB49</f>
        <v>0</v>
      </c>
      <c r="AJ49" s="385">
        <f t="shared" si="46"/>
        <v>1997341</v>
      </c>
      <c r="AK49" s="387">
        <f t="shared" si="46"/>
        <v>0</v>
      </c>
      <c r="AL49" s="385">
        <f t="shared" si="46"/>
        <v>0</v>
      </c>
      <c r="AM49" s="385"/>
      <c r="AN49" s="385">
        <f t="shared" si="39"/>
        <v>1997341</v>
      </c>
    </row>
    <row r="50" spans="1:40" ht="19.5" hidden="1">
      <c r="A50" s="410" t="s">
        <v>4766</v>
      </c>
      <c r="B50" s="420">
        <v>2960000</v>
      </c>
      <c r="C50" s="379"/>
      <c r="D50" s="413"/>
      <c r="E50" s="413"/>
      <c r="F50" s="413"/>
      <c r="G50" s="413"/>
      <c r="H50" s="413"/>
      <c r="I50" s="385"/>
      <c r="J50" s="390">
        <v>93235</v>
      </c>
      <c r="K50" s="385"/>
      <c r="L50" s="385"/>
      <c r="M50" s="385"/>
      <c r="N50" s="385">
        <f t="shared" si="44"/>
        <v>93235</v>
      </c>
      <c r="O50" s="386"/>
      <c r="P50" s="386"/>
      <c r="Q50" s="386">
        <v>366300</v>
      </c>
      <c r="R50" s="386"/>
      <c r="S50" s="386"/>
      <c r="T50" s="386"/>
      <c r="U50" s="391">
        <f t="shared" si="20"/>
        <v>366300</v>
      </c>
      <c r="V50" s="385"/>
      <c r="W50" s="379">
        <v>376021</v>
      </c>
      <c r="X50" s="379"/>
      <c r="Y50" s="385"/>
      <c r="Z50" s="385"/>
      <c r="AA50" s="385">
        <f t="shared" si="45"/>
        <v>376021</v>
      </c>
      <c r="AB50" s="385"/>
      <c r="AC50" s="385"/>
      <c r="AD50" s="385"/>
      <c r="AE50" s="385"/>
      <c r="AF50" s="385"/>
      <c r="AG50" s="385">
        <f t="shared" si="37"/>
        <v>0</v>
      </c>
      <c r="AH50" s="385"/>
      <c r="AI50" s="385">
        <f>I50+P50+V50+AB50</f>
        <v>0</v>
      </c>
      <c r="AJ50" s="385">
        <f t="shared" si="46"/>
        <v>835556</v>
      </c>
      <c r="AK50" s="387">
        <f t="shared" si="46"/>
        <v>0</v>
      </c>
      <c r="AL50" s="385">
        <f t="shared" si="46"/>
        <v>0</v>
      </c>
      <c r="AM50" s="385"/>
      <c r="AN50" s="385">
        <f t="shared" si="39"/>
        <v>835556</v>
      </c>
    </row>
    <row r="51" spans="1:40" ht="19.5" hidden="1">
      <c r="A51" s="372" t="s">
        <v>4767</v>
      </c>
      <c r="B51" s="101">
        <f t="shared" ref="B51" si="47">SUM(B52:B55)</f>
        <v>118670000</v>
      </c>
      <c r="C51" s="101"/>
      <c r="D51" s="101"/>
      <c r="E51" s="101"/>
      <c r="F51" s="101"/>
      <c r="G51" s="101"/>
      <c r="H51" s="101"/>
      <c r="I51" s="376"/>
      <c r="J51" s="376">
        <f>SUM(J52:J55)</f>
        <v>8071052</v>
      </c>
      <c r="K51" s="376"/>
      <c r="L51" s="376"/>
      <c r="M51" s="376"/>
      <c r="N51" s="376">
        <f t="shared" si="44"/>
        <v>8071052</v>
      </c>
      <c r="O51" s="377"/>
      <c r="P51" s="377"/>
      <c r="Q51" s="377">
        <f>SUM(Q52:Q55)</f>
        <v>16280576</v>
      </c>
      <c r="R51" s="377"/>
      <c r="S51" s="377"/>
      <c r="T51" s="377"/>
      <c r="U51" s="377">
        <f t="shared" si="20"/>
        <v>16280576</v>
      </c>
      <c r="V51" s="376">
        <f>SUM(V52:V55)</f>
        <v>0</v>
      </c>
      <c r="W51" s="376">
        <f>SUM(W52:W55)</f>
        <v>16983265</v>
      </c>
      <c r="X51" s="376"/>
      <c r="Y51" s="376"/>
      <c r="Z51" s="376"/>
      <c r="AA51" s="376">
        <f>V51+W51+X51+Y51</f>
        <v>16983265</v>
      </c>
      <c r="AB51" s="376">
        <f>SUM(AB52:AB55)</f>
        <v>0</v>
      </c>
      <c r="AC51" s="376">
        <f t="shared" ref="AC51:AF51" si="48">SUM(AC52:AC55)</f>
        <v>0</v>
      </c>
      <c r="AD51" s="376">
        <f t="shared" si="48"/>
        <v>0</v>
      </c>
      <c r="AE51" s="376">
        <f t="shared" si="48"/>
        <v>0</v>
      </c>
      <c r="AF51" s="376">
        <f t="shared" si="48"/>
        <v>0</v>
      </c>
      <c r="AG51" s="385">
        <f t="shared" si="37"/>
        <v>0</v>
      </c>
      <c r="AH51" s="376"/>
      <c r="AI51" s="376">
        <f>SUM(AI52:AI55)</f>
        <v>0</v>
      </c>
      <c r="AJ51" s="376">
        <f>SUM(AJ52:AJ55)</f>
        <v>41334893</v>
      </c>
      <c r="AK51" s="401"/>
      <c r="AL51" s="376"/>
      <c r="AM51" s="376"/>
      <c r="AN51" s="376">
        <f t="shared" ref="AN51" si="49">AI51+AJ51+AK51+AL51</f>
        <v>41334893</v>
      </c>
    </row>
    <row r="52" spans="1:40" ht="19.5" hidden="1">
      <c r="A52" s="410" t="s">
        <v>4768</v>
      </c>
      <c r="B52" s="421">
        <v>68191000</v>
      </c>
      <c r="C52" s="421"/>
      <c r="D52" s="102"/>
      <c r="E52" s="102"/>
      <c r="F52" s="102"/>
      <c r="G52" s="102"/>
      <c r="H52" s="102"/>
      <c r="I52" s="385"/>
      <c r="J52" s="385">
        <v>4568428</v>
      </c>
      <c r="K52" s="385"/>
      <c r="L52" s="385"/>
      <c r="M52" s="385"/>
      <c r="N52" s="385">
        <f t="shared" si="44"/>
        <v>4568428</v>
      </c>
      <c r="O52" s="386"/>
      <c r="P52" s="386"/>
      <c r="Q52" s="386">
        <v>12255133</v>
      </c>
      <c r="R52" s="386"/>
      <c r="S52" s="386"/>
      <c r="T52" s="386"/>
      <c r="U52" s="391">
        <f t="shared" si="20"/>
        <v>12255133</v>
      </c>
      <c r="V52" s="385"/>
      <c r="W52" s="385">
        <v>11076298</v>
      </c>
      <c r="X52" s="385"/>
      <c r="Y52" s="385"/>
      <c r="Z52" s="385"/>
      <c r="AA52" s="385">
        <f t="shared" si="45"/>
        <v>11076298</v>
      </c>
      <c r="AB52" s="385"/>
      <c r="AC52" s="385"/>
      <c r="AD52" s="385"/>
      <c r="AE52" s="385"/>
      <c r="AF52" s="385"/>
      <c r="AG52" s="385">
        <f t="shared" si="37"/>
        <v>0</v>
      </c>
      <c r="AH52" s="385"/>
      <c r="AI52" s="385">
        <f t="shared" ref="AI52:AL55" si="50">I52+P52+V52+AB52</f>
        <v>0</v>
      </c>
      <c r="AJ52" s="385">
        <f>J52+Q52+W52+AC52</f>
        <v>27899859</v>
      </c>
      <c r="AK52" s="387">
        <f t="shared" si="50"/>
        <v>0</v>
      </c>
      <c r="AL52" s="385">
        <f t="shared" si="50"/>
        <v>0</v>
      </c>
      <c r="AM52" s="385"/>
      <c r="AN52" s="385">
        <f>AI52+AJ52+AK52+AL52+AH52</f>
        <v>27899859</v>
      </c>
    </row>
    <row r="53" spans="1:40" ht="19.5" hidden="1">
      <c r="A53" s="410" t="s">
        <v>4769</v>
      </c>
      <c r="B53" s="421">
        <v>45000000</v>
      </c>
      <c r="C53" s="421"/>
      <c r="D53" s="102"/>
      <c r="E53" s="102"/>
      <c r="F53" s="102"/>
      <c r="G53" s="102"/>
      <c r="H53" s="102"/>
      <c r="I53" s="385"/>
      <c r="J53" s="385">
        <v>3267529</v>
      </c>
      <c r="K53" s="385"/>
      <c r="L53" s="385"/>
      <c r="M53" s="385"/>
      <c r="N53" s="385">
        <f t="shared" si="44"/>
        <v>3267529</v>
      </c>
      <c r="O53" s="386"/>
      <c r="P53" s="386"/>
      <c r="Q53" s="386">
        <v>3893895</v>
      </c>
      <c r="R53" s="386"/>
      <c r="S53" s="386"/>
      <c r="T53" s="386"/>
      <c r="U53" s="391">
        <f t="shared" si="20"/>
        <v>3893895</v>
      </c>
      <c r="V53" s="385"/>
      <c r="W53" s="385">
        <v>5284308</v>
      </c>
      <c r="X53" s="385"/>
      <c r="Y53" s="385"/>
      <c r="Z53" s="385"/>
      <c r="AA53" s="385">
        <f t="shared" si="45"/>
        <v>5284308</v>
      </c>
      <c r="AB53" s="385"/>
      <c r="AC53" s="385"/>
      <c r="AD53" s="385"/>
      <c r="AE53" s="385"/>
      <c r="AF53" s="385"/>
      <c r="AG53" s="385">
        <f t="shared" si="37"/>
        <v>0</v>
      </c>
      <c r="AH53" s="385"/>
      <c r="AI53" s="385">
        <f t="shared" si="50"/>
        <v>0</v>
      </c>
      <c r="AJ53" s="385">
        <f t="shared" si="50"/>
        <v>12445732</v>
      </c>
      <c r="AK53" s="387">
        <f t="shared" si="50"/>
        <v>0</v>
      </c>
      <c r="AL53" s="385">
        <f t="shared" si="50"/>
        <v>0</v>
      </c>
      <c r="AM53" s="385"/>
      <c r="AN53" s="385">
        <f>AI53+AJ53+AK53+AL53+AH53</f>
        <v>12445732</v>
      </c>
    </row>
    <row r="54" spans="1:40" ht="19.5" hidden="1">
      <c r="A54" s="410" t="s">
        <v>4770</v>
      </c>
      <c r="B54" s="421">
        <v>789000</v>
      </c>
      <c r="C54" s="421"/>
      <c r="D54" s="102"/>
      <c r="E54" s="102"/>
      <c r="F54" s="102"/>
      <c r="G54" s="102"/>
      <c r="H54" s="102"/>
      <c r="I54" s="385"/>
      <c r="J54" s="385">
        <v>50000</v>
      </c>
      <c r="K54" s="385"/>
      <c r="L54" s="385"/>
      <c r="M54" s="385"/>
      <c r="N54" s="385">
        <f t="shared" si="44"/>
        <v>50000</v>
      </c>
      <c r="O54" s="386"/>
      <c r="P54" s="386"/>
      <c r="Q54" s="386">
        <v>50000</v>
      </c>
      <c r="R54" s="386"/>
      <c r="S54" s="386"/>
      <c r="T54" s="386"/>
      <c r="U54" s="391">
        <f t="shared" si="20"/>
        <v>50000</v>
      </c>
      <c r="V54" s="385"/>
      <c r="W54" s="385">
        <v>205048</v>
      </c>
      <c r="X54" s="385"/>
      <c r="Y54" s="385"/>
      <c r="Z54" s="385"/>
      <c r="AA54" s="385">
        <f t="shared" si="45"/>
        <v>205048</v>
      </c>
      <c r="AB54" s="385"/>
      <c r="AC54" s="385"/>
      <c r="AD54" s="385"/>
      <c r="AE54" s="385"/>
      <c r="AF54" s="385"/>
      <c r="AG54" s="385">
        <f t="shared" si="37"/>
        <v>0</v>
      </c>
      <c r="AH54" s="385"/>
      <c r="AI54" s="385">
        <f t="shared" si="50"/>
        <v>0</v>
      </c>
      <c r="AJ54" s="385">
        <f t="shared" si="50"/>
        <v>305048</v>
      </c>
      <c r="AK54" s="387">
        <f t="shared" si="50"/>
        <v>0</v>
      </c>
      <c r="AL54" s="385">
        <f t="shared" si="50"/>
        <v>0</v>
      </c>
      <c r="AM54" s="385"/>
      <c r="AN54" s="385">
        <f>AI54+AJ54+AK54+AL54+AH54</f>
        <v>305048</v>
      </c>
    </row>
    <row r="55" spans="1:40" ht="19.5" hidden="1">
      <c r="A55" s="410" t="s">
        <v>4771</v>
      </c>
      <c r="B55" s="421">
        <v>4690000</v>
      </c>
      <c r="C55" s="421"/>
      <c r="D55" s="102"/>
      <c r="E55" s="102"/>
      <c r="F55" s="102"/>
      <c r="G55" s="102"/>
      <c r="H55" s="102"/>
      <c r="I55" s="385"/>
      <c r="J55" s="385">
        <v>185095</v>
      </c>
      <c r="K55" s="385"/>
      <c r="L55" s="385"/>
      <c r="M55" s="385"/>
      <c r="N55" s="385">
        <f t="shared" si="44"/>
        <v>185095</v>
      </c>
      <c r="O55" s="386"/>
      <c r="P55" s="386"/>
      <c r="Q55" s="386">
        <v>81548</v>
      </c>
      <c r="R55" s="386"/>
      <c r="S55" s="386"/>
      <c r="T55" s="386"/>
      <c r="U55" s="391">
        <f t="shared" si="20"/>
        <v>81548</v>
      </c>
      <c r="V55" s="385"/>
      <c r="W55" s="385">
        <v>417611</v>
      </c>
      <c r="X55" s="385"/>
      <c r="Y55" s="385"/>
      <c r="Z55" s="385"/>
      <c r="AA55" s="385">
        <f t="shared" si="45"/>
        <v>417611</v>
      </c>
      <c r="AB55" s="385"/>
      <c r="AC55" s="385"/>
      <c r="AD55" s="385"/>
      <c r="AE55" s="385"/>
      <c r="AF55" s="385"/>
      <c r="AG55" s="385">
        <f t="shared" si="37"/>
        <v>0</v>
      </c>
      <c r="AH55" s="385"/>
      <c r="AI55" s="385">
        <f t="shared" si="50"/>
        <v>0</v>
      </c>
      <c r="AJ55" s="385">
        <f t="shared" si="50"/>
        <v>684254</v>
      </c>
      <c r="AK55" s="387">
        <f t="shared" si="50"/>
        <v>0</v>
      </c>
      <c r="AL55" s="385">
        <f t="shared" si="50"/>
        <v>0</v>
      </c>
      <c r="AM55" s="385"/>
      <c r="AN55" s="385">
        <f>AI55+AJ55+AK55+AL55+AH55</f>
        <v>684254</v>
      </c>
    </row>
    <row r="56" spans="1:40" ht="39">
      <c r="A56" s="372" t="s">
        <v>4772</v>
      </c>
      <c r="B56" s="467"/>
      <c r="C56" s="467"/>
      <c r="D56" s="467"/>
      <c r="E56" s="467"/>
      <c r="F56" s="467"/>
      <c r="G56" s="103"/>
      <c r="H56" s="103"/>
      <c r="I56" s="101">
        <f>SUM(I57:I69)</f>
        <v>0</v>
      </c>
      <c r="J56" s="101"/>
      <c r="K56" s="101">
        <f>SUM(K57:K69)</f>
        <v>0</v>
      </c>
      <c r="L56" s="101">
        <f>SUM(L57:L69)</f>
        <v>0</v>
      </c>
      <c r="M56" s="101">
        <f>SUM(M57:M69)</f>
        <v>371840</v>
      </c>
      <c r="N56" s="101">
        <f>I56+J56+K56+L56+M56</f>
        <v>371840</v>
      </c>
      <c r="O56" s="195"/>
      <c r="P56" s="195">
        <f>SUM(P57:P69)</f>
        <v>0</v>
      </c>
      <c r="Q56" s="195">
        <f>SUM(Q57:Q69)</f>
        <v>0</v>
      </c>
      <c r="R56" s="195">
        <f>SUM(R57:R69)</f>
        <v>0</v>
      </c>
      <c r="S56" s="195">
        <f>SUM(S57:S69)</f>
        <v>0</v>
      </c>
      <c r="T56" s="195">
        <f>SUM(T57:T69)</f>
        <v>13780</v>
      </c>
      <c r="U56" s="195">
        <f t="shared" si="20"/>
        <v>13780</v>
      </c>
      <c r="V56" s="101">
        <f t="shared" ref="V56:AF56" si="51">SUM(V57:V69)</f>
        <v>0</v>
      </c>
      <c r="W56" s="101">
        <f t="shared" si="51"/>
        <v>0</v>
      </c>
      <c r="X56" s="101">
        <f t="shared" si="51"/>
        <v>0</v>
      </c>
      <c r="Y56" s="101">
        <f t="shared" si="51"/>
        <v>0</v>
      </c>
      <c r="Z56" s="101">
        <f t="shared" si="51"/>
        <v>35280</v>
      </c>
      <c r="AA56" s="101">
        <f t="shared" si="51"/>
        <v>35280</v>
      </c>
      <c r="AB56" s="101">
        <f t="shared" si="51"/>
        <v>0</v>
      </c>
      <c r="AC56" s="101">
        <f t="shared" si="51"/>
        <v>0</v>
      </c>
      <c r="AD56" s="101">
        <f t="shared" si="51"/>
        <v>0</v>
      </c>
      <c r="AE56" s="101">
        <f t="shared" si="51"/>
        <v>0</v>
      </c>
      <c r="AF56" s="101">
        <f t="shared" si="51"/>
        <v>100500</v>
      </c>
      <c r="AG56" s="385">
        <f>AB56+AC56+AD56+AE56+AF56</f>
        <v>100500</v>
      </c>
      <c r="AH56" s="101"/>
      <c r="AI56" s="101">
        <f>SUM(AI57:AI69)</f>
        <v>0</v>
      </c>
      <c r="AJ56" s="101">
        <f>J56+Q56+W56+AC56</f>
        <v>0</v>
      </c>
      <c r="AK56" s="101">
        <f>SUM(AK57:AK69)</f>
        <v>0</v>
      </c>
      <c r="AL56" s="101">
        <f>SUM(AL57:AL69)</f>
        <v>0</v>
      </c>
      <c r="AM56" s="101">
        <f>SUM(AM57:AM69)</f>
        <v>521400</v>
      </c>
      <c r="AN56" s="101">
        <f>SUM(AN57:AN69)</f>
        <v>521400</v>
      </c>
    </row>
    <row r="57" spans="1:40" ht="19.5">
      <c r="A57" s="410" t="s">
        <v>4773</v>
      </c>
      <c r="B57" s="467"/>
      <c r="C57" s="467"/>
      <c r="D57" s="467"/>
      <c r="E57" s="467"/>
      <c r="F57" s="467"/>
      <c r="G57" s="103"/>
      <c r="H57" s="103"/>
      <c r="I57" s="421"/>
      <c r="J57" s="421"/>
      <c r="K57" s="421"/>
      <c r="L57" s="421"/>
      <c r="M57" s="421"/>
      <c r="N57" s="385">
        <f>I57+J57+K57+L57+M57</f>
        <v>0</v>
      </c>
      <c r="O57" s="386"/>
      <c r="P57" s="422"/>
      <c r="Q57" s="422"/>
      <c r="R57" s="422"/>
      <c r="S57" s="422"/>
      <c r="T57" s="422"/>
      <c r="U57" s="422">
        <f t="shared" si="20"/>
        <v>0</v>
      </c>
      <c r="V57" s="423"/>
      <c r="W57" s="423"/>
      <c r="X57" s="423"/>
      <c r="Y57" s="423"/>
      <c r="Z57" s="421"/>
      <c r="AA57" s="423"/>
      <c r="AB57" s="423"/>
      <c r="AC57" s="423"/>
      <c r="AD57" s="423"/>
      <c r="AE57" s="423"/>
      <c r="AF57" s="423"/>
      <c r="AG57" s="385"/>
      <c r="AH57" s="385"/>
      <c r="AI57" s="423"/>
      <c r="AJ57" s="101"/>
      <c r="AK57" s="423"/>
      <c r="AL57" s="423"/>
      <c r="AM57" s="423"/>
      <c r="AN57" s="423"/>
    </row>
    <row r="58" spans="1:40" ht="19.5">
      <c r="A58" s="410" t="s">
        <v>4774</v>
      </c>
      <c r="B58" s="467"/>
      <c r="C58" s="467"/>
      <c r="D58" s="467"/>
      <c r="E58" s="467"/>
      <c r="F58" s="467"/>
      <c r="G58" s="103"/>
      <c r="H58" s="103"/>
      <c r="I58" s="421"/>
      <c r="J58" s="421"/>
      <c r="K58" s="421"/>
      <c r="L58" s="421"/>
      <c r="M58" s="421"/>
      <c r="N58" s="385">
        <f t="shared" ref="N58:N69" si="52">I58+J58+K58+L58+M58</f>
        <v>0</v>
      </c>
      <c r="O58" s="386"/>
      <c r="P58" s="422"/>
      <c r="Q58" s="422"/>
      <c r="R58" s="422"/>
      <c r="S58" s="422"/>
      <c r="T58" s="422"/>
      <c r="U58" s="422">
        <f t="shared" si="20"/>
        <v>0</v>
      </c>
      <c r="V58" s="423"/>
      <c r="W58" s="423"/>
      <c r="X58" s="423"/>
      <c r="Y58" s="423"/>
      <c r="Z58" s="421"/>
      <c r="AA58" s="423"/>
      <c r="AB58" s="423"/>
      <c r="AC58" s="423"/>
      <c r="AD58" s="423"/>
      <c r="AE58" s="423"/>
      <c r="AF58" s="423"/>
      <c r="AG58" s="385"/>
      <c r="AH58" s="385"/>
      <c r="AI58" s="423"/>
      <c r="AJ58" s="101"/>
      <c r="AK58" s="423"/>
      <c r="AL58" s="423"/>
      <c r="AM58" s="423"/>
      <c r="AN58" s="423"/>
    </row>
    <row r="59" spans="1:40" ht="19.5">
      <c r="A59" s="410" t="s">
        <v>4775</v>
      </c>
      <c r="B59" s="467"/>
      <c r="C59" s="467"/>
      <c r="D59" s="467"/>
      <c r="E59" s="467"/>
      <c r="F59" s="467"/>
      <c r="G59" s="103"/>
      <c r="H59" s="103"/>
      <c r="I59" s="421"/>
      <c r="J59" s="421"/>
      <c r="K59" s="421"/>
      <c r="L59" s="421"/>
      <c r="M59" s="421"/>
      <c r="N59" s="385">
        <f t="shared" si="52"/>
        <v>0</v>
      </c>
      <c r="O59" s="386"/>
      <c r="P59" s="422"/>
      <c r="Q59" s="422"/>
      <c r="R59" s="422"/>
      <c r="S59" s="422"/>
      <c r="T59" s="422"/>
      <c r="U59" s="422">
        <f t="shared" si="20"/>
        <v>0</v>
      </c>
      <c r="V59" s="423"/>
      <c r="W59" s="423"/>
      <c r="X59" s="423"/>
      <c r="Y59" s="423"/>
      <c r="Z59" s="421"/>
      <c r="AA59" s="423"/>
      <c r="AB59" s="423"/>
      <c r="AC59" s="423"/>
      <c r="AD59" s="423"/>
      <c r="AE59" s="423"/>
      <c r="AF59" s="423"/>
      <c r="AG59" s="385"/>
      <c r="AH59" s="385"/>
      <c r="AI59" s="423"/>
      <c r="AJ59" s="101"/>
      <c r="AK59" s="423"/>
      <c r="AL59" s="423"/>
      <c r="AM59" s="423"/>
      <c r="AN59" s="423"/>
    </row>
    <row r="60" spans="1:40" ht="19.5">
      <c r="A60" s="410" t="s">
        <v>4776</v>
      </c>
      <c r="B60" s="467"/>
      <c r="C60" s="467"/>
      <c r="D60" s="467"/>
      <c r="E60" s="467"/>
      <c r="F60" s="467"/>
      <c r="G60" s="103"/>
      <c r="H60" s="103"/>
      <c r="I60" s="421"/>
      <c r="J60" s="421"/>
      <c r="K60" s="421"/>
      <c r="L60" s="421"/>
      <c r="M60" s="421"/>
      <c r="N60" s="385">
        <f t="shared" si="52"/>
        <v>0</v>
      </c>
      <c r="O60" s="386"/>
      <c r="P60" s="422"/>
      <c r="Q60" s="422"/>
      <c r="R60" s="422"/>
      <c r="S60" s="422"/>
      <c r="T60" s="422"/>
      <c r="U60" s="422">
        <f t="shared" si="20"/>
        <v>0</v>
      </c>
      <c r="V60" s="423"/>
      <c r="W60" s="423"/>
      <c r="X60" s="423"/>
      <c r="Y60" s="423"/>
      <c r="Z60" s="421"/>
      <c r="AA60" s="423"/>
      <c r="AB60" s="423"/>
      <c r="AC60" s="423"/>
      <c r="AD60" s="423"/>
      <c r="AE60" s="423"/>
      <c r="AF60" s="423"/>
      <c r="AG60" s="385"/>
      <c r="AH60" s="385"/>
      <c r="AI60" s="423"/>
      <c r="AJ60" s="101"/>
      <c r="AK60" s="423"/>
      <c r="AL60" s="423"/>
      <c r="AM60" s="423"/>
      <c r="AN60" s="423"/>
    </row>
    <row r="61" spans="1:40" ht="19.5">
      <c r="A61" s="410" t="s">
        <v>4777</v>
      </c>
      <c r="B61" s="467"/>
      <c r="C61" s="467"/>
      <c r="D61" s="467"/>
      <c r="E61" s="467"/>
      <c r="F61" s="467"/>
      <c r="G61" s="103"/>
      <c r="H61" s="103"/>
      <c r="I61" s="421"/>
      <c r="J61" s="421"/>
      <c r="K61" s="421"/>
      <c r="L61" s="421"/>
      <c r="M61" s="421"/>
      <c r="N61" s="385">
        <f t="shared" si="52"/>
        <v>0</v>
      </c>
      <c r="O61" s="386"/>
      <c r="P61" s="422"/>
      <c r="Q61" s="422"/>
      <c r="R61" s="422"/>
      <c r="S61" s="422"/>
      <c r="T61" s="422"/>
      <c r="U61" s="422">
        <f t="shared" si="20"/>
        <v>0</v>
      </c>
      <c r="V61" s="423"/>
      <c r="W61" s="423"/>
      <c r="X61" s="423"/>
      <c r="Y61" s="423"/>
      <c r="Z61" s="421"/>
      <c r="AA61" s="423"/>
      <c r="AB61" s="423"/>
      <c r="AC61" s="423"/>
      <c r="AD61" s="423"/>
      <c r="AE61" s="423"/>
      <c r="AF61" s="423"/>
      <c r="AG61" s="385"/>
      <c r="AH61" s="385"/>
      <c r="AI61" s="423"/>
      <c r="AJ61" s="101"/>
      <c r="AK61" s="423"/>
      <c r="AL61" s="423"/>
      <c r="AM61" s="423"/>
      <c r="AN61" s="423"/>
    </row>
    <row r="62" spans="1:40" ht="19.5">
      <c r="A62" s="410" t="s">
        <v>4778</v>
      </c>
      <c r="B62" s="467"/>
      <c r="C62" s="467"/>
      <c r="D62" s="467"/>
      <c r="E62" s="467"/>
      <c r="F62" s="467"/>
      <c r="G62" s="103"/>
      <c r="H62" s="103"/>
      <c r="I62" s="421"/>
      <c r="J62" s="421"/>
      <c r="K62" s="421"/>
      <c r="L62" s="421"/>
      <c r="M62" s="421"/>
      <c r="N62" s="385">
        <f t="shared" si="52"/>
        <v>0</v>
      </c>
      <c r="O62" s="386"/>
      <c r="P62" s="422"/>
      <c r="Q62" s="422"/>
      <c r="R62" s="422"/>
      <c r="S62" s="422"/>
      <c r="T62" s="422"/>
      <c r="U62" s="422">
        <f t="shared" si="20"/>
        <v>0</v>
      </c>
      <c r="V62" s="423"/>
      <c r="W62" s="423"/>
      <c r="X62" s="423"/>
      <c r="Y62" s="423"/>
      <c r="Z62" s="421"/>
      <c r="AA62" s="421"/>
      <c r="AB62" s="423"/>
      <c r="AC62" s="423"/>
      <c r="AD62" s="423"/>
      <c r="AE62" s="423"/>
      <c r="AF62" s="423"/>
      <c r="AG62" s="385"/>
      <c r="AH62" s="385"/>
      <c r="AI62" s="423"/>
      <c r="AJ62" s="101"/>
      <c r="AK62" s="423"/>
      <c r="AL62" s="423"/>
      <c r="AM62" s="423"/>
      <c r="AN62" s="423"/>
    </row>
    <row r="63" spans="1:40" ht="19.5">
      <c r="A63" s="410" t="s">
        <v>4779</v>
      </c>
      <c r="B63" s="467"/>
      <c r="C63" s="467"/>
      <c r="D63" s="467"/>
      <c r="E63" s="467"/>
      <c r="F63" s="467"/>
      <c r="G63" s="103"/>
      <c r="H63" s="103"/>
      <c r="I63" s="421"/>
      <c r="J63" s="421"/>
      <c r="K63" s="421"/>
      <c r="L63" s="421"/>
      <c r="M63" s="102">
        <v>235340</v>
      </c>
      <c r="N63" s="385">
        <f t="shared" si="52"/>
        <v>235340</v>
      </c>
      <c r="O63" s="386"/>
      <c r="P63" s="422"/>
      <c r="Q63" s="422"/>
      <c r="R63" s="422"/>
      <c r="S63" s="422"/>
      <c r="T63" s="422">
        <v>13780</v>
      </c>
      <c r="U63" s="422">
        <f t="shared" si="20"/>
        <v>13780</v>
      </c>
      <c r="V63" s="423"/>
      <c r="W63" s="423"/>
      <c r="X63" s="423"/>
      <c r="Y63" s="423"/>
      <c r="Z63" s="421">
        <v>35280</v>
      </c>
      <c r="AA63" s="385">
        <f>Z63</f>
        <v>35280</v>
      </c>
      <c r="AB63" s="423"/>
      <c r="AC63" s="423"/>
      <c r="AD63" s="423"/>
      <c r="AE63" s="423"/>
      <c r="AF63" s="421"/>
      <c r="AG63" s="385">
        <f>AB63+AC63+AD63+AE63+AF63</f>
        <v>0</v>
      </c>
      <c r="AH63" s="385"/>
      <c r="AI63" s="423"/>
      <c r="AJ63" s="423"/>
      <c r="AK63" s="423"/>
      <c r="AL63" s="423"/>
      <c r="AM63" s="385">
        <f>M63+T63+Z63+AF63</f>
        <v>284400</v>
      </c>
      <c r="AN63" s="385">
        <f>AI63+AJ63+AK63+AL63+AH63+AM63</f>
        <v>284400</v>
      </c>
    </row>
    <row r="64" spans="1:40" ht="19.5">
      <c r="A64" s="410" t="s">
        <v>4780</v>
      </c>
      <c r="B64" s="467"/>
      <c r="C64" s="467"/>
      <c r="D64" s="467"/>
      <c r="E64" s="467"/>
      <c r="F64" s="467"/>
      <c r="G64" s="103"/>
      <c r="H64" s="103"/>
      <c r="I64" s="421"/>
      <c r="J64" s="421"/>
      <c r="K64" s="421"/>
      <c r="L64" s="421"/>
      <c r="M64" s="421"/>
      <c r="N64" s="385">
        <f t="shared" si="52"/>
        <v>0</v>
      </c>
      <c r="O64" s="386"/>
      <c r="P64" s="422"/>
      <c r="Q64" s="422"/>
      <c r="R64" s="422"/>
      <c r="S64" s="422"/>
      <c r="T64" s="422"/>
      <c r="U64" s="422">
        <f t="shared" si="20"/>
        <v>0</v>
      </c>
      <c r="V64" s="423"/>
      <c r="W64" s="423"/>
      <c r="X64" s="423"/>
      <c r="Y64" s="423"/>
      <c r="Z64" s="421"/>
      <c r="AA64" s="385">
        <f t="shared" ref="AA64" si="53">V64+W64+X64+Y64</f>
        <v>0</v>
      </c>
      <c r="AB64" s="423"/>
      <c r="AC64" s="423"/>
      <c r="AD64" s="423"/>
      <c r="AE64" s="423"/>
      <c r="AF64" s="423"/>
      <c r="AG64" s="423"/>
      <c r="AH64" s="385"/>
      <c r="AI64" s="423"/>
      <c r="AJ64" s="423"/>
      <c r="AK64" s="423"/>
      <c r="AL64" s="423"/>
      <c r="AM64" s="385">
        <f t="shared" ref="AM64:AM68" si="54">M64+T64+Z64+AF64</f>
        <v>0</v>
      </c>
      <c r="AN64" s="385">
        <f t="shared" ref="AN64:AN69" si="55">AI64+AJ64+AK64+AL64+AH64+AM64</f>
        <v>0</v>
      </c>
    </row>
    <row r="65" spans="1:40" ht="19.5">
      <c r="A65" s="410" t="s">
        <v>4781</v>
      </c>
      <c r="B65" s="467"/>
      <c r="C65" s="467"/>
      <c r="D65" s="467"/>
      <c r="E65" s="467"/>
      <c r="F65" s="467"/>
      <c r="G65" s="103"/>
      <c r="H65" s="103"/>
      <c r="I65" s="421"/>
      <c r="J65" s="421"/>
      <c r="K65" s="421"/>
      <c r="L65" s="421"/>
      <c r="M65" s="421"/>
      <c r="N65" s="385">
        <f t="shared" si="52"/>
        <v>0</v>
      </c>
      <c r="O65" s="386"/>
      <c r="P65" s="422"/>
      <c r="Q65" s="422"/>
      <c r="R65" s="422"/>
      <c r="S65" s="422"/>
      <c r="T65" s="422"/>
      <c r="U65" s="422">
        <f t="shared" si="20"/>
        <v>0</v>
      </c>
      <c r="V65" s="423"/>
      <c r="W65" s="423"/>
      <c r="X65" s="423"/>
      <c r="Y65" s="423"/>
      <c r="Z65" s="421"/>
      <c r="AA65" s="421"/>
      <c r="AB65" s="423"/>
      <c r="AC65" s="423"/>
      <c r="AD65" s="423"/>
      <c r="AE65" s="423"/>
      <c r="AF65" s="423"/>
      <c r="AG65" s="423"/>
      <c r="AH65" s="385"/>
      <c r="AI65" s="423"/>
      <c r="AJ65" s="423"/>
      <c r="AK65" s="423"/>
      <c r="AL65" s="423"/>
      <c r="AM65" s="385">
        <f t="shared" si="54"/>
        <v>0</v>
      </c>
      <c r="AN65" s="385">
        <f t="shared" si="55"/>
        <v>0</v>
      </c>
    </row>
    <row r="66" spans="1:40" ht="19.5">
      <c r="A66" s="410" t="s">
        <v>4782</v>
      </c>
      <c r="B66" s="467"/>
      <c r="C66" s="467"/>
      <c r="D66" s="467"/>
      <c r="E66" s="467"/>
      <c r="F66" s="467"/>
      <c r="G66" s="103"/>
      <c r="H66" s="103"/>
      <c r="I66" s="421"/>
      <c r="J66" s="421"/>
      <c r="K66" s="421"/>
      <c r="L66" s="421"/>
      <c r="M66" s="421"/>
      <c r="N66" s="385">
        <f t="shared" si="52"/>
        <v>0</v>
      </c>
      <c r="O66" s="386"/>
      <c r="P66" s="422"/>
      <c r="Q66" s="422"/>
      <c r="R66" s="422"/>
      <c r="S66" s="422"/>
      <c r="T66" s="422"/>
      <c r="U66" s="422">
        <f t="shared" si="20"/>
        <v>0</v>
      </c>
      <c r="V66" s="423"/>
      <c r="W66" s="423"/>
      <c r="X66" s="423"/>
      <c r="Y66" s="423"/>
      <c r="Z66" s="421"/>
      <c r="AA66" s="423"/>
      <c r="AB66" s="423"/>
      <c r="AC66" s="423"/>
      <c r="AD66" s="423"/>
      <c r="AE66" s="423"/>
      <c r="AF66" s="423"/>
      <c r="AG66" s="423"/>
      <c r="AH66" s="385"/>
      <c r="AI66" s="423"/>
      <c r="AJ66" s="423"/>
      <c r="AK66" s="423"/>
      <c r="AL66" s="423"/>
      <c r="AM66" s="385">
        <f t="shared" si="54"/>
        <v>0</v>
      </c>
      <c r="AN66" s="385">
        <f t="shared" si="55"/>
        <v>0</v>
      </c>
    </row>
    <row r="67" spans="1:40" ht="19.5">
      <c r="A67" s="410" t="s">
        <v>4783</v>
      </c>
      <c r="B67" s="467"/>
      <c r="C67" s="467"/>
      <c r="D67" s="467"/>
      <c r="E67" s="467"/>
      <c r="F67" s="467"/>
      <c r="G67" s="103"/>
      <c r="H67" s="103"/>
      <c r="I67" s="421"/>
      <c r="J67" s="421"/>
      <c r="K67" s="421"/>
      <c r="L67" s="421"/>
      <c r="M67" s="421"/>
      <c r="N67" s="385">
        <f t="shared" si="52"/>
        <v>0</v>
      </c>
      <c r="O67" s="386"/>
      <c r="P67" s="422"/>
      <c r="Q67" s="422"/>
      <c r="R67" s="422"/>
      <c r="S67" s="422"/>
      <c r="T67" s="422"/>
      <c r="U67" s="422">
        <f t="shared" si="20"/>
        <v>0</v>
      </c>
      <c r="V67" s="423"/>
      <c r="W67" s="423"/>
      <c r="X67" s="423"/>
      <c r="Y67" s="423"/>
      <c r="Z67" s="421"/>
      <c r="AA67" s="423"/>
      <c r="AB67" s="423"/>
      <c r="AC67" s="423"/>
      <c r="AD67" s="423"/>
      <c r="AE67" s="423"/>
      <c r="AF67" s="423"/>
      <c r="AG67" s="423"/>
      <c r="AH67" s="385"/>
      <c r="AI67" s="423"/>
      <c r="AJ67" s="423"/>
      <c r="AK67" s="423"/>
      <c r="AL67" s="423"/>
      <c r="AM67" s="385">
        <f t="shared" si="54"/>
        <v>0</v>
      </c>
      <c r="AN67" s="385">
        <f t="shared" si="55"/>
        <v>0</v>
      </c>
    </row>
    <row r="68" spans="1:40" ht="19.5">
      <c r="A68" s="410" t="s">
        <v>4784</v>
      </c>
      <c r="B68" s="467"/>
      <c r="C68" s="467"/>
      <c r="D68" s="467"/>
      <c r="E68" s="467"/>
      <c r="F68" s="467"/>
      <c r="G68" s="103"/>
      <c r="H68" s="103"/>
      <c r="I68" s="421"/>
      <c r="J68" s="421"/>
      <c r="K68" s="421"/>
      <c r="L68" s="421"/>
      <c r="M68" s="421"/>
      <c r="N68" s="385">
        <f t="shared" si="52"/>
        <v>0</v>
      </c>
      <c r="O68" s="386"/>
      <c r="P68" s="422"/>
      <c r="Q68" s="422"/>
      <c r="R68" s="422"/>
      <c r="S68" s="422"/>
      <c r="T68" s="422"/>
      <c r="U68" s="422">
        <f t="shared" si="20"/>
        <v>0</v>
      </c>
      <c r="V68" s="423"/>
      <c r="W68" s="423"/>
      <c r="X68" s="423"/>
      <c r="Y68" s="423"/>
      <c r="Z68" s="421"/>
      <c r="AA68" s="423"/>
      <c r="AB68" s="423"/>
      <c r="AC68" s="423"/>
      <c r="AD68" s="423"/>
      <c r="AE68" s="423"/>
      <c r="AF68" s="423"/>
      <c r="AG68" s="423"/>
      <c r="AH68" s="385"/>
      <c r="AI68" s="423"/>
      <c r="AJ68" s="423"/>
      <c r="AK68" s="423"/>
      <c r="AL68" s="423"/>
      <c r="AM68" s="385">
        <f t="shared" si="54"/>
        <v>0</v>
      </c>
      <c r="AN68" s="385">
        <f t="shared" si="55"/>
        <v>0</v>
      </c>
    </row>
    <row r="69" spans="1:40" ht="19.5">
      <c r="A69" s="410" t="s">
        <v>4785</v>
      </c>
      <c r="B69" s="467"/>
      <c r="C69" s="467"/>
      <c r="D69" s="467"/>
      <c r="E69" s="467"/>
      <c r="F69" s="467"/>
      <c r="G69" s="103"/>
      <c r="H69" s="103"/>
      <c r="I69" s="421"/>
      <c r="J69" s="421"/>
      <c r="K69" s="421"/>
      <c r="L69" s="421"/>
      <c r="M69" s="421">
        <v>136500</v>
      </c>
      <c r="N69" s="385">
        <f t="shared" si="52"/>
        <v>136500</v>
      </c>
      <c r="O69" s="386"/>
      <c r="P69" s="422"/>
      <c r="Q69" s="422"/>
      <c r="R69" s="422"/>
      <c r="S69" s="422"/>
      <c r="T69" s="422"/>
      <c r="U69" s="422">
        <f t="shared" si="20"/>
        <v>0</v>
      </c>
      <c r="V69" s="423"/>
      <c r="W69" s="423"/>
      <c r="X69" s="423"/>
      <c r="Y69" s="423"/>
      <c r="Z69" s="421"/>
      <c r="AA69" s="423"/>
      <c r="AB69" s="423"/>
      <c r="AC69" s="423"/>
      <c r="AD69" s="423"/>
      <c r="AE69" s="423"/>
      <c r="AF69" s="423">
        <f>'請填此表~114S4'!I175</f>
        <v>100500</v>
      </c>
      <c r="AG69" s="423"/>
      <c r="AH69" s="385"/>
      <c r="AI69" s="423"/>
      <c r="AJ69" s="423"/>
      <c r="AK69" s="423"/>
      <c r="AL69" s="423"/>
      <c r="AM69" s="385">
        <f>M69+T69+Z69+AF69</f>
        <v>237000</v>
      </c>
      <c r="AN69" s="385">
        <f t="shared" si="55"/>
        <v>237000</v>
      </c>
    </row>
    <row r="70" spans="1:40">
      <c r="M70" s="425">
        <f>'[2]113S1'!I6</f>
        <v>4292965</v>
      </c>
      <c r="N70" s="425">
        <f>N39+N7</f>
        <v>6081080</v>
      </c>
      <c r="AH70" s="426">
        <f>M70-N70</f>
        <v>-1788115</v>
      </c>
    </row>
    <row r="71" spans="1:40">
      <c r="M71" s="425">
        <f>'[2]113S1'!I141</f>
        <v>9807863</v>
      </c>
      <c r="N71" s="425">
        <f>N51</f>
        <v>8071052</v>
      </c>
      <c r="AH71" s="426">
        <f t="shared" ref="AH71:AH73" si="56">M71-N71</f>
        <v>1736811</v>
      </c>
    </row>
    <row r="72" spans="1:40" ht="19.5">
      <c r="M72" s="425">
        <f>'[2]113S1'!I226</f>
        <v>102030</v>
      </c>
      <c r="N72" s="425">
        <f>N56</f>
        <v>371840</v>
      </c>
      <c r="AB72" s="427" t="s">
        <v>36</v>
      </c>
      <c r="AC72" s="428">
        <v>11857658</v>
      </c>
      <c r="AD72" s="429">
        <f>AC72-AB10-AD32</f>
        <v>11857658</v>
      </c>
      <c r="AH72" s="426">
        <f t="shared" si="56"/>
        <v>-269810</v>
      </c>
    </row>
    <row r="73" spans="1:40" ht="19.5">
      <c r="M73" s="425">
        <f>'[2]113S1'!I230</f>
        <v>14202858</v>
      </c>
      <c r="N73" s="425">
        <f>N6</f>
        <v>14523972</v>
      </c>
      <c r="AB73" s="427" t="s">
        <v>445</v>
      </c>
      <c r="AC73" s="430">
        <v>2660770</v>
      </c>
      <c r="AD73" s="431">
        <f>AC73-AB14</f>
        <v>2660770</v>
      </c>
      <c r="AH73" s="426">
        <f t="shared" si="56"/>
        <v>-321114</v>
      </c>
    </row>
    <row r="74" spans="1:40" ht="19.5">
      <c r="AB74" s="427" t="s">
        <v>446</v>
      </c>
      <c r="AC74" s="430">
        <v>20414498</v>
      </c>
      <c r="AD74" s="431">
        <f>AB15-AE27-AD34-AC41</f>
        <v>0</v>
      </c>
    </row>
    <row r="75" spans="1:40" ht="19.5">
      <c r="AB75" s="427" t="s">
        <v>447</v>
      </c>
      <c r="AC75" s="430">
        <v>87008978</v>
      </c>
    </row>
    <row r="76" spans="1:40" ht="19.5">
      <c r="AB76" s="427" t="s">
        <v>223</v>
      </c>
      <c r="AC76" s="430">
        <v>277800</v>
      </c>
    </row>
    <row r="77" spans="1:40" ht="19.5">
      <c r="AB77" s="427" t="s">
        <v>224</v>
      </c>
      <c r="AC77" s="430">
        <v>552617</v>
      </c>
    </row>
    <row r="78" spans="1:40" ht="19.5">
      <c r="AB78" s="427" t="s">
        <v>225</v>
      </c>
      <c r="AC78" s="430">
        <v>15332929</v>
      </c>
    </row>
    <row r="79" spans="1:40" ht="19.5">
      <c r="AB79" s="427" t="s">
        <v>448</v>
      </c>
      <c r="AC79" s="430">
        <v>1820504</v>
      </c>
    </row>
    <row r="80" spans="1:40" ht="19.5">
      <c r="AB80" s="427" t="s">
        <v>449</v>
      </c>
      <c r="AC80" s="430">
        <v>18283863</v>
      </c>
    </row>
    <row r="81" spans="28:29" ht="19.5">
      <c r="AB81" s="427" t="s">
        <v>1131</v>
      </c>
      <c r="AC81" s="430">
        <v>849530</v>
      </c>
    </row>
    <row r="82" spans="28:29" ht="19.5">
      <c r="AB82" s="427" t="s">
        <v>373</v>
      </c>
      <c r="AC82" s="104">
        <v>2395820</v>
      </c>
    </row>
  </sheetData>
  <autoFilter ref="A5:AQ73" xr:uid="{4B47152F-7EF0-4C1E-BB60-CBF2040A6257}"/>
  <mergeCells count="13">
    <mergeCell ref="AH3:AN4"/>
    <mergeCell ref="C4:C5"/>
    <mergeCell ref="B56:F69"/>
    <mergeCell ref="A1:AN1"/>
    <mergeCell ref="A2:AN2"/>
    <mergeCell ref="A3:A5"/>
    <mergeCell ref="B3:B5"/>
    <mergeCell ref="C3:F3"/>
    <mergeCell ref="G3:G5"/>
    <mergeCell ref="H3:N4"/>
    <mergeCell ref="O3:U4"/>
    <mergeCell ref="V3:AA4"/>
    <mergeCell ref="AB3:AG4"/>
  </mergeCells>
  <phoneticPr fontId="33" type="noConversion"/>
  <printOptions horizontalCentered="1"/>
  <pageMargins left="0.19685039370078741" right="0.19685039370078741" top="0.15748031496062992" bottom="0" header="0.39370078740157483" footer="0.19685039370078741"/>
  <pageSetup paperSize="8" scale="37"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5B16E-7C88-4A24-8006-07DF41B26B62}">
  <sheetPr>
    <outlinePr summaryBelow="0" summaryRight="0"/>
  </sheetPr>
  <dimension ref="A1:AMK489"/>
  <sheetViews>
    <sheetView view="pageBreakPreview" topLeftCell="A2" zoomScale="85" zoomScaleNormal="85" zoomScaleSheetLayoutView="85" workbookViewId="0">
      <selection activeCell="B478" sqref="B478"/>
    </sheetView>
  </sheetViews>
  <sheetFormatPr defaultColWidth="7.625" defaultRowHeight="16.5" outlineLevelRow="2"/>
  <cols>
    <col min="1" max="1" width="12.125" style="15" customWidth="1"/>
    <col min="2" max="2" width="21.875" style="14" customWidth="1"/>
    <col min="3" max="3" width="13.375" style="14" customWidth="1"/>
    <col min="4" max="4" width="11.5" style="14" customWidth="1"/>
    <col min="5" max="5" width="11.625" style="14" customWidth="1"/>
    <col min="6" max="8" width="14.875" style="14" customWidth="1"/>
    <col min="9" max="9" width="20.375" style="14" customWidth="1"/>
    <col min="10" max="10" width="15.125" style="14" customWidth="1"/>
    <col min="11" max="11" width="31.875" style="14" customWidth="1"/>
    <col min="12" max="12" width="20.875" style="14" customWidth="1"/>
    <col min="13" max="13" width="11.625" style="14" customWidth="1"/>
    <col min="14" max="14" width="7.625" style="14" customWidth="1"/>
    <col min="15" max="16384" width="7.625" style="14"/>
  </cols>
  <sheetData>
    <row r="1" spans="1:13" ht="32.25">
      <c r="A1" s="462" t="s">
        <v>40</v>
      </c>
      <c r="B1" s="462"/>
      <c r="C1" s="462"/>
      <c r="D1" s="462"/>
      <c r="E1" s="462"/>
      <c r="F1" s="462"/>
      <c r="G1" s="462"/>
      <c r="H1" s="462"/>
      <c r="I1" s="462"/>
      <c r="J1" s="462"/>
      <c r="K1" s="462"/>
      <c r="L1" s="462"/>
      <c r="M1" s="462"/>
    </row>
    <row r="2" spans="1:13" ht="32.25">
      <c r="A2" s="462" t="s">
        <v>0</v>
      </c>
      <c r="B2" s="462"/>
      <c r="C2" s="462"/>
      <c r="D2" s="462"/>
      <c r="E2" s="462"/>
      <c r="F2" s="462"/>
      <c r="G2" s="462"/>
      <c r="H2" s="462"/>
      <c r="I2" s="462"/>
      <c r="J2" s="462"/>
      <c r="K2" s="462"/>
      <c r="L2" s="462"/>
      <c r="M2" s="462"/>
    </row>
    <row r="3" spans="1:13" ht="21">
      <c r="A3" s="486" t="s">
        <v>5784</v>
      </c>
      <c r="B3" s="486"/>
      <c r="C3" s="486"/>
      <c r="D3" s="486"/>
      <c r="E3" s="486"/>
      <c r="F3" s="486"/>
      <c r="G3" s="486"/>
      <c r="H3" s="486"/>
      <c r="I3" s="486"/>
      <c r="J3" s="486"/>
      <c r="K3" s="486"/>
      <c r="L3" s="486"/>
      <c r="M3" s="486"/>
    </row>
    <row r="4" spans="1:13" ht="30">
      <c r="A4" s="245"/>
      <c r="B4" s="246"/>
      <c r="C4" s="246"/>
      <c r="D4" s="246"/>
      <c r="E4" s="246"/>
      <c r="F4" s="246"/>
      <c r="G4" s="246"/>
      <c r="H4" s="246"/>
      <c r="I4" s="246"/>
      <c r="J4" s="246"/>
      <c r="K4" s="247"/>
      <c r="L4" s="432"/>
      <c r="M4" s="432" t="s">
        <v>1</v>
      </c>
    </row>
    <row r="5" spans="1:13" ht="36" customHeight="1">
      <c r="A5" s="433" t="s">
        <v>2</v>
      </c>
      <c r="B5" s="433" t="s">
        <v>444</v>
      </c>
      <c r="C5" s="99" t="s">
        <v>5787</v>
      </c>
      <c r="D5" s="433" t="s">
        <v>4</v>
      </c>
      <c r="E5" s="433" t="s">
        <v>5</v>
      </c>
      <c r="F5" s="433" t="s">
        <v>6</v>
      </c>
      <c r="G5" s="433" t="s">
        <v>7</v>
      </c>
      <c r="H5" s="433" t="s">
        <v>8</v>
      </c>
      <c r="I5" s="433" t="s">
        <v>9</v>
      </c>
      <c r="J5" s="433" t="s">
        <v>5788</v>
      </c>
      <c r="K5" s="433" t="s">
        <v>32</v>
      </c>
      <c r="L5" s="433" t="s">
        <v>11</v>
      </c>
      <c r="M5" s="433" t="s">
        <v>12</v>
      </c>
    </row>
    <row r="6" spans="1:13" s="2" customFormat="1" ht="25.35" customHeight="1" collapsed="1">
      <c r="A6" s="51" t="s">
        <v>35</v>
      </c>
      <c r="B6" s="51"/>
      <c r="C6" s="51"/>
      <c r="D6" s="51"/>
      <c r="E6" s="51"/>
      <c r="F6" s="41"/>
      <c r="G6" s="41"/>
      <c r="H6" s="51"/>
      <c r="I6" s="434">
        <f>I7+I26+I31+I41+I126+I129+I136+I178+I218+I300+I309</f>
        <v>45220146</v>
      </c>
      <c r="J6" s="51"/>
      <c r="K6" s="51"/>
      <c r="L6" s="41"/>
      <c r="M6" s="41"/>
    </row>
    <row r="7" spans="1:13" s="3" customFormat="1" ht="25.35" hidden="1" customHeight="1" outlineLevel="1">
      <c r="A7" s="148" t="s">
        <v>36</v>
      </c>
      <c r="B7" s="148"/>
      <c r="C7" s="148"/>
      <c r="D7" s="148"/>
      <c r="E7" s="148"/>
      <c r="F7" s="148"/>
      <c r="G7" s="148"/>
      <c r="H7" s="54"/>
      <c r="I7" s="435">
        <f>SUM(I8:I25)</f>
        <v>1084230</v>
      </c>
      <c r="J7" s="148"/>
      <c r="K7" s="148"/>
      <c r="L7" s="148"/>
      <c r="M7" s="148"/>
    </row>
    <row r="8" spans="1:13" customFormat="1" ht="149.44999999999999" hidden="1" customHeight="1" outlineLevel="2">
      <c r="A8" s="217" t="s">
        <v>44</v>
      </c>
      <c r="B8" s="33" t="s">
        <v>5789</v>
      </c>
      <c r="C8" s="33" t="s">
        <v>4141</v>
      </c>
      <c r="D8" s="218" t="s">
        <v>46</v>
      </c>
      <c r="E8" s="219" t="s">
        <v>5790</v>
      </c>
      <c r="F8" s="220" t="s">
        <v>584</v>
      </c>
      <c r="G8" s="482" t="s">
        <v>4143</v>
      </c>
      <c r="H8" s="482" t="s">
        <v>586</v>
      </c>
      <c r="I8" s="436">
        <v>50000</v>
      </c>
      <c r="J8" s="33" t="s">
        <v>453</v>
      </c>
      <c r="K8" s="33" t="s">
        <v>5791</v>
      </c>
      <c r="L8" s="33" t="s">
        <v>96</v>
      </c>
      <c r="M8" s="483" t="s">
        <v>5792</v>
      </c>
    </row>
    <row r="9" spans="1:13" customFormat="1" ht="134.44999999999999" hidden="1" customHeight="1" outlineLevel="2">
      <c r="A9" s="217" t="s">
        <v>44</v>
      </c>
      <c r="B9" s="219" t="s">
        <v>5793</v>
      </c>
      <c r="C9" s="33" t="s">
        <v>4141</v>
      </c>
      <c r="D9" s="218" t="s">
        <v>46</v>
      </c>
      <c r="E9" s="219" t="s">
        <v>5790</v>
      </c>
      <c r="F9" s="220" t="s">
        <v>584</v>
      </c>
      <c r="G9" s="482"/>
      <c r="H9" s="482"/>
      <c r="I9" s="436">
        <v>50000</v>
      </c>
      <c r="J9" s="33" t="s">
        <v>453</v>
      </c>
      <c r="K9" s="33" t="s">
        <v>5794</v>
      </c>
      <c r="L9" s="33" t="s">
        <v>96</v>
      </c>
      <c r="M9" s="483"/>
    </row>
    <row r="10" spans="1:13" customFormat="1" ht="104.45" hidden="1" customHeight="1" outlineLevel="2">
      <c r="A10" s="217" t="s">
        <v>44</v>
      </c>
      <c r="B10" s="219" t="s">
        <v>5795</v>
      </c>
      <c r="C10" s="33" t="s">
        <v>4141</v>
      </c>
      <c r="D10" s="218" t="s">
        <v>46</v>
      </c>
      <c r="E10" s="219" t="s">
        <v>5796</v>
      </c>
      <c r="F10" s="220" t="s">
        <v>584</v>
      </c>
      <c r="G10" s="482"/>
      <c r="H10" s="482"/>
      <c r="I10" s="436">
        <v>50000</v>
      </c>
      <c r="J10" s="33" t="s">
        <v>453</v>
      </c>
      <c r="K10" s="33" t="s">
        <v>5797</v>
      </c>
      <c r="L10" s="33" t="s">
        <v>96</v>
      </c>
      <c r="M10" s="483"/>
    </row>
    <row r="11" spans="1:13" customFormat="1" ht="101.1" hidden="1" customHeight="1" outlineLevel="2">
      <c r="A11" s="217" t="s">
        <v>44</v>
      </c>
      <c r="B11" s="33" t="s">
        <v>5798</v>
      </c>
      <c r="C11" s="33" t="s">
        <v>4141</v>
      </c>
      <c r="D11" s="218" t="s">
        <v>46</v>
      </c>
      <c r="E11" s="219" t="s">
        <v>5799</v>
      </c>
      <c r="F11" s="220" t="s">
        <v>584</v>
      </c>
      <c r="G11" s="482"/>
      <c r="H11" s="482"/>
      <c r="I11" s="436">
        <v>200000</v>
      </c>
      <c r="J11" s="33" t="s">
        <v>453</v>
      </c>
      <c r="K11" s="33" t="s">
        <v>5800</v>
      </c>
      <c r="L11" s="33" t="s">
        <v>5801</v>
      </c>
      <c r="M11" s="483"/>
    </row>
    <row r="12" spans="1:13" customFormat="1" ht="154.5" hidden="1" customHeight="1" outlineLevel="2">
      <c r="A12" s="217" t="s">
        <v>44</v>
      </c>
      <c r="B12" s="33" t="s">
        <v>5802</v>
      </c>
      <c r="C12" s="33" t="s">
        <v>4141</v>
      </c>
      <c r="D12" s="218" t="s">
        <v>46</v>
      </c>
      <c r="E12" s="219" t="s">
        <v>5803</v>
      </c>
      <c r="F12" s="220" t="s">
        <v>584</v>
      </c>
      <c r="G12" s="482"/>
      <c r="H12" s="482"/>
      <c r="I12" s="436">
        <v>60000</v>
      </c>
      <c r="J12" s="33" t="s">
        <v>453</v>
      </c>
      <c r="K12" s="33" t="s">
        <v>5804</v>
      </c>
      <c r="L12" s="33" t="s">
        <v>96</v>
      </c>
      <c r="M12" s="483"/>
    </row>
    <row r="13" spans="1:13" customFormat="1" ht="127.5" hidden="1" customHeight="1" outlineLevel="2">
      <c r="A13" s="217" t="s">
        <v>44</v>
      </c>
      <c r="B13" s="33" t="s">
        <v>5805</v>
      </c>
      <c r="C13" s="33" t="s">
        <v>4141</v>
      </c>
      <c r="D13" s="218" t="s">
        <v>46</v>
      </c>
      <c r="E13" s="219" t="s">
        <v>5806</v>
      </c>
      <c r="F13" s="220" t="s">
        <v>584</v>
      </c>
      <c r="G13" s="482" t="s">
        <v>4143</v>
      </c>
      <c r="H13" s="482" t="s">
        <v>586</v>
      </c>
      <c r="I13" s="436">
        <v>50000</v>
      </c>
      <c r="J13" s="33" t="s">
        <v>453</v>
      </c>
      <c r="K13" s="33" t="s">
        <v>5807</v>
      </c>
      <c r="L13" s="33" t="s">
        <v>96</v>
      </c>
      <c r="M13" s="483" t="s">
        <v>5423</v>
      </c>
    </row>
    <row r="14" spans="1:13" customFormat="1" ht="124.5" hidden="1" customHeight="1" outlineLevel="2">
      <c r="A14" s="217" t="s">
        <v>44</v>
      </c>
      <c r="B14" s="33" t="s">
        <v>5808</v>
      </c>
      <c r="C14" s="33" t="s">
        <v>4141</v>
      </c>
      <c r="D14" s="218" t="s">
        <v>46</v>
      </c>
      <c r="E14" s="219" t="s">
        <v>5809</v>
      </c>
      <c r="F14" s="220" t="s">
        <v>584</v>
      </c>
      <c r="G14" s="482"/>
      <c r="H14" s="482"/>
      <c r="I14" s="436">
        <v>200000</v>
      </c>
      <c r="J14" s="33" t="s">
        <v>453</v>
      </c>
      <c r="K14" s="33" t="s">
        <v>5810</v>
      </c>
      <c r="L14" s="33" t="s">
        <v>5801</v>
      </c>
      <c r="M14" s="483"/>
    </row>
    <row r="15" spans="1:13" customFormat="1" ht="122.25" hidden="1" customHeight="1" outlineLevel="2">
      <c r="A15" s="217" t="s">
        <v>44</v>
      </c>
      <c r="B15" s="33" t="s">
        <v>5811</v>
      </c>
      <c r="C15" s="33" t="s">
        <v>4141</v>
      </c>
      <c r="D15" s="218" t="s">
        <v>46</v>
      </c>
      <c r="E15" s="219" t="s">
        <v>5812</v>
      </c>
      <c r="F15" s="220" t="s">
        <v>584</v>
      </c>
      <c r="G15" s="482"/>
      <c r="H15" s="482" t="s">
        <v>5813</v>
      </c>
      <c r="I15" s="436">
        <v>300000</v>
      </c>
      <c r="J15" s="33" t="s">
        <v>453</v>
      </c>
      <c r="K15" s="33" t="s">
        <v>5814</v>
      </c>
      <c r="L15" s="33" t="s">
        <v>5815</v>
      </c>
      <c r="M15" s="483"/>
    </row>
    <row r="16" spans="1:13" customFormat="1" ht="138" hidden="1" customHeight="1" outlineLevel="2">
      <c r="A16" s="217" t="s">
        <v>44</v>
      </c>
      <c r="B16" s="33" t="s">
        <v>5816</v>
      </c>
      <c r="C16" s="33" t="s">
        <v>4141</v>
      </c>
      <c r="D16" s="218" t="s">
        <v>46</v>
      </c>
      <c r="E16" s="219" t="s">
        <v>5817</v>
      </c>
      <c r="F16" s="220" t="s">
        <v>584</v>
      </c>
      <c r="G16" s="482"/>
      <c r="H16" s="482"/>
      <c r="I16" s="436">
        <v>50000</v>
      </c>
      <c r="J16" s="33" t="s">
        <v>453</v>
      </c>
      <c r="K16" s="33" t="s">
        <v>5818</v>
      </c>
      <c r="L16" s="33" t="s">
        <v>96</v>
      </c>
      <c r="M16" s="483"/>
    </row>
    <row r="17" spans="1:1025" customFormat="1" ht="109.5" hidden="1" customHeight="1" outlineLevel="2">
      <c r="A17" s="217" t="s">
        <v>44</v>
      </c>
      <c r="B17" s="33" t="s">
        <v>5819</v>
      </c>
      <c r="C17" s="33" t="s">
        <v>4075</v>
      </c>
      <c r="D17" s="33" t="s">
        <v>46</v>
      </c>
      <c r="E17" s="33" t="s">
        <v>4932</v>
      </c>
      <c r="F17" s="33" t="s">
        <v>594</v>
      </c>
      <c r="G17" s="33" t="s">
        <v>200</v>
      </c>
      <c r="H17" s="33" t="s">
        <v>201</v>
      </c>
      <c r="I17" s="437">
        <v>3460</v>
      </c>
      <c r="J17" s="33" t="s">
        <v>125</v>
      </c>
      <c r="K17" s="33" t="s">
        <v>5820</v>
      </c>
      <c r="L17" s="33" t="s">
        <v>5419</v>
      </c>
      <c r="M17" s="484" t="s">
        <v>5821</v>
      </c>
    </row>
    <row r="18" spans="1:1025" customFormat="1" ht="72.75" hidden="1" customHeight="1" outlineLevel="2">
      <c r="A18" s="217" t="s">
        <v>44</v>
      </c>
      <c r="B18" s="33" t="s">
        <v>5822</v>
      </c>
      <c r="C18" s="33" t="s">
        <v>4075</v>
      </c>
      <c r="D18" s="33" t="s">
        <v>54</v>
      </c>
      <c r="E18" s="33" t="s">
        <v>5641</v>
      </c>
      <c r="F18" s="33" t="s">
        <v>594</v>
      </c>
      <c r="G18" s="33" t="s">
        <v>200</v>
      </c>
      <c r="H18" s="33" t="s">
        <v>201</v>
      </c>
      <c r="I18" s="437">
        <v>21000</v>
      </c>
      <c r="J18" s="33" t="s">
        <v>125</v>
      </c>
      <c r="K18" s="33" t="s">
        <v>5422</v>
      </c>
      <c r="L18" s="33" t="s">
        <v>236</v>
      </c>
      <c r="M18" s="484"/>
    </row>
    <row r="19" spans="1:1025" customFormat="1" ht="78.75" hidden="1" customHeight="1" outlineLevel="2">
      <c r="A19" s="217" t="s">
        <v>44</v>
      </c>
      <c r="B19" s="33" t="s">
        <v>5823</v>
      </c>
      <c r="C19" s="33" t="s">
        <v>4075</v>
      </c>
      <c r="D19" s="33" t="s">
        <v>54</v>
      </c>
      <c r="E19" s="33" t="s">
        <v>5824</v>
      </c>
      <c r="F19" s="33" t="s">
        <v>594</v>
      </c>
      <c r="G19" s="33" t="s">
        <v>200</v>
      </c>
      <c r="H19" s="33" t="s">
        <v>201</v>
      </c>
      <c r="I19" s="437">
        <v>21000</v>
      </c>
      <c r="J19" s="33" t="s">
        <v>125</v>
      </c>
      <c r="K19" s="33" t="s">
        <v>5422</v>
      </c>
      <c r="L19" s="33" t="s">
        <v>236</v>
      </c>
      <c r="M19" s="484" t="s">
        <v>5825</v>
      </c>
    </row>
    <row r="20" spans="1:1025" customFormat="1" ht="78.75" hidden="1" customHeight="1" outlineLevel="2">
      <c r="A20" s="217" t="s">
        <v>44</v>
      </c>
      <c r="B20" s="33" t="s">
        <v>5416</v>
      </c>
      <c r="C20" s="33" t="s">
        <v>4075</v>
      </c>
      <c r="D20" s="33" t="s">
        <v>46</v>
      </c>
      <c r="E20" s="33" t="s">
        <v>5417</v>
      </c>
      <c r="F20" s="33" t="s">
        <v>594</v>
      </c>
      <c r="G20" s="33" t="s">
        <v>200</v>
      </c>
      <c r="H20" s="33" t="s">
        <v>201</v>
      </c>
      <c r="I20" s="437">
        <v>4742</v>
      </c>
      <c r="J20" s="33" t="s">
        <v>125</v>
      </c>
      <c r="K20" s="33" t="s">
        <v>5418</v>
      </c>
      <c r="L20" s="33" t="s">
        <v>5419</v>
      </c>
      <c r="M20" s="484"/>
    </row>
    <row r="21" spans="1:1025" customFormat="1" ht="78.75" hidden="1" customHeight="1" outlineLevel="2">
      <c r="A21" s="217" t="s">
        <v>44</v>
      </c>
      <c r="B21" s="33" t="s">
        <v>5420</v>
      </c>
      <c r="C21" s="33" t="s">
        <v>4075</v>
      </c>
      <c r="D21" s="33" t="s">
        <v>54</v>
      </c>
      <c r="E21" s="33" t="s">
        <v>5421</v>
      </c>
      <c r="F21" s="33" t="s">
        <v>594</v>
      </c>
      <c r="G21" s="33" t="s">
        <v>200</v>
      </c>
      <c r="H21" s="33" t="s">
        <v>201</v>
      </c>
      <c r="I21" s="437">
        <v>21000</v>
      </c>
      <c r="J21" s="33" t="s">
        <v>125</v>
      </c>
      <c r="K21" s="33" t="s">
        <v>5422</v>
      </c>
      <c r="L21" s="33" t="s">
        <v>236</v>
      </c>
      <c r="M21" s="484"/>
    </row>
    <row r="22" spans="1:1025" customFormat="1" ht="78.75" hidden="1" customHeight="1" outlineLevel="2">
      <c r="A22" s="217" t="s">
        <v>44</v>
      </c>
      <c r="B22" s="33" t="s">
        <v>5826</v>
      </c>
      <c r="C22" s="33" t="s">
        <v>4075</v>
      </c>
      <c r="D22" s="33" t="s">
        <v>46</v>
      </c>
      <c r="E22" s="33" t="s">
        <v>5827</v>
      </c>
      <c r="F22" s="33" t="s">
        <v>594</v>
      </c>
      <c r="G22" s="33" t="s">
        <v>200</v>
      </c>
      <c r="H22" s="33" t="s">
        <v>201</v>
      </c>
      <c r="I22" s="437">
        <v>1730</v>
      </c>
      <c r="J22" s="33" t="s">
        <v>125</v>
      </c>
      <c r="K22" s="33" t="s">
        <v>5828</v>
      </c>
      <c r="L22" s="33" t="s">
        <v>5419</v>
      </c>
      <c r="M22" s="484"/>
    </row>
    <row r="23" spans="1:1025" customFormat="1" ht="78.75" hidden="1" customHeight="1" outlineLevel="2">
      <c r="A23" s="217" t="s">
        <v>44</v>
      </c>
      <c r="B23" s="33" t="s">
        <v>5829</v>
      </c>
      <c r="C23" s="33" t="s">
        <v>4075</v>
      </c>
      <c r="D23" s="33" t="s">
        <v>46</v>
      </c>
      <c r="E23" s="33" t="s">
        <v>5830</v>
      </c>
      <c r="F23" s="33" t="s">
        <v>594</v>
      </c>
      <c r="G23" s="33" t="s">
        <v>200</v>
      </c>
      <c r="H23" s="33" t="s">
        <v>201</v>
      </c>
      <c r="I23" s="437">
        <v>1298</v>
      </c>
      <c r="J23" s="33" t="s">
        <v>125</v>
      </c>
      <c r="K23" s="33" t="s">
        <v>5831</v>
      </c>
      <c r="L23" s="33" t="s">
        <v>5419</v>
      </c>
      <c r="M23" s="484"/>
    </row>
    <row r="24" spans="1:1025" customFormat="1" ht="75.75" hidden="1" customHeight="1" outlineLevel="2">
      <c r="A24" s="217" t="s">
        <v>44</v>
      </c>
      <c r="B24" s="33" t="s">
        <v>5832</v>
      </c>
      <c r="C24" s="33" t="s">
        <v>4075</v>
      </c>
      <c r="D24" s="33" t="s">
        <v>46</v>
      </c>
      <c r="E24" s="33" t="s">
        <v>5833</v>
      </c>
      <c r="F24" s="33" t="s">
        <v>594</v>
      </c>
      <c r="G24" s="33" t="s">
        <v>200</v>
      </c>
      <c r="H24" s="33" t="s">
        <v>201</v>
      </c>
      <c r="I24" s="437">
        <v>0</v>
      </c>
      <c r="J24" s="33" t="s">
        <v>125</v>
      </c>
      <c r="K24" s="33" t="s">
        <v>5834</v>
      </c>
      <c r="L24" s="33" t="s">
        <v>5419</v>
      </c>
      <c r="M24" s="484" t="s">
        <v>5835</v>
      </c>
    </row>
    <row r="25" spans="1:1025" customFormat="1" ht="96" hidden="1" customHeight="1" outlineLevel="2">
      <c r="A25" s="217" t="s">
        <v>44</v>
      </c>
      <c r="B25" s="33" t="s">
        <v>5829</v>
      </c>
      <c r="C25" s="33" t="s">
        <v>4075</v>
      </c>
      <c r="D25" s="33" t="s">
        <v>46</v>
      </c>
      <c r="E25" s="33" t="s">
        <v>5836</v>
      </c>
      <c r="F25" s="33" t="s">
        <v>594</v>
      </c>
      <c r="G25" s="33" t="s">
        <v>200</v>
      </c>
      <c r="H25" s="33" t="s">
        <v>201</v>
      </c>
      <c r="I25" s="437">
        <v>0</v>
      </c>
      <c r="J25" s="33" t="s">
        <v>125</v>
      </c>
      <c r="K25" s="33" t="s">
        <v>5837</v>
      </c>
      <c r="L25" s="33" t="s">
        <v>5838</v>
      </c>
      <c r="M25" s="484"/>
    </row>
    <row r="26" spans="1:1025" s="3" customFormat="1" ht="25.35" hidden="1" customHeight="1" outlineLevel="1">
      <c r="A26" s="148" t="s">
        <v>445</v>
      </c>
      <c r="B26" s="148"/>
      <c r="C26" s="148"/>
      <c r="D26" s="148"/>
      <c r="E26" s="148"/>
      <c r="F26" s="148"/>
      <c r="G26" s="148"/>
      <c r="H26" s="54"/>
      <c r="I26" s="435">
        <f>SUM(I27:I30)</f>
        <v>0</v>
      </c>
      <c r="J26" s="148"/>
      <c r="K26" s="148"/>
      <c r="L26" s="148"/>
      <c r="M26" s="148"/>
    </row>
    <row r="27" spans="1:1025" s="251" customFormat="1" ht="76.5" hidden="1" customHeight="1" outlineLevel="2">
      <c r="A27" s="37" t="s">
        <v>455</v>
      </c>
      <c r="B27" s="438" t="s">
        <v>5839</v>
      </c>
      <c r="C27" s="439" t="s">
        <v>5840</v>
      </c>
      <c r="D27" s="439" t="s">
        <v>41</v>
      </c>
      <c r="E27" s="439" t="s">
        <v>5841</v>
      </c>
      <c r="F27" s="438" t="s">
        <v>457</v>
      </c>
      <c r="G27" s="440" t="s">
        <v>51</v>
      </c>
      <c r="H27" s="441" t="s">
        <v>907</v>
      </c>
      <c r="I27" s="442">
        <v>0</v>
      </c>
      <c r="J27" s="438" t="s">
        <v>61</v>
      </c>
      <c r="K27" s="438" t="s">
        <v>5842</v>
      </c>
      <c r="L27" s="438" t="s">
        <v>81</v>
      </c>
      <c r="M27" s="443" t="s">
        <v>4798</v>
      </c>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YV27" s="16"/>
      <c r="YW27" s="16"/>
      <c r="YX27" s="16"/>
      <c r="YY27" s="16"/>
      <c r="YZ27" s="16"/>
      <c r="ZA27" s="16"/>
      <c r="ZB27" s="16"/>
      <c r="ZC27" s="16"/>
      <c r="ZD27" s="16"/>
      <c r="ZE27" s="16"/>
      <c r="ZF27" s="16"/>
      <c r="ZG27" s="16"/>
      <c r="ZH27" s="16"/>
      <c r="ZI27" s="16"/>
      <c r="ZJ27" s="16"/>
      <c r="ZK27" s="16"/>
      <c r="ZL27" s="16"/>
      <c r="ZM27" s="16"/>
      <c r="ZN27" s="16"/>
      <c r="ZO27" s="16"/>
      <c r="ZP27" s="16"/>
      <c r="ZQ27" s="16"/>
      <c r="ZR27" s="16"/>
      <c r="ZS27" s="16"/>
      <c r="ZT27" s="16"/>
      <c r="ZU27" s="16"/>
      <c r="ZV27" s="16"/>
      <c r="ZW27" s="16"/>
      <c r="ZX27" s="16"/>
      <c r="ZY27" s="16"/>
      <c r="ZZ27" s="16"/>
      <c r="AAA27" s="16"/>
      <c r="AAB27" s="16"/>
      <c r="AAC27" s="16"/>
      <c r="AAD27" s="16"/>
      <c r="AAE27" s="16"/>
      <c r="AAF27" s="16"/>
      <c r="AAG27" s="16"/>
      <c r="AAH27" s="16"/>
      <c r="AAI27" s="16"/>
      <c r="AAJ27" s="16"/>
      <c r="AAK27" s="16"/>
      <c r="AAL27" s="16"/>
      <c r="AAM27" s="16"/>
      <c r="AAN27" s="16"/>
      <c r="AAO27" s="16"/>
      <c r="AAP27" s="16"/>
      <c r="AAQ27" s="16"/>
      <c r="AAR27" s="16"/>
      <c r="AAS27" s="16"/>
      <c r="AAT27" s="16"/>
      <c r="AAU27" s="16"/>
      <c r="AAV27" s="16"/>
      <c r="AAW27" s="16"/>
      <c r="AAX27" s="16"/>
      <c r="AAY27" s="16"/>
      <c r="AAZ27" s="16"/>
      <c r="ABA27" s="16"/>
      <c r="ABB27" s="16"/>
      <c r="ABC27" s="16"/>
      <c r="ABD27" s="16"/>
      <c r="ABE27" s="16"/>
      <c r="ABF27" s="16"/>
      <c r="ABG27" s="16"/>
      <c r="ABH27" s="16"/>
      <c r="ABI27" s="16"/>
      <c r="ABJ27" s="16"/>
      <c r="ABK27" s="16"/>
      <c r="ABL27" s="16"/>
      <c r="ABM27" s="16"/>
      <c r="ABN27" s="16"/>
      <c r="ABO27" s="16"/>
      <c r="ABP27" s="16"/>
      <c r="ABQ27" s="16"/>
      <c r="ABR27" s="16"/>
      <c r="ABS27" s="16"/>
      <c r="ABT27" s="16"/>
      <c r="ABU27" s="16"/>
      <c r="ABV27" s="16"/>
      <c r="ABW27" s="16"/>
      <c r="ABX27" s="16"/>
      <c r="ABY27" s="16"/>
      <c r="ABZ27" s="16"/>
      <c r="ACA27" s="16"/>
      <c r="ACB27" s="16"/>
      <c r="ACC27" s="16"/>
      <c r="ACD27" s="16"/>
      <c r="ACE27" s="16"/>
      <c r="ACF27" s="16"/>
      <c r="ACG27" s="16"/>
      <c r="ACH27" s="16"/>
      <c r="ACI27" s="16"/>
      <c r="ACJ27" s="16"/>
      <c r="ACK27" s="16"/>
      <c r="ACL27" s="16"/>
      <c r="ACM27" s="16"/>
      <c r="ACN27" s="16"/>
      <c r="ACO27" s="16"/>
      <c r="ACP27" s="16"/>
      <c r="ACQ27" s="16"/>
      <c r="ACR27" s="16"/>
      <c r="ACS27" s="16"/>
      <c r="ACT27" s="16"/>
      <c r="ACU27" s="16"/>
      <c r="ACV27" s="16"/>
      <c r="ACW27" s="16"/>
      <c r="ACX27" s="16"/>
      <c r="ACY27" s="16"/>
      <c r="ACZ27" s="16"/>
      <c r="ADA27" s="16"/>
      <c r="ADB27" s="16"/>
      <c r="ADC27" s="16"/>
      <c r="ADD27" s="16"/>
      <c r="ADE27" s="16"/>
      <c r="ADF27" s="16"/>
      <c r="ADG27" s="16"/>
      <c r="ADH27" s="16"/>
      <c r="ADI27" s="16"/>
      <c r="ADJ27" s="16"/>
      <c r="ADK27" s="16"/>
      <c r="ADL27" s="16"/>
      <c r="ADM27" s="16"/>
      <c r="ADN27" s="16"/>
      <c r="ADO27" s="16"/>
      <c r="ADP27" s="16"/>
      <c r="ADQ27" s="16"/>
      <c r="ADR27" s="16"/>
      <c r="ADS27" s="16"/>
      <c r="ADT27" s="16"/>
      <c r="ADU27" s="16"/>
      <c r="ADV27" s="16"/>
      <c r="ADW27" s="16"/>
      <c r="ADX27" s="16"/>
      <c r="ADY27" s="16"/>
      <c r="ADZ27" s="16"/>
      <c r="AEA27" s="16"/>
      <c r="AEB27" s="16"/>
      <c r="AEC27" s="16"/>
      <c r="AED27" s="16"/>
      <c r="AEE27" s="16"/>
      <c r="AEF27" s="16"/>
      <c r="AEG27" s="16"/>
      <c r="AEH27" s="16"/>
      <c r="AEI27" s="16"/>
      <c r="AEJ27" s="16"/>
      <c r="AEK27" s="16"/>
      <c r="AEL27" s="16"/>
      <c r="AEM27" s="16"/>
      <c r="AEN27" s="16"/>
      <c r="AEO27" s="16"/>
      <c r="AEP27" s="16"/>
      <c r="AEQ27" s="16"/>
      <c r="AER27" s="16"/>
      <c r="AES27" s="16"/>
      <c r="AET27" s="16"/>
      <c r="AEU27" s="16"/>
      <c r="AEV27" s="16"/>
      <c r="AEW27" s="16"/>
      <c r="AEX27" s="16"/>
      <c r="AEY27" s="16"/>
      <c r="AEZ27" s="16"/>
      <c r="AFA27" s="16"/>
      <c r="AFB27" s="16"/>
      <c r="AFC27" s="16"/>
      <c r="AFD27" s="16"/>
      <c r="AFE27" s="16"/>
      <c r="AFF27" s="16"/>
      <c r="AFG27" s="16"/>
      <c r="AFH27" s="16"/>
      <c r="AFI27" s="16"/>
      <c r="AFJ27" s="16"/>
      <c r="AFK27" s="16"/>
      <c r="AFL27" s="16"/>
      <c r="AFM27" s="16"/>
      <c r="AFN27" s="16"/>
      <c r="AFO27" s="16"/>
      <c r="AFP27" s="16"/>
      <c r="AFQ27" s="16"/>
      <c r="AFR27" s="16"/>
      <c r="AFS27" s="16"/>
      <c r="AFT27" s="16"/>
      <c r="AFU27" s="16"/>
      <c r="AFV27" s="16"/>
      <c r="AFW27" s="16"/>
      <c r="AFX27" s="16"/>
      <c r="AFY27" s="16"/>
      <c r="AFZ27" s="16"/>
      <c r="AGA27" s="16"/>
      <c r="AGB27" s="16"/>
      <c r="AGC27" s="16"/>
      <c r="AGD27" s="16"/>
      <c r="AGE27" s="16"/>
      <c r="AGF27" s="16"/>
      <c r="AGG27" s="16"/>
      <c r="AGH27" s="16"/>
      <c r="AGI27" s="16"/>
      <c r="AGJ27" s="16"/>
      <c r="AGK27" s="16"/>
      <c r="AGL27" s="16"/>
      <c r="AGM27" s="16"/>
      <c r="AGN27" s="16"/>
      <c r="AGO27" s="16"/>
      <c r="AGP27" s="16"/>
      <c r="AGQ27" s="16"/>
      <c r="AGR27" s="16"/>
      <c r="AGS27" s="16"/>
      <c r="AGT27" s="16"/>
      <c r="AGU27" s="16"/>
      <c r="AGV27" s="16"/>
      <c r="AGW27" s="16"/>
      <c r="AGX27" s="16"/>
      <c r="AGY27" s="16"/>
      <c r="AGZ27" s="16"/>
      <c r="AHA27" s="16"/>
      <c r="AHB27" s="16"/>
      <c r="AHC27" s="16"/>
      <c r="AHD27" s="16"/>
      <c r="AHE27" s="16"/>
      <c r="AHF27" s="16"/>
      <c r="AHG27" s="16"/>
      <c r="AHH27" s="16"/>
      <c r="AHI27" s="16"/>
      <c r="AHJ27" s="16"/>
      <c r="AHK27" s="16"/>
      <c r="AHL27" s="16"/>
      <c r="AHM27" s="16"/>
      <c r="AHN27" s="16"/>
      <c r="AHO27" s="16"/>
      <c r="AHP27" s="16"/>
      <c r="AHQ27" s="16"/>
      <c r="AHR27" s="16"/>
      <c r="AHS27" s="16"/>
      <c r="AHT27" s="16"/>
      <c r="AHU27" s="16"/>
      <c r="AHV27" s="16"/>
      <c r="AHW27" s="16"/>
      <c r="AHX27" s="16"/>
      <c r="AHY27" s="16"/>
      <c r="AHZ27" s="16"/>
      <c r="AIA27" s="16"/>
      <c r="AIB27" s="16"/>
      <c r="AIC27" s="16"/>
      <c r="AID27" s="16"/>
      <c r="AIE27" s="16"/>
      <c r="AIF27" s="16"/>
      <c r="AIG27" s="16"/>
      <c r="AIH27" s="16"/>
      <c r="AII27" s="16"/>
      <c r="AIJ27" s="16"/>
      <c r="AIK27" s="16"/>
      <c r="AIL27" s="16"/>
      <c r="AIM27" s="16"/>
      <c r="AIN27" s="16"/>
      <c r="AIO27" s="16"/>
      <c r="AIP27" s="16"/>
      <c r="AIQ27" s="16"/>
      <c r="AIR27" s="16"/>
      <c r="AIS27" s="16"/>
      <c r="AIT27" s="16"/>
      <c r="AIU27" s="16"/>
      <c r="AIV27" s="16"/>
      <c r="AIW27" s="16"/>
      <c r="AIX27" s="16"/>
      <c r="AIY27" s="16"/>
      <c r="AIZ27" s="16"/>
      <c r="AJA27" s="16"/>
      <c r="AJB27" s="16"/>
      <c r="AJC27" s="16"/>
      <c r="AJD27" s="16"/>
      <c r="AJE27" s="16"/>
      <c r="AJF27" s="16"/>
      <c r="AJG27" s="16"/>
      <c r="AJH27" s="16"/>
      <c r="AJI27" s="16"/>
      <c r="AJJ27" s="16"/>
      <c r="AJK27" s="16"/>
      <c r="AJL27" s="16"/>
      <c r="AJM27" s="16"/>
      <c r="AJN27" s="16"/>
      <c r="AJO27" s="16"/>
      <c r="AJP27" s="16"/>
      <c r="AJQ27" s="16"/>
      <c r="AJR27" s="16"/>
      <c r="AJS27" s="16"/>
      <c r="AJT27" s="16"/>
      <c r="AJU27" s="16"/>
      <c r="AJV27" s="16"/>
      <c r="AJW27" s="16"/>
      <c r="AJX27" s="16"/>
      <c r="AJY27" s="16"/>
      <c r="AJZ27" s="16"/>
      <c r="AKA27" s="16"/>
      <c r="AKB27" s="16"/>
      <c r="AKC27" s="16"/>
      <c r="AKD27" s="16"/>
      <c r="AKE27" s="16"/>
      <c r="AKF27" s="16"/>
      <c r="AKG27" s="16"/>
      <c r="AKH27" s="16"/>
      <c r="AKI27" s="16"/>
      <c r="AKJ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row>
    <row r="28" spans="1:1025" s="251" customFormat="1" ht="74.25" hidden="1" customHeight="1" outlineLevel="2">
      <c r="A28" s="444" t="s">
        <v>455</v>
      </c>
      <c r="B28" s="439" t="s">
        <v>5843</v>
      </c>
      <c r="C28" s="439" t="s">
        <v>597</v>
      </c>
      <c r="D28" s="438" t="s">
        <v>46</v>
      </c>
      <c r="E28" s="70" t="s">
        <v>5844</v>
      </c>
      <c r="F28" s="445" t="s">
        <v>598</v>
      </c>
      <c r="G28" s="446" t="s">
        <v>55</v>
      </c>
      <c r="H28" s="446" t="s">
        <v>599</v>
      </c>
      <c r="I28" s="442">
        <v>0</v>
      </c>
      <c r="J28" s="446" t="s">
        <v>131</v>
      </c>
      <c r="K28" s="446" t="s">
        <v>5845</v>
      </c>
      <c r="L28" s="25" t="s">
        <v>5846</v>
      </c>
      <c r="M28" s="443" t="s">
        <v>4798</v>
      </c>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YV28" s="16"/>
      <c r="YW28" s="16"/>
      <c r="YX28" s="16"/>
      <c r="YY28" s="16"/>
      <c r="YZ28" s="16"/>
      <c r="ZA28" s="16"/>
      <c r="ZB28" s="16"/>
      <c r="ZC28" s="16"/>
      <c r="ZD28" s="16"/>
      <c r="ZE28" s="16"/>
      <c r="ZF28" s="16"/>
      <c r="ZG28" s="16"/>
      <c r="ZH28" s="16"/>
      <c r="ZI28" s="16"/>
      <c r="ZJ28" s="16"/>
      <c r="ZK28" s="16"/>
      <c r="ZL28" s="16"/>
      <c r="ZM28" s="16"/>
      <c r="ZN28" s="16"/>
      <c r="ZO28" s="16"/>
      <c r="ZP28" s="16"/>
      <c r="ZQ28" s="16"/>
      <c r="ZR28" s="16"/>
      <c r="ZS28" s="16"/>
      <c r="ZT28" s="16"/>
      <c r="ZU28" s="16"/>
      <c r="ZV28" s="16"/>
      <c r="ZW28" s="16"/>
      <c r="ZX28" s="16"/>
      <c r="ZY28" s="16"/>
      <c r="ZZ28" s="16"/>
      <c r="AAA28" s="16"/>
      <c r="AAB28" s="16"/>
      <c r="AAC28" s="16"/>
      <c r="AAD28" s="16"/>
      <c r="AAE28" s="16"/>
      <c r="AAF28" s="16"/>
      <c r="AAG28" s="16"/>
      <c r="AAH28" s="16"/>
      <c r="AAI28" s="16"/>
      <c r="AAJ28" s="16"/>
      <c r="AAK28" s="16"/>
      <c r="AAL28" s="16"/>
      <c r="AAM28" s="16"/>
      <c r="AAN28" s="16"/>
      <c r="AAO28" s="16"/>
      <c r="AAP28" s="16"/>
      <c r="AAQ28" s="16"/>
      <c r="AAR28" s="16"/>
      <c r="AAS28" s="16"/>
      <c r="AAT28" s="16"/>
      <c r="AAU28" s="16"/>
      <c r="AAV28" s="16"/>
      <c r="AAW28" s="16"/>
      <c r="AAX28" s="16"/>
      <c r="AAY28" s="16"/>
      <c r="AAZ28" s="16"/>
      <c r="ABA28" s="16"/>
      <c r="ABB28" s="16"/>
      <c r="ABC28" s="16"/>
      <c r="ABD28" s="16"/>
      <c r="ABE28" s="16"/>
      <c r="ABF28" s="16"/>
      <c r="ABG28" s="16"/>
      <c r="ABH28" s="16"/>
      <c r="ABI28" s="16"/>
      <c r="ABJ28" s="16"/>
      <c r="ABK28" s="16"/>
      <c r="ABL28" s="16"/>
      <c r="ABM28" s="16"/>
      <c r="ABN28" s="16"/>
      <c r="ABO28" s="16"/>
      <c r="ABP28" s="16"/>
      <c r="ABQ28" s="16"/>
      <c r="ABR28" s="16"/>
      <c r="ABS28" s="16"/>
      <c r="ABT28" s="16"/>
      <c r="ABU28" s="16"/>
      <c r="ABV28" s="16"/>
      <c r="ABW28" s="16"/>
      <c r="ABX28" s="16"/>
      <c r="ABY28" s="16"/>
      <c r="ABZ28" s="16"/>
      <c r="ACA28" s="16"/>
      <c r="ACB28" s="16"/>
      <c r="ACC28" s="16"/>
      <c r="ACD28" s="16"/>
      <c r="ACE28" s="16"/>
      <c r="ACF28" s="16"/>
      <c r="ACG28" s="16"/>
      <c r="ACH28" s="16"/>
      <c r="ACI28" s="16"/>
      <c r="ACJ28" s="16"/>
      <c r="ACK28" s="16"/>
      <c r="ACL28" s="16"/>
      <c r="ACM28" s="16"/>
      <c r="ACN28" s="16"/>
      <c r="ACO28" s="16"/>
      <c r="ACP28" s="16"/>
      <c r="ACQ28" s="16"/>
      <c r="ACR28" s="16"/>
      <c r="ACS28" s="16"/>
      <c r="ACT28" s="16"/>
      <c r="ACU28" s="16"/>
      <c r="ACV28" s="16"/>
      <c r="ACW28" s="16"/>
      <c r="ACX28" s="16"/>
      <c r="ACY28" s="16"/>
      <c r="ACZ28" s="16"/>
      <c r="ADA28" s="16"/>
      <c r="ADB28" s="16"/>
      <c r="ADC28" s="16"/>
      <c r="ADD28" s="16"/>
      <c r="ADE28" s="16"/>
      <c r="ADF28" s="16"/>
      <c r="ADG28" s="16"/>
      <c r="ADH28" s="16"/>
      <c r="ADI28" s="16"/>
      <c r="ADJ28" s="16"/>
      <c r="ADK28" s="16"/>
      <c r="ADL28" s="16"/>
      <c r="ADM28" s="16"/>
      <c r="ADN28" s="16"/>
      <c r="ADO28" s="16"/>
      <c r="ADP28" s="16"/>
      <c r="ADQ28" s="16"/>
      <c r="ADR28" s="16"/>
      <c r="ADS28" s="16"/>
      <c r="ADT28" s="16"/>
      <c r="ADU28" s="16"/>
      <c r="ADV28" s="16"/>
      <c r="ADW28" s="16"/>
      <c r="ADX28" s="16"/>
      <c r="ADY28" s="16"/>
      <c r="ADZ28" s="16"/>
      <c r="AEA28" s="16"/>
      <c r="AEB28" s="16"/>
      <c r="AEC28" s="16"/>
      <c r="AED28" s="16"/>
      <c r="AEE28" s="16"/>
      <c r="AEF28" s="16"/>
      <c r="AEG28" s="16"/>
      <c r="AEH28" s="16"/>
      <c r="AEI28" s="16"/>
      <c r="AEJ28" s="16"/>
      <c r="AEK28" s="16"/>
      <c r="AEL28" s="16"/>
      <c r="AEM28" s="16"/>
      <c r="AEN28" s="16"/>
      <c r="AEO28" s="16"/>
      <c r="AEP28" s="16"/>
      <c r="AEQ28" s="16"/>
      <c r="AER28" s="16"/>
      <c r="AES28" s="16"/>
      <c r="AET28" s="16"/>
      <c r="AEU28" s="16"/>
      <c r="AEV28" s="16"/>
      <c r="AEW28" s="16"/>
      <c r="AEX28" s="16"/>
      <c r="AEY28" s="16"/>
      <c r="AEZ28" s="16"/>
      <c r="AFA28" s="16"/>
      <c r="AFB28" s="16"/>
      <c r="AFC28" s="16"/>
      <c r="AFD28" s="16"/>
      <c r="AFE28" s="16"/>
      <c r="AFF28" s="16"/>
      <c r="AFG28" s="16"/>
      <c r="AFH28" s="16"/>
      <c r="AFI28" s="16"/>
      <c r="AFJ28" s="16"/>
      <c r="AFK28" s="16"/>
      <c r="AFL28" s="16"/>
      <c r="AFM28" s="16"/>
      <c r="AFN28" s="16"/>
      <c r="AFO28" s="16"/>
      <c r="AFP28" s="16"/>
      <c r="AFQ28" s="16"/>
      <c r="AFR28" s="16"/>
      <c r="AFS28" s="16"/>
      <c r="AFT28" s="16"/>
      <c r="AFU28" s="16"/>
      <c r="AFV28" s="16"/>
      <c r="AFW28" s="16"/>
      <c r="AFX28" s="16"/>
      <c r="AFY28" s="16"/>
      <c r="AFZ28" s="16"/>
      <c r="AGA28" s="16"/>
      <c r="AGB28" s="16"/>
      <c r="AGC28" s="16"/>
      <c r="AGD28" s="16"/>
      <c r="AGE28" s="16"/>
      <c r="AGF28" s="16"/>
      <c r="AGG28" s="16"/>
      <c r="AGH28" s="16"/>
      <c r="AGI28" s="16"/>
      <c r="AGJ28" s="16"/>
      <c r="AGK28" s="16"/>
      <c r="AGL28" s="16"/>
      <c r="AGM28" s="16"/>
      <c r="AGN28" s="16"/>
      <c r="AGO28" s="16"/>
      <c r="AGP28" s="16"/>
      <c r="AGQ28" s="16"/>
      <c r="AGR28" s="16"/>
      <c r="AGS28" s="16"/>
      <c r="AGT28" s="16"/>
      <c r="AGU28" s="16"/>
      <c r="AGV28" s="16"/>
      <c r="AGW28" s="16"/>
      <c r="AGX28" s="16"/>
      <c r="AGY28" s="16"/>
      <c r="AGZ28" s="16"/>
      <c r="AHA28" s="16"/>
      <c r="AHB28" s="16"/>
      <c r="AHC28" s="16"/>
      <c r="AHD28" s="16"/>
      <c r="AHE28" s="16"/>
      <c r="AHF28" s="16"/>
      <c r="AHG28" s="16"/>
      <c r="AHH28" s="16"/>
      <c r="AHI28" s="16"/>
      <c r="AHJ28" s="16"/>
      <c r="AHK28" s="16"/>
      <c r="AHL28" s="16"/>
      <c r="AHM28" s="16"/>
      <c r="AHN28" s="16"/>
      <c r="AHO28" s="16"/>
      <c r="AHP28" s="16"/>
      <c r="AHQ28" s="16"/>
      <c r="AHR28" s="16"/>
      <c r="AHS28" s="16"/>
      <c r="AHT28" s="16"/>
      <c r="AHU28" s="16"/>
      <c r="AHV28" s="16"/>
      <c r="AHW28" s="16"/>
      <c r="AHX28" s="16"/>
      <c r="AHY28" s="16"/>
      <c r="AHZ28" s="16"/>
      <c r="AIA28" s="16"/>
      <c r="AIB28" s="16"/>
      <c r="AIC28" s="16"/>
      <c r="AID28" s="16"/>
      <c r="AIE28" s="16"/>
      <c r="AIF28" s="16"/>
      <c r="AIG28" s="16"/>
      <c r="AIH28" s="16"/>
      <c r="AII28" s="16"/>
      <c r="AIJ28" s="16"/>
      <c r="AIK28" s="16"/>
      <c r="AIL28" s="16"/>
      <c r="AIM28" s="16"/>
      <c r="AIN28" s="16"/>
      <c r="AIO28" s="16"/>
      <c r="AIP28" s="16"/>
      <c r="AIQ28" s="16"/>
      <c r="AIR28" s="16"/>
      <c r="AIS28" s="16"/>
      <c r="AIT28" s="16"/>
      <c r="AIU28" s="16"/>
      <c r="AIV28" s="16"/>
      <c r="AIW28" s="16"/>
      <c r="AIX28" s="16"/>
      <c r="AIY28" s="16"/>
      <c r="AIZ28" s="16"/>
      <c r="AJA28" s="16"/>
      <c r="AJB28" s="16"/>
      <c r="AJC28" s="16"/>
      <c r="AJD28" s="16"/>
      <c r="AJE28" s="16"/>
      <c r="AJF28" s="16"/>
      <c r="AJG28" s="16"/>
      <c r="AJH28" s="16"/>
      <c r="AJI28" s="16"/>
      <c r="AJJ28" s="16"/>
      <c r="AJK28" s="16"/>
      <c r="AJL28" s="16"/>
      <c r="AJM28" s="16"/>
      <c r="AJN28" s="16"/>
      <c r="AJO28" s="16"/>
      <c r="AJP28" s="16"/>
      <c r="AJQ28" s="16"/>
      <c r="AJR28" s="16"/>
      <c r="AJS28" s="16"/>
      <c r="AJT28" s="16"/>
      <c r="AJU28" s="16"/>
      <c r="AJV28" s="16"/>
      <c r="AJW28" s="16"/>
      <c r="AJX28" s="16"/>
      <c r="AJY28" s="16"/>
      <c r="AJZ28" s="16"/>
      <c r="AKA28" s="16"/>
      <c r="AKB28" s="16"/>
      <c r="AKC28" s="16"/>
      <c r="AKD28" s="16"/>
      <c r="AKE28" s="16"/>
      <c r="AKF28" s="16"/>
      <c r="AKG28" s="16"/>
      <c r="AKH28" s="16"/>
      <c r="AKI28" s="16"/>
      <c r="AKJ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row>
    <row r="29" spans="1:1025" s="5" customFormat="1" ht="90.75" hidden="1" customHeight="1" outlineLevel="2">
      <c r="A29" s="37" t="s">
        <v>455</v>
      </c>
      <c r="B29" s="70" t="s">
        <v>5847</v>
      </c>
      <c r="C29" s="70" t="s">
        <v>5848</v>
      </c>
      <c r="D29" s="25" t="s">
        <v>46</v>
      </c>
      <c r="E29" s="70" t="s">
        <v>5849</v>
      </c>
      <c r="F29" s="38" t="s">
        <v>598</v>
      </c>
      <c r="G29" s="447" t="s">
        <v>55</v>
      </c>
      <c r="H29" s="446" t="s">
        <v>599</v>
      </c>
      <c r="I29" s="442">
        <v>0</v>
      </c>
      <c r="J29" s="447" t="s">
        <v>5850</v>
      </c>
      <c r="K29" s="447" t="s">
        <v>5851</v>
      </c>
      <c r="L29" s="25" t="s">
        <v>2951</v>
      </c>
      <c r="M29" s="443" t="s">
        <v>4798</v>
      </c>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2"/>
      <c r="AY29" s="252"/>
      <c r="AZ29" s="252"/>
      <c r="BA29" s="252"/>
      <c r="BB29" s="252"/>
      <c r="BC29" s="252"/>
      <c r="BD29" s="252"/>
      <c r="BE29" s="252"/>
      <c r="BF29" s="252"/>
      <c r="BG29" s="252"/>
      <c r="BH29" s="252"/>
      <c r="BI29" s="252"/>
      <c r="BJ29" s="252"/>
      <c r="BK29" s="252"/>
      <c r="BL29" s="252"/>
      <c r="BM29" s="252"/>
      <c r="BN29" s="252"/>
      <c r="BO29" s="252"/>
      <c r="BP29" s="252"/>
      <c r="BQ29" s="252"/>
      <c r="BR29" s="252"/>
      <c r="BS29" s="252"/>
      <c r="BT29" s="252"/>
      <c r="BU29" s="252"/>
      <c r="BV29" s="252"/>
      <c r="BW29" s="252"/>
      <c r="BX29" s="252"/>
      <c r="BY29" s="252"/>
      <c r="BZ29" s="252"/>
      <c r="CA29" s="252"/>
      <c r="CB29" s="252"/>
      <c r="CC29" s="252"/>
      <c r="CD29" s="252"/>
      <c r="CE29" s="252"/>
      <c r="CF29" s="252"/>
      <c r="CG29" s="252"/>
      <c r="CH29" s="252"/>
      <c r="CI29" s="252"/>
      <c r="CJ29" s="252"/>
      <c r="CK29" s="252"/>
      <c r="CL29" s="252"/>
      <c r="CM29" s="252"/>
      <c r="CN29" s="252"/>
      <c r="CO29" s="252"/>
      <c r="CP29" s="252"/>
      <c r="CQ29" s="252"/>
      <c r="CR29" s="252"/>
      <c r="CS29" s="252"/>
      <c r="CT29" s="252"/>
      <c r="CU29" s="252"/>
      <c r="CV29" s="252"/>
      <c r="CW29" s="252"/>
      <c r="CX29" s="252"/>
      <c r="CY29" s="252"/>
      <c r="CZ29" s="252"/>
      <c r="DA29" s="252"/>
      <c r="DB29" s="252"/>
      <c r="DC29" s="252"/>
      <c r="DD29" s="252"/>
      <c r="DE29" s="252"/>
      <c r="DF29" s="252"/>
      <c r="DG29" s="252"/>
      <c r="DH29" s="252"/>
      <c r="DI29" s="252"/>
      <c r="DJ29" s="252"/>
      <c r="DK29" s="252"/>
      <c r="DL29" s="252"/>
      <c r="DM29" s="252"/>
      <c r="DN29" s="252"/>
      <c r="DO29" s="252"/>
      <c r="DP29" s="252"/>
      <c r="DQ29" s="252"/>
      <c r="DR29" s="252"/>
      <c r="DS29" s="252"/>
      <c r="DT29" s="252"/>
      <c r="DU29" s="252"/>
      <c r="DV29" s="252"/>
      <c r="DW29" s="252"/>
      <c r="DX29" s="252"/>
      <c r="DY29" s="252"/>
      <c r="DZ29" s="252"/>
      <c r="EA29" s="252"/>
      <c r="EB29" s="252"/>
      <c r="EC29" s="252"/>
      <c r="ED29" s="252"/>
      <c r="EE29" s="252"/>
      <c r="EF29" s="252"/>
      <c r="EG29" s="252"/>
      <c r="EH29" s="252"/>
      <c r="EI29" s="252"/>
      <c r="EJ29" s="252"/>
      <c r="EK29" s="252"/>
      <c r="EL29" s="252"/>
      <c r="EM29" s="252"/>
      <c r="EN29" s="252"/>
      <c r="EO29" s="252"/>
      <c r="EP29" s="252"/>
      <c r="EQ29" s="252"/>
      <c r="ER29" s="252"/>
      <c r="ES29" s="252"/>
      <c r="ET29" s="252"/>
      <c r="EU29" s="252"/>
      <c r="EV29" s="252"/>
      <c r="EW29" s="252"/>
      <c r="EX29" s="252"/>
      <c r="EY29" s="252"/>
      <c r="EZ29" s="252"/>
      <c r="FA29" s="252"/>
      <c r="FB29" s="252"/>
      <c r="FC29" s="252"/>
      <c r="FD29" s="252"/>
      <c r="FE29" s="252"/>
      <c r="FF29" s="252"/>
      <c r="FG29" s="252"/>
      <c r="FH29" s="252"/>
      <c r="FI29" s="252"/>
      <c r="FJ29" s="252"/>
      <c r="FK29" s="252"/>
      <c r="FL29" s="252"/>
      <c r="FM29" s="252"/>
      <c r="FN29" s="252"/>
      <c r="FO29" s="252"/>
      <c r="FP29" s="252"/>
      <c r="FQ29" s="252"/>
      <c r="FR29" s="252"/>
      <c r="FS29" s="252"/>
      <c r="FT29" s="252"/>
      <c r="FU29" s="252"/>
      <c r="FV29" s="252"/>
      <c r="FW29" s="252"/>
      <c r="FX29" s="252"/>
      <c r="FY29" s="252"/>
      <c r="FZ29" s="252"/>
      <c r="GA29" s="252"/>
      <c r="GB29" s="252"/>
      <c r="GC29" s="252"/>
      <c r="GD29" s="252"/>
      <c r="GE29" s="252"/>
      <c r="GF29" s="252"/>
      <c r="GG29" s="252"/>
      <c r="GH29" s="252"/>
      <c r="GI29" s="252"/>
      <c r="GJ29" s="252"/>
      <c r="GK29" s="252"/>
      <c r="GL29" s="252"/>
      <c r="GM29" s="252"/>
      <c r="GN29" s="252"/>
      <c r="GO29" s="252"/>
      <c r="GP29" s="252"/>
      <c r="GQ29" s="252"/>
      <c r="GR29" s="252"/>
      <c r="GS29" s="252"/>
      <c r="GT29" s="252"/>
      <c r="GU29" s="252"/>
      <c r="GV29" s="252"/>
      <c r="GW29" s="252"/>
      <c r="GX29" s="252"/>
      <c r="GY29" s="252"/>
      <c r="GZ29" s="252"/>
      <c r="HA29" s="252"/>
      <c r="HB29" s="252"/>
      <c r="HC29" s="252"/>
      <c r="HD29" s="252"/>
      <c r="HE29" s="252"/>
      <c r="HF29" s="252"/>
      <c r="HG29" s="252"/>
      <c r="HH29" s="252"/>
      <c r="HI29" s="252"/>
      <c r="HJ29" s="252"/>
      <c r="HK29" s="252"/>
      <c r="HL29" s="252"/>
      <c r="HM29" s="252"/>
      <c r="HN29" s="252"/>
      <c r="HO29" s="252"/>
      <c r="HP29" s="252"/>
      <c r="HQ29" s="252"/>
      <c r="HR29" s="252"/>
      <c r="HS29" s="252"/>
      <c r="HT29" s="252"/>
      <c r="HU29" s="252"/>
      <c r="HV29" s="252"/>
      <c r="HW29" s="252"/>
      <c r="HX29" s="252"/>
      <c r="HY29" s="252"/>
      <c r="HZ29" s="252"/>
      <c r="IA29" s="252"/>
      <c r="IB29" s="252"/>
      <c r="IC29" s="252"/>
      <c r="ID29" s="252"/>
      <c r="IE29" s="252"/>
      <c r="IF29" s="252"/>
      <c r="IG29" s="252"/>
      <c r="IH29" s="252"/>
      <c r="II29" s="252"/>
      <c r="IJ29" s="252"/>
      <c r="IK29" s="252"/>
      <c r="IL29" s="252"/>
      <c r="IM29" s="252"/>
      <c r="IN29" s="252"/>
      <c r="IO29" s="252"/>
      <c r="IP29" s="252"/>
      <c r="IQ29" s="252"/>
      <c r="IR29" s="252"/>
      <c r="IS29" s="252"/>
      <c r="IT29" s="252"/>
      <c r="IU29" s="252"/>
      <c r="IV29" s="252"/>
      <c r="IW29" s="252"/>
      <c r="IX29" s="252"/>
      <c r="IY29" s="252"/>
      <c r="IZ29" s="252"/>
      <c r="JA29" s="252"/>
      <c r="JB29" s="252"/>
      <c r="JC29" s="252"/>
      <c r="JD29" s="252"/>
      <c r="JE29" s="252"/>
      <c r="JF29" s="252"/>
      <c r="JG29" s="252"/>
      <c r="JH29" s="252"/>
      <c r="JI29" s="252"/>
      <c r="JJ29" s="252"/>
      <c r="JK29" s="252"/>
      <c r="JL29" s="252"/>
      <c r="JM29" s="252"/>
      <c r="JN29" s="252"/>
      <c r="JO29" s="252"/>
      <c r="JP29" s="252"/>
      <c r="JQ29" s="252"/>
      <c r="JR29" s="252"/>
      <c r="JS29" s="252"/>
      <c r="JT29" s="252"/>
      <c r="JU29" s="252"/>
      <c r="JV29" s="252"/>
      <c r="JW29" s="252"/>
      <c r="JX29" s="252"/>
      <c r="JY29" s="252"/>
      <c r="JZ29" s="252"/>
      <c r="KA29" s="252"/>
      <c r="KB29" s="252"/>
      <c r="KC29" s="252"/>
      <c r="KD29" s="252"/>
      <c r="KE29" s="252"/>
      <c r="KF29" s="252"/>
      <c r="KG29" s="252"/>
      <c r="KH29" s="252"/>
      <c r="KI29" s="252"/>
      <c r="KJ29" s="252"/>
      <c r="KK29" s="252"/>
      <c r="KL29" s="252"/>
      <c r="KM29" s="252"/>
      <c r="KN29" s="252"/>
      <c r="KO29" s="252"/>
      <c r="KP29" s="252"/>
      <c r="KQ29" s="252"/>
      <c r="KR29" s="252"/>
      <c r="KS29" s="252"/>
      <c r="KT29" s="252"/>
      <c r="KU29" s="252"/>
      <c r="KV29" s="252"/>
      <c r="KW29" s="252"/>
      <c r="KX29" s="252"/>
      <c r="KY29" s="252"/>
      <c r="KZ29" s="252"/>
      <c r="LA29" s="252"/>
      <c r="LB29" s="252"/>
      <c r="LC29" s="252"/>
      <c r="LD29" s="252"/>
      <c r="LE29" s="252"/>
      <c r="LF29" s="252"/>
      <c r="LG29" s="252"/>
      <c r="LH29" s="252"/>
      <c r="LI29" s="252"/>
      <c r="LJ29" s="252"/>
      <c r="LK29" s="252"/>
      <c r="LL29" s="252"/>
      <c r="LM29" s="252"/>
      <c r="LN29" s="252"/>
      <c r="LO29" s="252"/>
      <c r="LP29" s="252"/>
      <c r="LQ29" s="252"/>
      <c r="LR29" s="252"/>
      <c r="LS29" s="252"/>
      <c r="LT29" s="252"/>
      <c r="LU29" s="252"/>
      <c r="LV29" s="252"/>
      <c r="LW29" s="252"/>
      <c r="LX29" s="252"/>
      <c r="LY29" s="252"/>
      <c r="LZ29" s="252"/>
      <c r="MA29" s="252"/>
      <c r="MB29" s="252"/>
      <c r="MC29" s="252"/>
      <c r="MD29" s="252"/>
      <c r="ME29" s="252"/>
      <c r="MF29" s="252"/>
      <c r="MG29" s="252"/>
      <c r="MH29" s="252"/>
      <c r="MI29" s="252"/>
      <c r="MJ29" s="252"/>
      <c r="MK29" s="252"/>
      <c r="ML29" s="252"/>
      <c r="MM29" s="252"/>
      <c r="MN29" s="252"/>
      <c r="MO29" s="252"/>
      <c r="MP29" s="252"/>
      <c r="MQ29" s="252"/>
      <c r="MR29" s="252"/>
      <c r="MS29" s="252"/>
      <c r="MT29" s="252"/>
      <c r="MU29" s="252"/>
      <c r="MV29" s="252"/>
      <c r="MW29" s="252"/>
      <c r="MX29" s="252"/>
      <c r="MY29" s="252"/>
      <c r="MZ29" s="252"/>
      <c r="NA29" s="252"/>
      <c r="NB29" s="252"/>
      <c r="NC29" s="252"/>
      <c r="ND29" s="252"/>
      <c r="NE29" s="252"/>
      <c r="NF29" s="252"/>
      <c r="NG29" s="252"/>
      <c r="NH29" s="252"/>
      <c r="NI29" s="252"/>
      <c r="NJ29" s="252"/>
      <c r="NK29" s="252"/>
      <c r="NL29" s="252"/>
      <c r="NM29" s="252"/>
      <c r="NN29" s="252"/>
      <c r="NO29" s="252"/>
      <c r="NP29" s="252"/>
      <c r="NQ29" s="252"/>
      <c r="NR29" s="252"/>
      <c r="NS29" s="252"/>
      <c r="NT29" s="252"/>
      <c r="NU29" s="252"/>
      <c r="NV29" s="252"/>
      <c r="NW29" s="252"/>
      <c r="NX29" s="252"/>
      <c r="NY29" s="252"/>
      <c r="NZ29" s="252"/>
      <c r="OA29" s="252"/>
      <c r="OB29" s="252"/>
      <c r="OC29" s="252"/>
      <c r="OD29" s="252"/>
      <c r="OE29" s="252"/>
      <c r="OF29" s="252"/>
      <c r="OG29" s="252"/>
      <c r="OH29" s="252"/>
      <c r="OI29" s="252"/>
      <c r="OJ29" s="252"/>
      <c r="OK29" s="252"/>
      <c r="OL29" s="252"/>
      <c r="OM29" s="252"/>
      <c r="ON29" s="252"/>
      <c r="OO29" s="252"/>
      <c r="OP29" s="252"/>
      <c r="OQ29" s="252"/>
      <c r="OR29" s="252"/>
      <c r="OS29" s="252"/>
      <c r="OT29" s="252"/>
      <c r="OU29" s="252"/>
      <c r="OV29" s="252"/>
      <c r="OW29" s="252"/>
      <c r="OX29" s="252"/>
      <c r="OY29" s="252"/>
      <c r="OZ29" s="252"/>
      <c r="PA29" s="252"/>
      <c r="PB29" s="252"/>
      <c r="PC29" s="252"/>
      <c r="PD29" s="252"/>
      <c r="PE29" s="252"/>
      <c r="PF29" s="252"/>
      <c r="PG29" s="252"/>
      <c r="PH29" s="252"/>
      <c r="PI29" s="252"/>
      <c r="PJ29" s="252"/>
      <c r="PK29" s="252"/>
      <c r="PL29" s="252"/>
      <c r="PM29" s="252"/>
      <c r="PN29" s="252"/>
      <c r="PO29" s="252"/>
      <c r="PP29" s="252"/>
      <c r="PQ29" s="252"/>
      <c r="PR29" s="252"/>
      <c r="PS29" s="252"/>
      <c r="PT29" s="252"/>
      <c r="PU29" s="252"/>
      <c r="PV29" s="252"/>
      <c r="PW29" s="252"/>
      <c r="PX29" s="252"/>
      <c r="PY29" s="252"/>
      <c r="PZ29" s="252"/>
      <c r="QA29" s="252"/>
      <c r="QB29" s="252"/>
      <c r="QC29" s="252"/>
      <c r="QD29" s="252"/>
      <c r="QE29" s="252"/>
      <c r="QF29" s="252"/>
      <c r="QG29" s="252"/>
      <c r="QH29" s="252"/>
      <c r="QI29" s="252"/>
      <c r="QJ29" s="252"/>
      <c r="QK29" s="252"/>
      <c r="QL29" s="252"/>
      <c r="QM29" s="252"/>
      <c r="QN29" s="252"/>
      <c r="QO29" s="252"/>
      <c r="QP29" s="252"/>
      <c r="QQ29" s="252"/>
      <c r="QR29" s="252"/>
      <c r="QS29" s="252"/>
      <c r="QT29" s="252"/>
      <c r="QU29" s="252"/>
      <c r="QV29" s="252"/>
      <c r="QW29" s="252"/>
      <c r="QX29" s="252"/>
      <c r="QY29" s="252"/>
      <c r="QZ29" s="252"/>
      <c r="RA29" s="252"/>
      <c r="RB29" s="252"/>
      <c r="RC29" s="252"/>
      <c r="RD29" s="252"/>
      <c r="RE29" s="252"/>
      <c r="RF29" s="252"/>
      <c r="RG29" s="252"/>
      <c r="RH29" s="252"/>
      <c r="RI29" s="252"/>
      <c r="RJ29" s="252"/>
      <c r="RK29" s="252"/>
      <c r="RL29" s="252"/>
      <c r="RM29" s="252"/>
      <c r="RN29" s="252"/>
      <c r="RO29" s="252"/>
      <c r="RP29" s="252"/>
      <c r="RQ29" s="252"/>
      <c r="RR29" s="252"/>
      <c r="RS29" s="252"/>
      <c r="RT29" s="252"/>
      <c r="RU29" s="252"/>
      <c r="RV29" s="252"/>
      <c r="RW29" s="252"/>
      <c r="RX29" s="252"/>
      <c r="RY29" s="252"/>
      <c r="RZ29" s="252"/>
      <c r="SA29" s="252"/>
      <c r="SB29" s="252"/>
      <c r="SC29" s="252"/>
      <c r="SD29" s="252"/>
      <c r="SE29" s="252"/>
      <c r="SF29" s="252"/>
      <c r="SG29" s="252"/>
      <c r="SH29" s="252"/>
      <c r="SI29" s="252"/>
      <c r="SJ29" s="252"/>
      <c r="SK29" s="252"/>
      <c r="SL29" s="252"/>
      <c r="SM29" s="252"/>
      <c r="SN29" s="252"/>
      <c r="SO29" s="252"/>
      <c r="SP29" s="252"/>
      <c r="SQ29" s="252"/>
      <c r="SR29" s="252"/>
      <c r="SS29" s="252"/>
      <c r="ST29" s="252"/>
      <c r="SU29" s="252"/>
      <c r="SV29" s="252"/>
      <c r="SW29" s="252"/>
      <c r="SX29" s="252"/>
      <c r="SY29" s="252"/>
      <c r="SZ29" s="252"/>
      <c r="TA29" s="252"/>
      <c r="TB29" s="252"/>
      <c r="TC29" s="252"/>
      <c r="TD29" s="252"/>
      <c r="TE29" s="252"/>
      <c r="TF29" s="252"/>
      <c r="TG29" s="252"/>
      <c r="TH29" s="252"/>
      <c r="TI29" s="252"/>
      <c r="TJ29" s="252"/>
      <c r="TK29" s="252"/>
      <c r="TL29" s="252"/>
      <c r="TM29" s="252"/>
      <c r="TN29" s="252"/>
      <c r="TO29" s="252"/>
      <c r="TP29" s="252"/>
      <c r="TQ29" s="252"/>
      <c r="TR29" s="252"/>
      <c r="TS29" s="252"/>
      <c r="TT29" s="252"/>
      <c r="TU29" s="252"/>
      <c r="TV29" s="252"/>
      <c r="TW29" s="252"/>
      <c r="TX29" s="252"/>
      <c r="TY29" s="252"/>
      <c r="TZ29" s="252"/>
      <c r="UA29" s="252"/>
      <c r="UB29" s="252"/>
      <c r="UC29" s="252"/>
      <c r="UD29" s="252"/>
      <c r="UE29" s="252"/>
      <c r="UF29" s="252"/>
      <c r="UG29" s="252"/>
      <c r="UH29" s="252"/>
      <c r="UI29" s="252"/>
      <c r="UJ29" s="252"/>
      <c r="UK29" s="252"/>
      <c r="UL29" s="252"/>
      <c r="UM29" s="252"/>
      <c r="UN29" s="252"/>
      <c r="UO29" s="252"/>
      <c r="UP29" s="252"/>
      <c r="UQ29" s="252"/>
      <c r="UR29" s="252"/>
      <c r="US29" s="252"/>
      <c r="UT29" s="252"/>
      <c r="UU29" s="252"/>
      <c r="UV29" s="252"/>
      <c r="UW29" s="252"/>
      <c r="UX29" s="252"/>
      <c r="UY29" s="252"/>
      <c r="UZ29" s="252"/>
      <c r="VA29" s="252"/>
      <c r="VB29" s="252"/>
      <c r="VC29" s="252"/>
      <c r="VD29" s="252"/>
      <c r="VE29" s="252"/>
      <c r="VF29" s="252"/>
      <c r="VG29" s="252"/>
      <c r="VH29" s="252"/>
      <c r="VI29" s="252"/>
      <c r="VJ29" s="252"/>
      <c r="VK29" s="252"/>
      <c r="VL29" s="252"/>
      <c r="VM29" s="252"/>
      <c r="VN29" s="252"/>
      <c r="VO29" s="252"/>
      <c r="VP29" s="252"/>
      <c r="VQ29" s="252"/>
      <c r="VR29" s="252"/>
      <c r="VS29" s="252"/>
      <c r="VT29" s="252"/>
      <c r="VU29" s="252"/>
      <c r="VV29" s="252"/>
      <c r="VW29" s="252"/>
      <c r="VX29" s="252"/>
      <c r="VY29" s="252"/>
      <c r="VZ29" s="252"/>
      <c r="WA29" s="252"/>
      <c r="WB29" s="252"/>
      <c r="WC29" s="252"/>
      <c r="WD29" s="252"/>
      <c r="WE29" s="252"/>
      <c r="WF29" s="252"/>
      <c r="WG29" s="252"/>
      <c r="WH29" s="252"/>
      <c r="WI29" s="252"/>
      <c r="WJ29" s="252"/>
      <c r="WK29" s="252"/>
      <c r="WL29" s="252"/>
      <c r="WM29" s="252"/>
      <c r="WN29" s="252"/>
      <c r="WO29" s="252"/>
      <c r="WP29" s="252"/>
      <c r="WQ29" s="252"/>
      <c r="WR29" s="252"/>
      <c r="WS29" s="252"/>
      <c r="WT29" s="252"/>
      <c r="WU29" s="252"/>
      <c r="WV29" s="252"/>
      <c r="WW29" s="252"/>
      <c r="WX29" s="252"/>
      <c r="WY29" s="252"/>
      <c r="WZ29" s="252"/>
      <c r="XA29" s="252"/>
      <c r="XB29" s="252"/>
      <c r="XC29" s="252"/>
      <c r="XD29" s="252"/>
      <c r="XE29" s="252"/>
      <c r="XF29" s="252"/>
      <c r="XG29" s="252"/>
      <c r="XH29" s="252"/>
      <c r="XI29" s="252"/>
      <c r="XJ29" s="252"/>
      <c r="XK29" s="252"/>
      <c r="XL29" s="252"/>
      <c r="XM29" s="252"/>
      <c r="XN29" s="252"/>
      <c r="XO29" s="252"/>
      <c r="XP29" s="252"/>
      <c r="XQ29" s="252"/>
      <c r="XR29" s="252"/>
      <c r="XS29" s="252"/>
      <c r="XT29" s="252"/>
      <c r="XU29" s="252"/>
      <c r="XV29" s="252"/>
      <c r="XW29" s="252"/>
      <c r="XX29" s="252"/>
      <c r="XY29" s="252"/>
      <c r="XZ29" s="252"/>
      <c r="YA29" s="252"/>
      <c r="YB29" s="252"/>
      <c r="YC29" s="252"/>
      <c r="YD29" s="252"/>
      <c r="YE29" s="252"/>
      <c r="YF29" s="252"/>
      <c r="YG29" s="252"/>
      <c r="YH29" s="252"/>
      <c r="YI29" s="252"/>
      <c r="YJ29" s="252"/>
      <c r="YK29" s="252"/>
      <c r="YL29" s="252"/>
      <c r="YM29" s="252"/>
      <c r="YN29" s="252"/>
      <c r="YO29" s="252"/>
      <c r="YP29" s="252"/>
      <c r="YQ29" s="252"/>
      <c r="YR29" s="252"/>
      <c r="YS29" s="252"/>
      <c r="YT29" s="252"/>
      <c r="YU29" s="252"/>
      <c r="YV29" s="252"/>
      <c r="YW29" s="252"/>
      <c r="YX29" s="252"/>
      <c r="YY29" s="252"/>
      <c r="YZ29" s="252"/>
      <c r="ZA29" s="252"/>
      <c r="ZB29" s="252"/>
      <c r="ZC29" s="252"/>
      <c r="ZD29" s="252"/>
      <c r="ZE29" s="252"/>
      <c r="ZF29" s="252"/>
      <c r="ZG29" s="252"/>
      <c r="ZH29" s="252"/>
      <c r="ZI29" s="252"/>
      <c r="ZJ29" s="252"/>
      <c r="ZK29" s="252"/>
      <c r="ZL29" s="252"/>
      <c r="ZM29" s="252"/>
      <c r="ZN29" s="252"/>
      <c r="ZO29" s="252"/>
      <c r="ZP29" s="252"/>
      <c r="ZQ29" s="252"/>
      <c r="ZR29" s="252"/>
      <c r="ZS29" s="252"/>
      <c r="ZT29" s="252"/>
      <c r="ZU29" s="252"/>
      <c r="ZV29" s="252"/>
      <c r="ZW29" s="252"/>
      <c r="ZX29" s="252"/>
      <c r="ZY29" s="252"/>
      <c r="ZZ29" s="252"/>
      <c r="AAA29" s="252"/>
      <c r="AAB29" s="252"/>
      <c r="AAC29" s="252"/>
      <c r="AAD29" s="252"/>
      <c r="AAE29" s="252"/>
      <c r="AAF29" s="252"/>
      <c r="AAG29" s="252"/>
      <c r="AAH29" s="252"/>
      <c r="AAI29" s="252"/>
      <c r="AAJ29" s="252"/>
      <c r="AAK29" s="252"/>
      <c r="AAL29" s="252"/>
      <c r="AAM29" s="252"/>
      <c r="AAN29" s="252"/>
      <c r="AAO29" s="252"/>
      <c r="AAP29" s="252"/>
      <c r="AAQ29" s="252"/>
      <c r="AAR29" s="252"/>
      <c r="AAS29" s="252"/>
      <c r="AAT29" s="252"/>
      <c r="AAU29" s="252"/>
      <c r="AAV29" s="252"/>
      <c r="AAW29" s="252"/>
      <c r="AAX29" s="252"/>
      <c r="AAY29" s="252"/>
      <c r="AAZ29" s="252"/>
      <c r="ABA29" s="252"/>
      <c r="ABB29" s="252"/>
      <c r="ABC29" s="252"/>
      <c r="ABD29" s="252"/>
      <c r="ABE29" s="252"/>
      <c r="ABF29" s="252"/>
      <c r="ABG29" s="252"/>
      <c r="ABH29" s="252"/>
      <c r="ABI29" s="252"/>
      <c r="ABJ29" s="252"/>
      <c r="ABK29" s="252"/>
      <c r="ABL29" s="252"/>
      <c r="ABM29" s="252"/>
      <c r="ABN29" s="252"/>
      <c r="ABO29" s="252"/>
      <c r="ABP29" s="252"/>
      <c r="ABQ29" s="252"/>
      <c r="ABR29" s="252"/>
      <c r="ABS29" s="252"/>
      <c r="ABT29" s="252"/>
      <c r="ABU29" s="252"/>
      <c r="ABV29" s="252"/>
      <c r="ABW29" s="252"/>
      <c r="ABX29" s="252"/>
      <c r="ABY29" s="252"/>
      <c r="ABZ29" s="252"/>
      <c r="ACA29" s="252"/>
      <c r="ACB29" s="252"/>
      <c r="ACC29" s="252"/>
      <c r="ACD29" s="252"/>
      <c r="ACE29" s="252"/>
      <c r="ACF29" s="252"/>
      <c r="ACG29" s="252"/>
      <c r="ACH29" s="252"/>
      <c r="ACI29" s="252"/>
      <c r="ACJ29" s="252"/>
      <c r="ACK29" s="252"/>
      <c r="ACL29" s="252"/>
      <c r="ACM29" s="252"/>
      <c r="ACN29" s="252"/>
      <c r="ACO29" s="252"/>
      <c r="ACP29" s="252"/>
      <c r="ACQ29" s="252"/>
      <c r="ACR29" s="252"/>
      <c r="ACS29" s="252"/>
      <c r="ACT29" s="252"/>
      <c r="ACU29" s="252"/>
      <c r="ACV29" s="252"/>
      <c r="ACW29" s="252"/>
      <c r="ACX29" s="252"/>
      <c r="ACY29" s="252"/>
      <c r="ACZ29" s="252"/>
      <c r="ADA29" s="252"/>
      <c r="ADB29" s="252"/>
      <c r="ADC29" s="252"/>
      <c r="ADD29" s="252"/>
      <c r="ADE29" s="252"/>
      <c r="ADF29" s="252"/>
      <c r="ADG29" s="252"/>
      <c r="ADH29" s="252"/>
      <c r="ADI29" s="252"/>
      <c r="ADJ29" s="252"/>
      <c r="ADK29" s="252"/>
      <c r="ADL29" s="252"/>
      <c r="ADM29" s="252"/>
      <c r="ADN29" s="252"/>
      <c r="ADO29" s="252"/>
      <c r="ADP29" s="252"/>
      <c r="ADQ29" s="252"/>
      <c r="ADR29" s="252"/>
      <c r="ADS29" s="252"/>
      <c r="ADT29" s="252"/>
      <c r="ADU29" s="252"/>
      <c r="ADV29" s="252"/>
      <c r="ADW29" s="252"/>
      <c r="ADX29" s="252"/>
      <c r="ADY29" s="252"/>
      <c r="ADZ29" s="252"/>
      <c r="AEA29" s="252"/>
      <c r="AEB29" s="252"/>
      <c r="AEC29" s="252"/>
      <c r="AED29" s="252"/>
      <c r="AEE29" s="252"/>
      <c r="AEF29" s="252"/>
      <c r="AEG29" s="252"/>
      <c r="AEH29" s="252"/>
      <c r="AEI29" s="252"/>
      <c r="AEJ29" s="252"/>
      <c r="AEK29" s="252"/>
      <c r="AEL29" s="252"/>
      <c r="AEM29" s="252"/>
      <c r="AEN29" s="252"/>
      <c r="AEO29" s="252"/>
      <c r="AEP29" s="252"/>
      <c r="AEQ29" s="252"/>
      <c r="AER29" s="252"/>
      <c r="AES29" s="252"/>
      <c r="AET29" s="252"/>
      <c r="AEU29" s="252"/>
      <c r="AEV29" s="252"/>
      <c r="AEW29" s="252"/>
      <c r="AEX29" s="252"/>
      <c r="AEY29" s="252"/>
      <c r="AEZ29" s="252"/>
      <c r="AFA29" s="252"/>
      <c r="AFB29" s="252"/>
      <c r="AFC29" s="252"/>
      <c r="AFD29" s="252"/>
      <c r="AFE29" s="252"/>
      <c r="AFF29" s="252"/>
      <c r="AFG29" s="252"/>
      <c r="AFH29" s="252"/>
      <c r="AFI29" s="252"/>
      <c r="AFJ29" s="252"/>
      <c r="AFK29" s="252"/>
      <c r="AFL29" s="252"/>
      <c r="AFM29" s="252"/>
      <c r="AFN29" s="252"/>
      <c r="AFO29" s="252"/>
      <c r="AFP29" s="252"/>
      <c r="AFQ29" s="252"/>
      <c r="AFR29" s="252"/>
      <c r="AFS29" s="252"/>
      <c r="AFT29" s="252"/>
      <c r="AFU29" s="252"/>
      <c r="AFV29" s="252"/>
      <c r="AFW29" s="252"/>
      <c r="AFX29" s="252"/>
      <c r="AFY29" s="252"/>
      <c r="AFZ29" s="252"/>
      <c r="AGA29" s="252"/>
      <c r="AGB29" s="252"/>
      <c r="AGC29" s="252"/>
      <c r="AGD29" s="252"/>
      <c r="AGE29" s="252"/>
      <c r="AGF29" s="252"/>
      <c r="AGG29" s="252"/>
      <c r="AGH29" s="252"/>
      <c r="AGI29" s="252"/>
      <c r="AGJ29" s="252"/>
      <c r="AGK29" s="252"/>
      <c r="AGL29" s="252"/>
      <c r="AGM29" s="252"/>
      <c r="AGN29" s="252"/>
      <c r="AGO29" s="252"/>
      <c r="AGP29" s="252"/>
      <c r="AGQ29" s="252"/>
      <c r="AGR29" s="252"/>
      <c r="AGS29" s="252"/>
      <c r="AGT29" s="252"/>
      <c r="AGU29" s="252"/>
      <c r="AGV29" s="252"/>
      <c r="AGW29" s="252"/>
      <c r="AGX29" s="252"/>
      <c r="AGY29" s="252"/>
      <c r="AGZ29" s="252"/>
      <c r="AHA29" s="252"/>
      <c r="AHB29" s="252"/>
      <c r="AHC29" s="252"/>
      <c r="AHD29" s="252"/>
      <c r="AHE29" s="252"/>
      <c r="AHF29" s="252"/>
      <c r="AHG29" s="252"/>
      <c r="AHH29" s="252"/>
      <c r="AHI29" s="252"/>
      <c r="AHJ29" s="252"/>
      <c r="AHK29" s="252"/>
      <c r="AHL29" s="252"/>
      <c r="AHM29" s="252"/>
      <c r="AHN29" s="252"/>
      <c r="AHO29" s="252"/>
      <c r="AHP29" s="252"/>
      <c r="AHQ29" s="252"/>
      <c r="AHR29" s="252"/>
      <c r="AHS29" s="252"/>
      <c r="AHT29" s="252"/>
      <c r="AHU29" s="252"/>
      <c r="AHV29" s="252"/>
      <c r="AHW29" s="252"/>
      <c r="AHX29" s="252"/>
      <c r="AHY29" s="252"/>
      <c r="AHZ29" s="252"/>
      <c r="AIA29" s="252"/>
      <c r="AIB29" s="252"/>
      <c r="AIC29" s="252"/>
      <c r="AID29" s="252"/>
      <c r="AIE29" s="252"/>
      <c r="AIF29" s="252"/>
      <c r="AIG29" s="252"/>
      <c r="AIH29" s="252"/>
      <c r="AII29" s="252"/>
      <c r="AIJ29" s="252"/>
      <c r="AIK29" s="252"/>
      <c r="AIL29" s="252"/>
      <c r="AIM29" s="252"/>
      <c r="AIN29" s="252"/>
      <c r="AIO29" s="252"/>
      <c r="AIP29" s="252"/>
      <c r="AIQ29" s="252"/>
      <c r="AIR29" s="252"/>
      <c r="AIS29" s="252"/>
      <c r="AIT29" s="252"/>
      <c r="AIU29" s="252"/>
      <c r="AIV29" s="252"/>
      <c r="AIW29" s="252"/>
      <c r="AIX29" s="252"/>
      <c r="AIY29" s="252"/>
      <c r="AIZ29" s="252"/>
      <c r="AJA29" s="252"/>
      <c r="AJB29" s="252"/>
      <c r="AJC29" s="252"/>
      <c r="AJD29" s="252"/>
      <c r="AJE29" s="252"/>
      <c r="AJF29" s="252"/>
      <c r="AJG29" s="252"/>
      <c r="AJH29" s="252"/>
      <c r="AJI29" s="252"/>
      <c r="AJJ29" s="252"/>
      <c r="AJK29" s="252"/>
      <c r="AJL29" s="252"/>
      <c r="AJM29" s="252"/>
      <c r="AJN29" s="252"/>
      <c r="AJO29" s="252"/>
      <c r="AJP29" s="252"/>
      <c r="AJQ29" s="252"/>
      <c r="AJR29" s="252"/>
      <c r="AJS29" s="252"/>
      <c r="AJT29" s="252"/>
      <c r="AJU29" s="252"/>
      <c r="AJV29" s="252"/>
      <c r="AJW29" s="252"/>
      <c r="AJX29" s="252"/>
      <c r="AJY29" s="252"/>
      <c r="AJZ29" s="252"/>
      <c r="AKA29" s="252"/>
      <c r="AKB29" s="252"/>
      <c r="AKC29" s="252"/>
      <c r="AKD29" s="252"/>
      <c r="AKE29" s="252"/>
      <c r="AKF29" s="252"/>
      <c r="AKG29" s="252"/>
      <c r="AKH29" s="252"/>
      <c r="AKI29" s="252"/>
      <c r="AKJ29" s="252"/>
      <c r="AKK29" s="252"/>
      <c r="AKL29" s="252"/>
      <c r="AKM29" s="252"/>
      <c r="AKN29" s="252"/>
      <c r="AKO29" s="252"/>
      <c r="AKP29" s="252"/>
      <c r="AKQ29" s="252"/>
      <c r="AKR29" s="252"/>
      <c r="AKS29" s="252"/>
      <c r="AKT29" s="252"/>
      <c r="AKU29" s="252"/>
      <c r="AKV29" s="252"/>
      <c r="AKW29" s="252"/>
      <c r="AKX29" s="252"/>
      <c r="AKY29" s="252"/>
      <c r="AKZ29" s="252"/>
      <c r="ALA29" s="252"/>
      <c r="ALB29" s="252"/>
      <c r="ALC29" s="252"/>
      <c r="ALD29" s="252"/>
      <c r="ALE29" s="252"/>
      <c r="ALF29" s="252"/>
      <c r="ALG29" s="252"/>
      <c r="ALH29" s="252"/>
      <c r="ALI29" s="252"/>
      <c r="ALJ29" s="252"/>
      <c r="ALK29" s="252"/>
      <c r="ALL29" s="252"/>
      <c r="ALM29" s="252"/>
      <c r="ALN29" s="252"/>
      <c r="ALO29" s="252"/>
      <c r="ALP29" s="252"/>
      <c r="ALQ29" s="252"/>
      <c r="ALR29" s="252"/>
      <c r="ALS29" s="252"/>
      <c r="ALT29" s="252"/>
      <c r="ALU29" s="252"/>
      <c r="ALV29" s="252"/>
      <c r="ALW29" s="252"/>
      <c r="ALX29" s="252"/>
      <c r="ALY29" s="252"/>
      <c r="ALZ29" s="252"/>
      <c r="AMA29" s="252"/>
      <c r="AMB29" s="252"/>
      <c r="AMC29" s="252"/>
      <c r="AMD29" s="252"/>
      <c r="AME29" s="252"/>
      <c r="AMF29" s="252"/>
      <c r="AMG29" s="252"/>
      <c r="AMH29" s="252"/>
      <c r="AMI29" s="252"/>
      <c r="AMJ29" s="252"/>
      <c r="AMK29" s="252"/>
    </row>
    <row r="30" spans="1:1025" s="253" customFormat="1" ht="55.35" hidden="1" customHeight="1" outlineLevel="2">
      <c r="A30" s="37" t="s">
        <v>455</v>
      </c>
      <c r="B30" s="70" t="s">
        <v>5852</v>
      </c>
      <c r="C30" s="70" t="s">
        <v>4822</v>
      </c>
      <c r="D30" s="25" t="s">
        <v>46</v>
      </c>
      <c r="E30" s="70" t="s">
        <v>5853</v>
      </c>
      <c r="F30" s="38" t="s">
        <v>457</v>
      </c>
      <c r="G30" s="447"/>
      <c r="H30" s="447"/>
      <c r="I30" s="442">
        <v>0</v>
      </c>
      <c r="J30" s="447" t="s">
        <v>4824</v>
      </c>
      <c r="K30" s="447" t="s">
        <v>5854</v>
      </c>
      <c r="L30" s="25" t="s">
        <v>5855</v>
      </c>
      <c r="M30" s="71" t="s">
        <v>42</v>
      </c>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c r="IY30" s="8"/>
      <c r="IZ30" s="8"/>
      <c r="JA30" s="8"/>
      <c r="JB30" s="8"/>
      <c r="JC30" s="8"/>
      <c r="JD30" s="8"/>
      <c r="JE30" s="8"/>
      <c r="JF30" s="8"/>
      <c r="JG30" s="8"/>
      <c r="JH30" s="8"/>
      <c r="JI30" s="8"/>
      <c r="JJ30" s="8"/>
      <c r="JK30" s="8"/>
      <c r="JL30" s="8"/>
      <c r="JM30" s="8"/>
      <c r="JN30" s="8"/>
      <c r="JO30" s="8"/>
      <c r="JP30" s="8"/>
      <c r="JQ30" s="8"/>
      <c r="JR30" s="8"/>
      <c r="JS30" s="8"/>
      <c r="JT30" s="8"/>
      <c r="JU30" s="8"/>
      <c r="JV30" s="8"/>
      <c r="JW30" s="8"/>
      <c r="JX30" s="8"/>
      <c r="JY30" s="8"/>
      <c r="JZ30" s="8"/>
      <c r="KA30" s="8"/>
      <c r="KB30" s="8"/>
      <c r="KC30" s="8"/>
      <c r="KD30" s="8"/>
      <c r="KE30" s="8"/>
      <c r="KF30" s="8"/>
      <c r="KG30" s="8"/>
      <c r="KH30" s="8"/>
      <c r="KI30" s="8"/>
      <c r="KJ30" s="8"/>
      <c r="KK30" s="8"/>
      <c r="KL30" s="8"/>
      <c r="KM30" s="8"/>
      <c r="KN30" s="8"/>
      <c r="KO30" s="8"/>
      <c r="KP30" s="8"/>
      <c r="KQ30" s="8"/>
      <c r="KR30" s="8"/>
      <c r="KS30" s="8"/>
      <c r="KT30" s="8"/>
      <c r="KU30" s="8"/>
      <c r="KV30" s="8"/>
      <c r="KW30" s="8"/>
      <c r="KX30" s="8"/>
      <c r="KY30" s="8"/>
      <c r="KZ30" s="8"/>
      <c r="LA30" s="8"/>
      <c r="LB30" s="8"/>
      <c r="LC30" s="8"/>
      <c r="LD30" s="8"/>
      <c r="LE30" s="8"/>
      <c r="LF30" s="8"/>
      <c r="LG30" s="8"/>
      <c r="LH30" s="8"/>
      <c r="LI30" s="8"/>
      <c r="LJ30" s="8"/>
      <c r="LK30" s="8"/>
      <c r="LL30" s="8"/>
      <c r="LM30" s="8"/>
      <c r="LN30" s="8"/>
      <c r="LO30" s="8"/>
      <c r="LP30" s="8"/>
      <c r="LQ30" s="8"/>
      <c r="LR30" s="8"/>
      <c r="LS30" s="8"/>
      <c r="LT30" s="8"/>
      <c r="LU30" s="8"/>
      <c r="LV30" s="8"/>
      <c r="LW30" s="8"/>
      <c r="LX30" s="8"/>
      <c r="LY30" s="8"/>
      <c r="LZ30" s="8"/>
      <c r="MA30" s="8"/>
      <c r="MB30" s="8"/>
      <c r="MC30" s="8"/>
      <c r="MD30" s="8"/>
      <c r="ME30" s="8"/>
      <c r="MF30" s="8"/>
      <c r="MG30" s="8"/>
      <c r="MH30" s="8"/>
      <c r="MI30" s="8"/>
      <c r="MJ30" s="8"/>
      <c r="MK30" s="8"/>
      <c r="ML30" s="8"/>
      <c r="MM30" s="8"/>
      <c r="MN30" s="8"/>
      <c r="MO30" s="8"/>
      <c r="MP30" s="8"/>
      <c r="MQ30" s="8"/>
      <c r="MR30" s="8"/>
      <c r="MS30" s="8"/>
      <c r="MT30" s="8"/>
      <c r="MU30" s="8"/>
      <c r="MV30" s="8"/>
      <c r="MW30" s="8"/>
      <c r="MX30" s="8"/>
      <c r="MY30" s="8"/>
      <c r="MZ30" s="8"/>
      <c r="NA30" s="8"/>
      <c r="NB30" s="8"/>
      <c r="NC30" s="8"/>
      <c r="ND30" s="8"/>
      <c r="NE30" s="8"/>
      <c r="NF30" s="8"/>
      <c r="NG30" s="8"/>
      <c r="NH30" s="8"/>
      <c r="NI30" s="8"/>
      <c r="NJ30" s="8"/>
      <c r="NK30" s="8"/>
      <c r="NL30" s="8"/>
      <c r="NM30" s="8"/>
      <c r="NN30" s="8"/>
      <c r="NO30" s="8"/>
      <c r="NP30" s="8"/>
      <c r="NQ30" s="8"/>
      <c r="NR30" s="8"/>
      <c r="NS30" s="8"/>
      <c r="NT30" s="8"/>
      <c r="NU30" s="8"/>
      <c r="NV30" s="8"/>
      <c r="NW30" s="8"/>
      <c r="NX30" s="8"/>
      <c r="NY30" s="8"/>
      <c r="NZ30" s="8"/>
      <c r="OA30" s="8"/>
      <c r="OB30" s="8"/>
      <c r="OC30" s="8"/>
      <c r="OD30" s="8"/>
      <c r="OE30" s="8"/>
      <c r="OF30" s="8"/>
      <c r="OG30" s="8"/>
      <c r="OH30" s="8"/>
      <c r="OI30" s="8"/>
      <c r="OJ30" s="8"/>
      <c r="OK30" s="8"/>
      <c r="OL30" s="8"/>
      <c r="OM30" s="8"/>
      <c r="ON30" s="8"/>
      <c r="OO30" s="8"/>
      <c r="OP30" s="8"/>
      <c r="OQ30" s="8"/>
      <c r="OR30" s="8"/>
      <c r="OS30" s="8"/>
      <c r="OT30" s="8"/>
      <c r="OU30" s="8"/>
      <c r="OV30" s="8"/>
      <c r="OW30" s="8"/>
      <c r="OX30" s="8"/>
      <c r="OY30" s="8"/>
      <c r="OZ30" s="8"/>
      <c r="PA30" s="8"/>
      <c r="PB30" s="8"/>
      <c r="PC30" s="8"/>
      <c r="PD30" s="8"/>
      <c r="PE30" s="8"/>
      <c r="PF30" s="8"/>
      <c r="PG30" s="8"/>
      <c r="PH30" s="8"/>
      <c r="PI30" s="8"/>
      <c r="PJ30" s="8"/>
      <c r="PK30" s="8"/>
      <c r="PL30" s="8"/>
      <c r="PM30" s="8"/>
      <c r="PN30" s="8"/>
      <c r="PO30" s="8"/>
      <c r="PP30" s="8"/>
      <c r="PQ30" s="8"/>
      <c r="PR30" s="8"/>
      <c r="PS30" s="8"/>
      <c r="PT30" s="8"/>
      <c r="PU30" s="8"/>
      <c r="PV30" s="8"/>
      <c r="PW30" s="8"/>
      <c r="PX30" s="8"/>
      <c r="PY30" s="8"/>
      <c r="PZ30" s="8"/>
      <c r="QA30" s="8"/>
      <c r="QB30" s="8"/>
      <c r="QC30" s="8"/>
      <c r="QD30" s="8"/>
      <c r="QE30" s="8"/>
      <c r="QF30" s="8"/>
      <c r="QG30" s="8"/>
      <c r="QH30" s="8"/>
      <c r="QI30" s="8"/>
      <c r="QJ30" s="8"/>
      <c r="QK30" s="8"/>
      <c r="QL30" s="8"/>
      <c r="QM30" s="8"/>
      <c r="QN30" s="8"/>
      <c r="QO30" s="8"/>
      <c r="QP30" s="8"/>
      <c r="QQ30" s="8"/>
      <c r="QR30" s="8"/>
      <c r="QS30" s="8"/>
      <c r="QT30" s="8"/>
      <c r="QU30" s="8"/>
      <c r="QV30" s="8"/>
      <c r="QW30" s="8"/>
      <c r="QX30" s="8"/>
      <c r="QY30" s="8"/>
      <c r="QZ30" s="8"/>
      <c r="RA30" s="8"/>
      <c r="RB30" s="8"/>
      <c r="RC30" s="8"/>
      <c r="RD30" s="8"/>
      <c r="RE30" s="8"/>
      <c r="RF30" s="8"/>
      <c r="RG30" s="8"/>
      <c r="RH30" s="8"/>
      <c r="RI30" s="8"/>
      <c r="RJ30" s="8"/>
      <c r="RK30" s="8"/>
      <c r="RL30" s="8"/>
      <c r="RM30" s="8"/>
      <c r="RN30" s="8"/>
      <c r="RO30" s="8"/>
      <c r="RP30" s="8"/>
      <c r="RQ30" s="8"/>
      <c r="RR30" s="8"/>
      <c r="RS30" s="8"/>
      <c r="RT30" s="8"/>
      <c r="RU30" s="8"/>
      <c r="RV30" s="8"/>
      <c r="RW30" s="8"/>
      <c r="RX30" s="8"/>
      <c r="RY30" s="8"/>
      <c r="RZ30" s="8"/>
      <c r="SA30" s="8"/>
      <c r="SB30" s="8"/>
      <c r="SC30" s="8"/>
      <c r="SD30" s="8"/>
      <c r="SE30" s="8"/>
      <c r="SF30" s="8"/>
      <c r="SG30" s="8"/>
      <c r="SH30" s="8"/>
      <c r="SI30" s="8"/>
      <c r="SJ30" s="8"/>
      <c r="SK30" s="8"/>
      <c r="SL30" s="8"/>
      <c r="SM30" s="8"/>
      <c r="SN30" s="8"/>
      <c r="SO30" s="8"/>
      <c r="SP30" s="8"/>
      <c r="SQ30" s="8"/>
      <c r="SR30" s="8"/>
      <c r="SS30" s="8"/>
      <c r="ST30" s="8"/>
      <c r="SU30" s="8"/>
      <c r="SV30" s="8"/>
      <c r="SW30" s="8"/>
      <c r="SX30" s="8"/>
      <c r="SY30" s="8"/>
      <c r="SZ30" s="8"/>
      <c r="TA30" s="8"/>
      <c r="TB30" s="8"/>
      <c r="TC30" s="8"/>
      <c r="TD30" s="8"/>
      <c r="TE30" s="8"/>
      <c r="TF30" s="8"/>
      <c r="TG30" s="8"/>
      <c r="TH30" s="8"/>
      <c r="TI30" s="8"/>
      <c r="TJ30" s="8"/>
      <c r="TK30" s="8"/>
      <c r="TL30" s="8"/>
      <c r="TM30" s="8"/>
      <c r="TN30" s="8"/>
      <c r="TO30" s="8"/>
      <c r="TP30" s="8"/>
      <c r="TQ30" s="8"/>
      <c r="TR30" s="8"/>
      <c r="TS30" s="8"/>
      <c r="TT30" s="8"/>
      <c r="TU30" s="8"/>
      <c r="TV30" s="8"/>
      <c r="TW30" s="8"/>
      <c r="TX30" s="8"/>
      <c r="TY30" s="8"/>
      <c r="TZ30" s="8"/>
      <c r="UA30" s="8"/>
      <c r="UB30" s="8"/>
      <c r="UC30" s="8"/>
      <c r="UD30" s="8"/>
      <c r="UE30" s="8"/>
      <c r="UF30" s="8"/>
      <c r="UG30" s="8"/>
      <c r="UH30" s="8"/>
      <c r="UI30" s="8"/>
      <c r="UJ30" s="8"/>
      <c r="UK30" s="8"/>
      <c r="UL30" s="8"/>
      <c r="UM30" s="8"/>
      <c r="UN30" s="8"/>
      <c r="UO30" s="8"/>
      <c r="UP30" s="8"/>
      <c r="UQ30" s="8"/>
      <c r="UR30" s="8"/>
      <c r="US30" s="8"/>
      <c r="UT30" s="8"/>
      <c r="UU30" s="8"/>
      <c r="UV30" s="8"/>
      <c r="UW30" s="8"/>
      <c r="UX30" s="8"/>
      <c r="UY30" s="8"/>
      <c r="UZ30" s="8"/>
      <c r="VA30" s="8"/>
      <c r="VB30" s="8"/>
      <c r="VC30" s="8"/>
      <c r="VD30" s="8"/>
      <c r="VE30" s="8"/>
      <c r="VF30" s="8"/>
      <c r="VG30" s="8"/>
      <c r="VH30" s="8"/>
      <c r="VI30" s="8"/>
      <c r="VJ30" s="8"/>
      <c r="VK30" s="8"/>
      <c r="VL30" s="8"/>
      <c r="VM30" s="8"/>
      <c r="VN30" s="8"/>
      <c r="VO30" s="8"/>
      <c r="VP30" s="8"/>
      <c r="VQ30" s="8"/>
      <c r="VR30" s="8"/>
      <c r="VS30" s="8"/>
      <c r="VT30" s="8"/>
      <c r="VU30" s="8"/>
      <c r="VV30" s="8"/>
      <c r="VW30" s="8"/>
      <c r="VX30" s="8"/>
      <c r="VY30" s="8"/>
      <c r="VZ30" s="8"/>
      <c r="WA30" s="8"/>
      <c r="WB30" s="8"/>
      <c r="WC30" s="8"/>
      <c r="WD30" s="8"/>
      <c r="WE30" s="8"/>
      <c r="WF30" s="8"/>
      <c r="WG30" s="8"/>
      <c r="WH30" s="8"/>
      <c r="WI30" s="8"/>
      <c r="WJ30" s="8"/>
      <c r="WK30" s="8"/>
      <c r="WL30" s="8"/>
      <c r="WM30" s="8"/>
      <c r="WN30" s="8"/>
      <c r="WO30" s="8"/>
      <c r="WP30" s="8"/>
      <c r="WQ30" s="8"/>
      <c r="WR30" s="8"/>
      <c r="WS30" s="8"/>
      <c r="WT30" s="8"/>
      <c r="WU30" s="8"/>
      <c r="WV30" s="8"/>
      <c r="WW30" s="8"/>
      <c r="WX30" s="8"/>
      <c r="WY30" s="8"/>
      <c r="WZ30" s="8"/>
      <c r="XA30" s="8"/>
      <c r="XB30" s="8"/>
      <c r="XC30" s="8"/>
      <c r="XD30" s="8"/>
      <c r="XE30" s="8"/>
      <c r="XF30" s="8"/>
      <c r="XG30" s="8"/>
      <c r="XH30" s="8"/>
      <c r="XI30" s="8"/>
      <c r="XJ30" s="8"/>
      <c r="XK30" s="8"/>
      <c r="XL30" s="8"/>
      <c r="XM30" s="8"/>
      <c r="XN30" s="8"/>
      <c r="XO30" s="8"/>
      <c r="XP30" s="8"/>
      <c r="XQ30" s="8"/>
      <c r="XR30" s="8"/>
      <c r="XS30" s="8"/>
      <c r="XT30" s="8"/>
      <c r="XU30" s="8"/>
      <c r="XV30" s="8"/>
      <c r="XW30" s="8"/>
      <c r="XX30" s="8"/>
      <c r="XY30" s="8"/>
      <c r="XZ30" s="8"/>
      <c r="YA30" s="8"/>
      <c r="YB30" s="8"/>
      <c r="YC30" s="8"/>
      <c r="YD30" s="8"/>
      <c r="YE30" s="8"/>
      <c r="YF30" s="8"/>
      <c r="YG30" s="8"/>
      <c r="YH30" s="8"/>
      <c r="YI30" s="8"/>
      <c r="YJ30" s="8"/>
      <c r="YK30" s="8"/>
      <c r="YL30" s="8"/>
      <c r="YM30" s="8"/>
      <c r="YN30" s="8"/>
      <c r="YO30" s="8"/>
      <c r="YP30" s="8"/>
      <c r="YQ30" s="8"/>
      <c r="YR30" s="8"/>
      <c r="YS30" s="8"/>
      <c r="YT30" s="8"/>
      <c r="YU30" s="8"/>
      <c r="YV30" s="8"/>
      <c r="YW30" s="8"/>
      <c r="YX30" s="8"/>
      <c r="YY30" s="8"/>
      <c r="YZ30" s="8"/>
      <c r="ZA30" s="8"/>
      <c r="ZB30" s="8"/>
      <c r="ZC30" s="8"/>
      <c r="ZD30" s="8"/>
      <c r="ZE30" s="8"/>
      <c r="ZF30" s="8"/>
      <c r="ZG30" s="8"/>
      <c r="ZH30" s="8"/>
      <c r="ZI30" s="8"/>
      <c r="ZJ30" s="8"/>
      <c r="ZK30" s="8"/>
      <c r="ZL30" s="8"/>
      <c r="ZM30" s="8"/>
      <c r="ZN30" s="8"/>
      <c r="ZO30" s="8"/>
      <c r="ZP30" s="8"/>
      <c r="ZQ30" s="8"/>
      <c r="ZR30" s="8"/>
      <c r="ZS30" s="8"/>
      <c r="ZT30" s="8"/>
      <c r="ZU30" s="8"/>
      <c r="ZV30" s="8"/>
      <c r="ZW30" s="8"/>
      <c r="ZX30" s="8"/>
      <c r="ZY30" s="8"/>
      <c r="ZZ30" s="8"/>
      <c r="AAA30" s="8"/>
      <c r="AAB30" s="8"/>
      <c r="AAC30" s="8"/>
      <c r="AAD30" s="8"/>
      <c r="AAE30" s="8"/>
      <c r="AAF30" s="8"/>
      <c r="AAG30" s="8"/>
      <c r="AAH30" s="8"/>
      <c r="AAI30" s="8"/>
      <c r="AAJ30" s="8"/>
      <c r="AAK30" s="8"/>
      <c r="AAL30" s="8"/>
      <c r="AAM30" s="8"/>
      <c r="AAN30" s="8"/>
      <c r="AAO30" s="8"/>
      <c r="AAP30" s="8"/>
      <c r="AAQ30" s="8"/>
      <c r="AAR30" s="8"/>
      <c r="AAS30" s="8"/>
      <c r="AAT30" s="8"/>
      <c r="AAU30" s="8"/>
      <c r="AAV30" s="8"/>
      <c r="AAW30" s="8"/>
      <c r="AAX30" s="8"/>
      <c r="AAY30" s="8"/>
      <c r="AAZ30" s="8"/>
      <c r="ABA30" s="8"/>
      <c r="ABB30" s="8"/>
      <c r="ABC30" s="8"/>
      <c r="ABD30" s="8"/>
      <c r="ABE30" s="8"/>
      <c r="ABF30" s="8"/>
      <c r="ABG30" s="8"/>
      <c r="ABH30" s="8"/>
      <c r="ABI30" s="8"/>
      <c r="ABJ30" s="8"/>
      <c r="ABK30" s="8"/>
      <c r="ABL30" s="8"/>
      <c r="ABM30" s="8"/>
      <c r="ABN30" s="8"/>
      <c r="ABO30" s="8"/>
      <c r="ABP30" s="8"/>
      <c r="ABQ30" s="8"/>
      <c r="ABR30" s="8"/>
      <c r="ABS30" s="8"/>
      <c r="ABT30" s="8"/>
      <c r="ABU30" s="8"/>
      <c r="ABV30" s="8"/>
      <c r="ABW30" s="8"/>
      <c r="ABX30" s="8"/>
      <c r="ABY30" s="8"/>
      <c r="ABZ30" s="8"/>
      <c r="ACA30" s="8"/>
      <c r="ACB30" s="8"/>
      <c r="ACC30" s="8"/>
      <c r="ACD30" s="8"/>
      <c r="ACE30" s="8"/>
      <c r="ACF30" s="8"/>
      <c r="ACG30" s="8"/>
      <c r="ACH30" s="8"/>
      <c r="ACI30" s="8"/>
      <c r="ACJ30" s="8"/>
      <c r="ACK30" s="8"/>
      <c r="ACL30" s="8"/>
      <c r="ACM30" s="8"/>
      <c r="ACN30" s="8"/>
      <c r="ACO30" s="8"/>
      <c r="ACP30" s="8"/>
      <c r="ACQ30" s="8"/>
      <c r="ACR30" s="8"/>
      <c r="ACS30" s="8"/>
      <c r="ACT30" s="8"/>
      <c r="ACU30" s="8"/>
      <c r="ACV30" s="8"/>
      <c r="ACW30" s="8"/>
      <c r="ACX30" s="8"/>
      <c r="ACY30" s="8"/>
      <c r="ACZ30" s="8"/>
      <c r="ADA30" s="8"/>
      <c r="ADB30" s="8"/>
      <c r="ADC30" s="8"/>
      <c r="ADD30" s="8"/>
      <c r="ADE30" s="8"/>
      <c r="ADF30" s="8"/>
      <c r="ADG30" s="8"/>
      <c r="ADH30" s="8"/>
      <c r="ADI30" s="8"/>
      <c r="ADJ30" s="8"/>
      <c r="ADK30" s="8"/>
      <c r="ADL30" s="8"/>
      <c r="ADM30" s="8"/>
      <c r="ADN30" s="8"/>
      <c r="ADO30" s="8"/>
      <c r="ADP30" s="8"/>
      <c r="ADQ30" s="8"/>
      <c r="ADR30" s="8"/>
      <c r="ADS30" s="8"/>
      <c r="ADT30" s="8"/>
      <c r="ADU30" s="8"/>
      <c r="ADV30" s="8"/>
      <c r="ADW30" s="8"/>
      <c r="ADX30" s="8"/>
      <c r="ADY30" s="8"/>
      <c r="ADZ30" s="8"/>
      <c r="AEA30" s="8"/>
      <c r="AEB30" s="8"/>
      <c r="AEC30" s="8"/>
      <c r="AED30" s="8"/>
      <c r="AEE30" s="8"/>
      <c r="AEF30" s="8"/>
      <c r="AEG30" s="8"/>
      <c r="AEH30" s="8"/>
      <c r="AEI30" s="8"/>
      <c r="AEJ30" s="8"/>
      <c r="AEK30" s="8"/>
      <c r="AEL30" s="8"/>
      <c r="AEM30" s="8"/>
      <c r="AEN30" s="8"/>
      <c r="AEO30" s="8"/>
      <c r="AEP30" s="8"/>
      <c r="AEQ30" s="8"/>
      <c r="AER30" s="8"/>
      <c r="AES30" s="8"/>
      <c r="AET30" s="8"/>
      <c r="AEU30" s="8"/>
      <c r="AEV30" s="8"/>
      <c r="AEW30" s="8"/>
      <c r="AEX30" s="8"/>
      <c r="AEY30" s="8"/>
      <c r="AEZ30" s="8"/>
      <c r="AFA30" s="8"/>
      <c r="AFB30" s="8"/>
      <c r="AFC30" s="8"/>
      <c r="AFD30" s="8"/>
      <c r="AFE30" s="8"/>
      <c r="AFF30" s="8"/>
      <c r="AFG30" s="8"/>
      <c r="AFH30" s="8"/>
      <c r="AFI30" s="8"/>
      <c r="AFJ30" s="8"/>
      <c r="AFK30" s="8"/>
      <c r="AFL30" s="8"/>
      <c r="AFM30" s="8"/>
      <c r="AFN30" s="8"/>
      <c r="AFO30" s="8"/>
      <c r="AFP30" s="8"/>
      <c r="AFQ30" s="8"/>
      <c r="AFR30" s="8"/>
      <c r="AFS30" s="8"/>
      <c r="AFT30" s="8"/>
      <c r="AFU30" s="8"/>
      <c r="AFV30" s="8"/>
      <c r="AFW30" s="8"/>
      <c r="AFX30" s="8"/>
      <c r="AFY30" s="8"/>
      <c r="AFZ30" s="8"/>
      <c r="AGA30" s="8"/>
      <c r="AGB30" s="8"/>
      <c r="AGC30" s="8"/>
      <c r="AGD30" s="8"/>
      <c r="AGE30" s="8"/>
      <c r="AGF30" s="8"/>
      <c r="AGG30" s="8"/>
      <c r="AGH30" s="8"/>
      <c r="AGI30" s="8"/>
      <c r="AGJ30" s="8"/>
      <c r="AGK30" s="8"/>
      <c r="AGL30" s="8"/>
      <c r="AGM30" s="8"/>
      <c r="AGN30" s="8"/>
      <c r="AGO30" s="8"/>
      <c r="AGP30" s="8"/>
      <c r="AGQ30" s="8"/>
      <c r="AGR30" s="8"/>
      <c r="AGS30" s="8"/>
      <c r="AGT30" s="8"/>
      <c r="AGU30" s="8"/>
      <c r="AGV30" s="8"/>
      <c r="AGW30" s="8"/>
      <c r="AGX30" s="8"/>
      <c r="AGY30" s="8"/>
      <c r="AGZ30" s="8"/>
      <c r="AHA30" s="8"/>
      <c r="AHB30" s="8"/>
      <c r="AHC30" s="8"/>
      <c r="AHD30" s="8"/>
      <c r="AHE30" s="8"/>
      <c r="AHF30" s="8"/>
      <c r="AHG30" s="8"/>
      <c r="AHH30" s="8"/>
      <c r="AHI30" s="8"/>
      <c r="AHJ30" s="8"/>
      <c r="AHK30" s="8"/>
      <c r="AHL30" s="8"/>
      <c r="AHM30" s="8"/>
      <c r="AHN30" s="8"/>
      <c r="AHO30" s="8"/>
      <c r="AHP30" s="8"/>
      <c r="AHQ30" s="8"/>
      <c r="AHR30" s="8"/>
      <c r="AHS30" s="8"/>
      <c r="AHT30" s="8"/>
      <c r="AHU30" s="8"/>
      <c r="AHV30" s="8"/>
      <c r="AHW30" s="8"/>
      <c r="AHX30" s="8"/>
      <c r="AHY30" s="8"/>
      <c r="AHZ30" s="8"/>
      <c r="AIA30" s="8"/>
      <c r="AIB30" s="8"/>
      <c r="AIC30" s="8"/>
      <c r="AID30" s="8"/>
      <c r="AIE30" s="8"/>
      <c r="AIF30" s="8"/>
      <c r="AIG30" s="8"/>
      <c r="AIH30" s="8"/>
      <c r="AII30" s="8"/>
      <c r="AIJ30" s="8"/>
      <c r="AIK30" s="8"/>
      <c r="AIL30" s="8"/>
      <c r="AIM30" s="8"/>
      <c r="AIN30" s="8"/>
      <c r="AIO30" s="8"/>
      <c r="AIP30" s="8"/>
      <c r="AIQ30" s="8"/>
      <c r="AIR30" s="8"/>
      <c r="AIS30" s="8"/>
      <c r="AIT30" s="8"/>
      <c r="AIU30" s="8"/>
      <c r="AIV30" s="8"/>
      <c r="AIW30" s="8"/>
      <c r="AIX30" s="8"/>
      <c r="AIY30" s="8"/>
      <c r="AIZ30" s="8"/>
      <c r="AJA30" s="8"/>
      <c r="AJB30" s="8"/>
      <c r="AJC30" s="8"/>
      <c r="AJD30" s="8"/>
      <c r="AJE30" s="8"/>
      <c r="AJF30" s="8"/>
      <c r="AJG30" s="8"/>
      <c r="AJH30" s="8"/>
      <c r="AJI30" s="8"/>
      <c r="AJJ30" s="8"/>
      <c r="AJK30" s="8"/>
      <c r="AJL30" s="8"/>
      <c r="AJM30" s="8"/>
      <c r="AJN30" s="8"/>
      <c r="AJO30" s="8"/>
      <c r="AJP30" s="8"/>
      <c r="AJQ30" s="8"/>
      <c r="AJR30" s="8"/>
      <c r="AJS30" s="8"/>
      <c r="AJT30" s="8"/>
      <c r="AJU30" s="8"/>
      <c r="AJV30" s="8"/>
      <c r="AJW30" s="8"/>
      <c r="AJX30" s="8"/>
      <c r="AJY30" s="8"/>
      <c r="AJZ30" s="8"/>
      <c r="AKA30" s="8"/>
      <c r="AKB30" s="8"/>
      <c r="AKC30" s="8"/>
      <c r="AKD30" s="8"/>
      <c r="AKE30" s="8"/>
      <c r="AKF30" s="8"/>
      <c r="AKG30" s="8"/>
      <c r="AKH30" s="8"/>
      <c r="AKI30" s="8"/>
      <c r="AKJ30" s="8"/>
      <c r="AKK30" s="8"/>
      <c r="AKL30" s="8"/>
      <c r="AKM30" s="8"/>
      <c r="AKN30" s="8"/>
      <c r="AKO30" s="8"/>
      <c r="AKP30" s="8"/>
      <c r="AKQ30" s="8"/>
      <c r="AKR30" s="8"/>
      <c r="AKS30" s="8"/>
      <c r="AKT30" s="8"/>
      <c r="AKU30" s="8"/>
      <c r="AKV30" s="8"/>
      <c r="AKW30" s="8"/>
      <c r="AKX30" s="8"/>
      <c r="AKY30" s="8"/>
      <c r="AKZ30" s="8"/>
      <c r="ALA30" s="8"/>
      <c r="ALB30" s="8"/>
      <c r="ALC30" s="8"/>
      <c r="ALD30" s="8"/>
      <c r="ALE30" s="8"/>
      <c r="ALF30" s="8"/>
      <c r="ALG30" s="8"/>
      <c r="ALH30" s="8"/>
      <c r="ALI30" s="8"/>
      <c r="ALJ30" s="8"/>
      <c r="ALK30" s="8"/>
      <c r="ALL30" s="8"/>
      <c r="ALM30" s="8"/>
      <c r="ALN30" s="8"/>
      <c r="ALO30" s="8"/>
      <c r="ALP30" s="8"/>
      <c r="ALQ30" s="8"/>
      <c r="ALR30" s="8"/>
      <c r="ALS30" s="8"/>
      <c r="ALT30" s="8"/>
      <c r="ALU30" s="8"/>
      <c r="ALV30" s="8"/>
      <c r="ALW30" s="8"/>
      <c r="ALX30" s="8"/>
      <c r="ALY30" s="8"/>
      <c r="ALZ30" s="8"/>
      <c r="AMA30" s="8"/>
      <c r="AMB30" s="8"/>
      <c r="AMC30" s="8"/>
      <c r="AMD30" s="8"/>
      <c r="AME30" s="8"/>
      <c r="AMF30" s="8"/>
      <c r="AMG30" s="8"/>
      <c r="AMH30" s="8"/>
      <c r="AMI30" s="8"/>
      <c r="AMJ30" s="8"/>
    </row>
    <row r="31" spans="1:1025" s="3" customFormat="1" ht="25.35" hidden="1" customHeight="1" outlineLevel="1">
      <c r="A31" s="148" t="s">
        <v>446</v>
      </c>
      <c r="B31" s="148"/>
      <c r="C31" s="148"/>
      <c r="D31" s="148"/>
      <c r="E31" s="148"/>
      <c r="F31" s="148"/>
      <c r="G31" s="148"/>
      <c r="H31" s="54"/>
      <c r="I31" s="435">
        <f>SUM(I32:I40)</f>
        <v>622464</v>
      </c>
      <c r="J31" s="148"/>
      <c r="K31" s="148"/>
      <c r="L31" s="148"/>
      <c r="M31" s="148"/>
    </row>
    <row r="32" spans="1:1025" s="262" customFormat="1" ht="167.1" hidden="1" customHeight="1" outlineLevel="2">
      <c r="A32" s="37" t="s">
        <v>4826</v>
      </c>
      <c r="B32" s="70" t="s">
        <v>4486</v>
      </c>
      <c r="C32" s="70" t="s">
        <v>49</v>
      </c>
      <c r="D32" s="70" t="s">
        <v>41</v>
      </c>
      <c r="E32" s="70" t="s">
        <v>5856</v>
      </c>
      <c r="F32" s="70" t="s">
        <v>50</v>
      </c>
      <c r="G32" s="70" t="s">
        <v>51</v>
      </c>
      <c r="H32" s="70" t="s">
        <v>52</v>
      </c>
      <c r="I32" s="448">
        <f>10000+15000</f>
        <v>25000</v>
      </c>
      <c r="J32" s="70" t="s">
        <v>53</v>
      </c>
      <c r="K32" s="70" t="s">
        <v>5857</v>
      </c>
      <c r="L32" s="70" t="s">
        <v>5858</v>
      </c>
      <c r="M32" s="38"/>
    </row>
    <row r="33" spans="1:13" s="262" customFormat="1" ht="87.6" hidden="1" customHeight="1" outlineLevel="2">
      <c r="A33" s="37" t="s">
        <v>4826</v>
      </c>
      <c r="B33" s="70" t="s">
        <v>4850</v>
      </c>
      <c r="C33" s="70" t="s">
        <v>49</v>
      </c>
      <c r="D33" s="70" t="s">
        <v>46</v>
      </c>
      <c r="E33" s="70" t="s">
        <v>5859</v>
      </c>
      <c r="F33" s="70" t="s">
        <v>4488</v>
      </c>
      <c r="G33" s="70" t="s">
        <v>55</v>
      </c>
      <c r="H33" s="70" t="s">
        <v>241</v>
      </c>
      <c r="I33" s="448">
        <v>15000</v>
      </c>
      <c r="J33" s="70" t="s">
        <v>210</v>
      </c>
      <c r="K33" s="70" t="s">
        <v>4489</v>
      </c>
      <c r="L33" s="70" t="s">
        <v>4490</v>
      </c>
      <c r="M33" s="38"/>
    </row>
    <row r="34" spans="1:13" s="262" customFormat="1" ht="87" hidden="1" customHeight="1" outlineLevel="2">
      <c r="A34" s="37" t="s">
        <v>4826</v>
      </c>
      <c r="B34" s="70" t="s">
        <v>5860</v>
      </c>
      <c r="C34" s="70" t="s">
        <v>5861</v>
      </c>
      <c r="D34" s="70" t="s">
        <v>56</v>
      </c>
      <c r="E34" s="70" t="s">
        <v>5862</v>
      </c>
      <c r="F34" s="70" t="s">
        <v>3848</v>
      </c>
      <c r="G34" s="70" t="s">
        <v>55</v>
      </c>
      <c r="H34" s="70" t="s">
        <v>241</v>
      </c>
      <c r="I34" s="448">
        <v>40000</v>
      </c>
      <c r="J34" s="70" t="s">
        <v>210</v>
      </c>
      <c r="K34" s="70" t="s">
        <v>5863</v>
      </c>
      <c r="L34" s="70" t="s">
        <v>98</v>
      </c>
      <c r="M34" s="38"/>
    </row>
    <row r="35" spans="1:13" s="262" customFormat="1" ht="105" hidden="1" customHeight="1" outlineLevel="2">
      <c r="A35" s="37" t="s">
        <v>4826</v>
      </c>
      <c r="B35" s="70" t="s">
        <v>5864</v>
      </c>
      <c r="C35" s="70" t="s">
        <v>5865</v>
      </c>
      <c r="D35" s="70" t="s">
        <v>56</v>
      </c>
      <c r="E35" s="70" t="s">
        <v>5866</v>
      </c>
      <c r="F35" s="70" t="s">
        <v>3848</v>
      </c>
      <c r="G35" s="70" t="s">
        <v>51</v>
      </c>
      <c r="H35" s="70" t="s">
        <v>52</v>
      </c>
      <c r="I35" s="448">
        <v>30000</v>
      </c>
      <c r="J35" s="70" t="s">
        <v>777</v>
      </c>
      <c r="K35" s="70" t="s">
        <v>5867</v>
      </c>
      <c r="L35" s="70" t="s">
        <v>5868</v>
      </c>
      <c r="M35" s="38"/>
    </row>
    <row r="36" spans="1:13" s="262" customFormat="1" ht="86.25" hidden="1" customHeight="1" outlineLevel="2">
      <c r="A36" s="37" t="s">
        <v>4826</v>
      </c>
      <c r="B36" s="70" t="s">
        <v>5869</v>
      </c>
      <c r="C36" s="70" t="s">
        <v>3886</v>
      </c>
      <c r="D36" s="70" t="s">
        <v>46</v>
      </c>
      <c r="E36" s="70" t="s">
        <v>5870</v>
      </c>
      <c r="F36" s="70" t="s">
        <v>3848</v>
      </c>
      <c r="G36" s="70" t="s">
        <v>55</v>
      </c>
      <c r="H36" s="70" t="s">
        <v>241</v>
      </c>
      <c r="I36" s="448">
        <v>250000</v>
      </c>
      <c r="J36" s="70" t="s">
        <v>197</v>
      </c>
      <c r="K36" s="70" t="s">
        <v>5871</v>
      </c>
      <c r="L36" s="70" t="s">
        <v>5872</v>
      </c>
      <c r="M36" s="38"/>
    </row>
    <row r="37" spans="1:13" s="262" customFormat="1" ht="69" hidden="1" customHeight="1" outlineLevel="2">
      <c r="A37" s="37" t="s">
        <v>4826</v>
      </c>
      <c r="B37" s="70" t="s">
        <v>5873</v>
      </c>
      <c r="C37" s="70" t="s">
        <v>5874</v>
      </c>
      <c r="D37" s="70" t="s">
        <v>41</v>
      </c>
      <c r="E37" s="70" t="s">
        <v>5875</v>
      </c>
      <c r="F37" s="70" t="s">
        <v>50</v>
      </c>
      <c r="G37" s="70" t="s">
        <v>51</v>
      </c>
      <c r="H37" s="70" t="s">
        <v>52</v>
      </c>
      <c r="I37" s="448">
        <v>11274</v>
      </c>
      <c r="J37" s="70" t="s">
        <v>210</v>
      </c>
      <c r="K37" s="70" t="s">
        <v>5876</v>
      </c>
      <c r="L37" s="70" t="s">
        <v>60</v>
      </c>
      <c r="M37" s="38"/>
    </row>
    <row r="38" spans="1:13" s="262" customFormat="1" ht="166.35" hidden="1" customHeight="1" outlineLevel="2">
      <c r="A38" s="37" t="s">
        <v>4826</v>
      </c>
      <c r="B38" s="70" t="s">
        <v>5877</v>
      </c>
      <c r="C38" s="70" t="s">
        <v>3886</v>
      </c>
      <c r="D38" s="70" t="s">
        <v>41</v>
      </c>
      <c r="E38" s="70" t="s">
        <v>5878</v>
      </c>
      <c r="F38" s="70" t="s">
        <v>3848</v>
      </c>
      <c r="G38" s="70" t="s">
        <v>55</v>
      </c>
      <c r="H38" s="70" t="s">
        <v>241</v>
      </c>
      <c r="I38" s="448">
        <v>200000</v>
      </c>
      <c r="J38" s="70" t="s">
        <v>197</v>
      </c>
      <c r="K38" s="70" t="s">
        <v>5879</v>
      </c>
      <c r="L38" s="70" t="s">
        <v>220</v>
      </c>
      <c r="M38" s="38"/>
    </row>
    <row r="39" spans="1:13" s="262" customFormat="1" ht="168.6" hidden="1" customHeight="1" outlineLevel="2">
      <c r="A39" s="37" t="s">
        <v>4826</v>
      </c>
      <c r="B39" s="38" t="s">
        <v>5880</v>
      </c>
      <c r="C39" s="38" t="s">
        <v>5881</v>
      </c>
      <c r="D39" s="38" t="s">
        <v>46</v>
      </c>
      <c r="E39" s="38" t="s">
        <v>5882</v>
      </c>
      <c r="F39" s="38" t="s">
        <v>3848</v>
      </c>
      <c r="G39" s="38" t="s">
        <v>55</v>
      </c>
      <c r="H39" s="38" t="s">
        <v>241</v>
      </c>
      <c r="I39" s="449">
        <v>95000</v>
      </c>
      <c r="J39" s="445" t="s">
        <v>197</v>
      </c>
      <c r="K39" s="445" t="s">
        <v>5883</v>
      </c>
      <c r="L39" s="445" t="s">
        <v>5884</v>
      </c>
      <c r="M39" s="38"/>
    </row>
    <row r="40" spans="1:13" s="262" customFormat="1" ht="118.35" hidden="1" customHeight="1" outlineLevel="2">
      <c r="A40" s="37" t="s">
        <v>4826</v>
      </c>
      <c r="B40" s="70" t="s">
        <v>5885</v>
      </c>
      <c r="C40" s="70" t="s">
        <v>3898</v>
      </c>
      <c r="D40" s="70" t="s">
        <v>46</v>
      </c>
      <c r="E40" s="70" t="s">
        <v>5886</v>
      </c>
      <c r="F40" s="70" t="s">
        <v>3848</v>
      </c>
      <c r="G40" s="70" t="s">
        <v>55</v>
      </c>
      <c r="H40" s="70" t="s">
        <v>241</v>
      </c>
      <c r="I40" s="448">
        <v>-43810</v>
      </c>
      <c r="J40" s="70" t="s">
        <v>197</v>
      </c>
      <c r="K40" s="70" t="s">
        <v>3896</v>
      </c>
      <c r="L40" s="70" t="s">
        <v>5887</v>
      </c>
      <c r="M40" s="38" t="s">
        <v>5888</v>
      </c>
    </row>
    <row r="41" spans="1:13" s="3" customFormat="1" ht="25.35" hidden="1" customHeight="1" outlineLevel="1">
      <c r="A41" s="148" t="s">
        <v>447</v>
      </c>
      <c r="B41" s="148"/>
      <c r="C41" s="148"/>
      <c r="D41" s="148"/>
      <c r="E41" s="148"/>
      <c r="F41" s="148"/>
      <c r="G41" s="148"/>
      <c r="H41" s="54"/>
      <c r="I41" s="435">
        <f>SUM(I42:I125)</f>
        <v>27236374</v>
      </c>
      <c r="J41" s="148"/>
      <c r="K41" s="148"/>
      <c r="L41" s="148"/>
      <c r="M41" s="148"/>
    </row>
    <row r="42" spans="1:13" s="262" customFormat="1" ht="84.75" hidden="1" customHeight="1" outlineLevel="2">
      <c r="A42" s="37" t="s">
        <v>613</v>
      </c>
      <c r="B42" s="70" t="s">
        <v>5889</v>
      </c>
      <c r="C42" s="70" t="s">
        <v>4855</v>
      </c>
      <c r="D42" s="70" t="s">
        <v>46</v>
      </c>
      <c r="E42" s="70" t="s">
        <v>5890</v>
      </c>
      <c r="F42" s="70" t="s">
        <v>614</v>
      </c>
      <c r="G42" s="70" t="s">
        <v>164</v>
      </c>
      <c r="H42" s="70" t="s">
        <v>165</v>
      </c>
      <c r="I42" s="448">
        <v>781006</v>
      </c>
      <c r="J42" s="70" t="s">
        <v>464</v>
      </c>
      <c r="K42" s="70" t="s">
        <v>5891</v>
      </c>
      <c r="L42" s="70" t="s">
        <v>4857</v>
      </c>
      <c r="M42" s="38"/>
    </row>
    <row r="43" spans="1:13" s="262" customFormat="1" ht="69" hidden="1" customHeight="1" outlineLevel="2">
      <c r="A43" s="37" t="s">
        <v>613</v>
      </c>
      <c r="B43" s="70" t="s">
        <v>5892</v>
      </c>
      <c r="C43" s="70" t="s">
        <v>4855</v>
      </c>
      <c r="D43" s="70" t="s">
        <v>46</v>
      </c>
      <c r="E43" s="70" t="s">
        <v>5893</v>
      </c>
      <c r="F43" s="70" t="s">
        <v>614</v>
      </c>
      <c r="G43" s="70" t="s">
        <v>164</v>
      </c>
      <c r="H43" s="70" t="s">
        <v>165</v>
      </c>
      <c r="I43" s="448">
        <v>20000</v>
      </c>
      <c r="J43" s="70" t="s">
        <v>136</v>
      </c>
      <c r="K43" s="70" t="s">
        <v>5894</v>
      </c>
      <c r="L43" s="70" t="s">
        <v>5895</v>
      </c>
      <c r="M43" s="38"/>
    </row>
    <row r="44" spans="1:13" s="262" customFormat="1" ht="102" hidden="1" customHeight="1" outlineLevel="2">
      <c r="A44" s="37" t="s">
        <v>613</v>
      </c>
      <c r="B44" s="70" t="s">
        <v>5896</v>
      </c>
      <c r="C44" s="70" t="s">
        <v>4860</v>
      </c>
      <c r="D44" s="25" t="s">
        <v>5897</v>
      </c>
      <c r="E44" s="70" t="s">
        <v>5898</v>
      </c>
      <c r="F44" s="70" t="s">
        <v>242</v>
      </c>
      <c r="G44" s="70" t="s">
        <v>164</v>
      </c>
      <c r="H44" s="70" t="s">
        <v>165</v>
      </c>
      <c r="I44" s="448">
        <v>71400</v>
      </c>
      <c r="J44" s="70" t="s">
        <v>163</v>
      </c>
      <c r="K44" s="70" t="s">
        <v>5899</v>
      </c>
      <c r="L44" s="70" t="s">
        <v>5900</v>
      </c>
      <c r="M44" s="38"/>
    </row>
    <row r="45" spans="1:13" s="262" customFormat="1" ht="121.5" hidden="1" customHeight="1" outlineLevel="2">
      <c r="A45" s="37" t="s">
        <v>613</v>
      </c>
      <c r="B45" s="70" t="s">
        <v>5896</v>
      </c>
      <c r="C45" s="70" t="s">
        <v>4860</v>
      </c>
      <c r="D45" s="25" t="s">
        <v>5897</v>
      </c>
      <c r="E45" s="70" t="s">
        <v>5901</v>
      </c>
      <c r="F45" s="70" t="s">
        <v>242</v>
      </c>
      <c r="G45" s="70" t="s">
        <v>164</v>
      </c>
      <c r="H45" s="70" t="s">
        <v>165</v>
      </c>
      <c r="I45" s="448">
        <v>96600</v>
      </c>
      <c r="J45" s="70" t="s">
        <v>163</v>
      </c>
      <c r="K45" s="70" t="s">
        <v>5902</v>
      </c>
      <c r="L45" s="70" t="s">
        <v>5903</v>
      </c>
      <c r="M45" s="38"/>
    </row>
    <row r="46" spans="1:13" s="262" customFormat="1" ht="102" hidden="1" customHeight="1" outlineLevel="2">
      <c r="A46" s="37" t="s">
        <v>613</v>
      </c>
      <c r="B46" s="70" t="s">
        <v>5904</v>
      </c>
      <c r="C46" s="70" t="s">
        <v>4860</v>
      </c>
      <c r="D46" s="70" t="s">
        <v>46</v>
      </c>
      <c r="E46" s="70" t="s">
        <v>5905</v>
      </c>
      <c r="F46" s="70" t="s">
        <v>242</v>
      </c>
      <c r="G46" s="70" t="s">
        <v>164</v>
      </c>
      <c r="H46" s="70" t="s">
        <v>165</v>
      </c>
      <c r="I46" s="448">
        <v>2940000</v>
      </c>
      <c r="J46" s="70" t="s">
        <v>163</v>
      </c>
      <c r="K46" s="70" t="s">
        <v>5906</v>
      </c>
      <c r="L46" s="70" t="s">
        <v>5907</v>
      </c>
      <c r="M46" s="38"/>
    </row>
    <row r="47" spans="1:13" s="262" customFormat="1" ht="69" hidden="1" customHeight="1" outlineLevel="2">
      <c r="A47" s="37" t="s">
        <v>613</v>
      </c>
      <c r="B47" s="70" t="s">
        <v>5908</v>
      </c>
      <c r="C47" s="70" t="s">
        <v>4860</v>
      </c>
      <c r="D47" s="70" t="s">
        <v>46</v>
      </c>
      <c r="E47" s="70" t="s">
        <v>5909</v>
      </c>
      <c r="F47" s="70" t="s">
        <v>242</v>
      </c>
      <c r="G47" s="70" t="s">
        <v>164</v>
      </c>
      <c r="H47" s="70" t="s">
        <v>165</v>
      </c>
      <c r="I47" s="448">
        <v>134191</v>
      </c>
      <c r="J47" s="70" t="s">
        <v>163</v>
      </c>
      <c r="K47" s="70" t="s">
        <v>5910</v>
      </c>
      <c r="L47" s="70" t="s">
        <v>5911</v>
      </c>
      <c r="M47" s="38"/>
    </row>
    <row r="48" spans="1:13" s="262" customFormat="1" ht="68.25" hidden="1" customHeight="1" outlineLevel="2">
      <c r="A48" s="37" t="s">
        <v>613</v>
      </c>
      <c r="B48" s="70" t="s">
        <v>5912</v>
      </c>
      <c r="C48" s="70" t="s">
        <v>4865</v>
      </c>
      <c r="D48" s="70" t="s">
        <v>46</v>
      </c>
      <c r="E48" s="70" t="s">
        <v>5913</v>
      </c>
      <c r="F48" s="70" t="s">
        <v>242</v>
      </c>
      <c r="G48" s="70" t="s">
        <v>164</v>
      </c>
      <c r="H48" s="70" t="s">
        <v>165</v>
      </c>
      <c r="I48" s="448">
        <v>20000</v>
      </c>
      <c r="J48" s="70" t="s">
        <v>163</v>
      </c>
      <c r="K48" s="70" t="s">
        <v>5914</v>
      </c>
      <c r="L48" s="70" t="s">
        <v>81</v>
      </c>
      <c r="M48" s="38" t="s">
        <v>108</v>
      </c>
    </row>
    <row r="49" spans="1:13" s="262" customFormat="1" ht="85.5" hidden="1" customHeight="1" outlineLevel="2">
      <c r="A49" s="37" t="s">
        <v>613</v>
      </c>
      <c r="B49" s="70" t="s">
        <v>5915</v>
      </c>
      <c r="C49" s="70" t="s">
        <v>4865</v>
      </c>
      <c r="D49" s="70" t="s">
        <v>46</v>
      </c>
      <c r="E49" s="70" t="s">
        <v>5916</v>
      </c>
      <c r="F49" s="70" t="s">
        <v>242</v>
      </c>
      <c r="G49" s="70" t="s">
        <v>164</v>
      </c>
      <c r="H49" s="70" t="s">
        <v>165</v>
      </c>
      <c r="I49" s="448">
        <v>21890</v>
      </c>
      <c r="J49" s="70" t="s">
        <v>163</v>
      </c>
      <c r="K49" s="70" t="s">
        <v>5917</v>
      </c>
      <c r="L49" s="70" t="s">
        <v>5918</v>
      </c>
      <c r="M49" s="38" t="s">
        <v>108</v>
      </c>
    </row>
    <row r="50" spans="1:13" s="262" customFormat="1" ht="66" hidden="1" customHeight="1" outlineLevel="2">
      <c r="A50" s="37" t="s">
        <v>613</v>
      </c>
      <c r="B50" s="70" t="s">
        <v>5919</v>
      </c>
      <c r="C50" s="70" t="s">
        <v>4865</v>
      </c>
      <c r="D50" s="70" t="s">
        <v>46</v>
      </c>
      <c r="E50" s="70" t="s">
        <v>5920</v>
      </c>
      <c r="F50" s="70" t="s">
        <v>242</v>
      </c>
      <c r="G50" s="70" t="s">
        <v>164</v>
      </c>
      <c r="H50" s="70" t="s">
        <v>165</v>
      </c>
      <c r="I50" s="448">
        <v>21944</v>
      </c>
      <c r="J50" s="70" t="s">
        <v>163</v>
      </c>
      <c r="K50" s="70" t="s">
        <v>5921</v>
      </c>
      <c r="L50" s="70" t="s">
        <v>5922</v>
      </c>
      <c r="M50" s="38" t="s">
        <v>108</v>
      </c>
    </row>
    <row r="51" spans="1:13" s="262" customFormat="1" ht="66" hidden="1" customHeight="1" outlineLevel="2">
      <c r="A51" s="37" t="s">
        <v>613</v>
      </c>
      <c r="B51" s="70" t="s">
        <v>5919</v>
      </c>
      <c r="C51" s="70" t="s">
        <v>4865</v>
      </c>
      <c r="D51" s="70" t="s">
        <v>46</v>
      </c>
      <c r="E51" s="70" t="s">
        <v>5923</v>
      </c>
      <c r="F51" s="70" t="s">
        <v>242</v>
      </c>
      <c r="G51" s="70" t="s">
        <v>164</v>
      </c>
      <c r="H51" s="70" t="s">
        <v>165</v>
      </c>
      <c r="I51" s="448">
        <v>28464</v>
      </c>
      <c r="J51" s="70" t="s">
        <v>163</v>
      </c>
      <c r="K51" s="70" t="s">
        <v>5924</v>
      </c>
      <c r="L51" s="70" t="s">
        <v>5925</v>
      </c>
      <c r="M51" s="38" t="s">
        <v>108</v>
      </c>
    </row>
    <row r="52" spans="1:13" s="262" customFormat="1" ht="85.5" hidden="1" customHeight="1" outlineLevel="2">
      <c r="A52" s="37" t="s">
        <v>613</v>
      </c>
      <c r="B52" s="70" t="s">
        <v>5926</v>
      </c>
      <c r="C52" s="70" t="s">
        <v>4865</v>
      </c>
      <c r="D52" s="70" t="s">
        <v>46</v>
      </c>
      <c r="E52" s="70" t="s">
        <v>5927</v>
      </c>
      <c r="F52" s="70" t="s">
        <v>242</v>
      </c>
      <c r="G52" s="70" t="s">
        <v>164</v>
      </c>
      <c r="H52" s="70" t="s">
        <v>165</v>
      </c>
      <c r="I52" s="448">
        <v>180545</v>
      </c>
      <c r="J52" s="70" t="s">
        <v>163</v>
      </c>
      <c r="K52" s="70" t="s">
        <v>5928</v>
      </c>
      <c r="L52" s="70" t="s">
        <v>5123</v>
      </c>
      <c r="M52" s="38"/>
    </row>
    <row r="53" spans="1:13" s="262" customFormat="1" ht="66" hidden="1" customHeight="1" outlineLevel="2">
      <c r="A53" s="37" t="s">
        <v>613</v>
      </c>
      <c r="B53" s="70" t="s">
        <v>5926</v>
      </c>
      <c r="C53" s="70" t="s">
        <v>4865</v>
      </c>
      <c r="D53" s="70" t="s">
        <v>46</v>
      </c>
      <c r="E53" s="70" t="s">
        <v>5929</v>
      </c>
      <c r="F53" s="70" t="s">
        <v>242</v>
      </c>
      <c r="G53" s="70" t="s">
        <v>164</v>
      </c>
      <c r="H53" s="70" t="s">
        <v>165</v>
      </c>
      <c r="I53" s="448">
        <v>224955</v>
      </c>
      <c r="J53" s="70" t="s">
        <v>163</v>
      </c>
      <c r="K53" s="70" t="s">
        <v>5930</v>
      </c>
      <c r="L53" s="70" t="s">
        <v>5931</v>
      </c>
      <c r="M53" s="38"/>
    </row>
    <row r="54" spans="1:13" s="262" customFormat="1" ht="66" hidden="1" customHeight="1" outlineLevel="2">
      <c r="A54" s="37" t="s">
        <v>613</v>
      </c>
      <c r="B54" s="70" t="s">
        <v>5926</v>
      </c>
      <c r="C54" s="70" t="s">
        <v>4865</v>
      </c>
      <c r="D54" s="25" t="s">
        <v>5897</v>
      </c>
      <c r="E54" s="70" t="s">
        <v>5927</v>
      </c>
      <c r="F54" s="70" t="s">
        <v>242</v>
      </c>
      <c r="G54" s="70" t="s">
        <v>164</v>
      </c>
      <c r="H54" s="70" t="s">
        <v>165</v>
      </c>
      <c r="I54" s="448">
        <v>94500</v>
      </c>
      <c r="J54" s="70" t="s">
        <v>163</v>
      </c>
      <c r="K54" s="70" t="s">
        <v>5932</v>
      </c>
      <c r="L54" s="70" t="s">
        <v>5933</v>
      </c>
      <c r="M54" s="38"/>
    </row>
    <row r="55" spans="1:13" s="262" customFormat="1" ht="86.1" hidden="1" customHeight="1" outlineLevel="2">
      <c r="A55" s="37" t="s">
        <v>613</v>
      </c>
      <c r="B55" s="70" t="s">
        <v>5934</v>
      </c>
      <c r="C55" s="70" t="s">
        <v>4865</v>
      </c>
      <c r="D55" s="70" t="s">
        <v>54</v>
      </c>
      <c r="E55" s="70" t="s">
        <v>5935</v>
      </c>
      <c r="F55" s="70" t="s">
        <v>242</v>
      </c>
      <c r="G55" s="70" t="s">
        <v>164</v>
      </c>
      <c r="H55" s="70" t="s">
        <v>165</v>
      </c>
      <c r="I55" s="448">
        <v>90000</v>
      </c>
      <c r="J55" s="70" t="s">
        <v>163</v>
      </c>
      <c r="K55" s="70" t="s">
        <v>5936</v>
      </c>
      <c r="L55" s="70" t="s">
        <v>5937</v>
      </c>
      <c r="M55" s="38"/>
    </row>
    <row r="56" spans="1:13" s="262" customFormat="1" ht="85.5" hidden="1" customHeight="1" outlineLevel="2">
      <c r="A56" s="37" t="s">
        <v>613</v>
      </c>
      <c r="B56" s="70" t="s">
        <v>5934</v>
      </c>
      <c r="C56" s="70" t="s">
        <v>4865</v>
      </c>
      <c r="D56" s="70" t="s">
        <v>54</v>
      </c>
      <c r="E56" s="70" t="s">
        <v>5890</v>
      </c>
      <c r="F56" s="70" t="s">
        <v>242</v>
      </c>
      <c r="G56" s="70" t="s">
        <v>164</v>
      </c>
      <c r="H56" s="70" t="s">
        <v>165</v>
      </c>
      <c r="I56" s="448">
        <v>80000</v>
      </c>
      <c r="J56" s="70" t="s">
        <v>163</v>
      </c>
      <c r="K56" s="70" t="s">
        <v>5938</v>
      </c>
      <c r="L56" s="70" t="s">
        <v>5939</v>
      </c>
      <c r="M56" s="38"/>
    </row>
    <row r="57" spans="1:13" s="262" customFormat="1" ht="88.5" hidden="1" customHeight="1" outlineLevel="2">
      <c r="A57" s="37" t="s">
        <v>613</v>
      </c>
      <c r="B57" s="70" t="s">
        <v>5934</v>
      </c>
      <c r="C57" s="70" t="s">
        <v>4865</v>
      </c>
      <c r="D57" s="70" t="s">
        <v>54</v>
      </c>
      <c r="E57" s="70" t="s">
        <v>5940</v>
      </c>
      <c r="F57" s="70" t="s">
        <v>242</v>
      </c>
      <c r="G57" s="70" t="s">
        <v>164</v>
      </c>
      <c r="H57" s="70" t="s">
        <v>165</v>
      </c>
      <c r="I57" s="448">
        <v>168000</v>
      </c>
      <c r="J57" s="70" t="s">
        <v>163</v>
      </c>
      <c r="K57" s="70" t="s">
        <v>5941</v>
      </c>
      <c r="L57" s="70" t="s">
        <v>5942</v>
      </c>
      <c r="M57" s="38"/>
    </row>
    <row r="58" spans="1:13" s="262" customFormat="1" ht="70.349999999999994" hidden="1" customHeight="1" outlineLevel="2">
      <c r="A58" s="37" t="s">
        <v>613</v>
      </c>
      <c r="B58" s="70" t="s">
        <v>5934</v>
      </c>
      <c r="C58" s="70" t="s">
        <v>4865</v>
      </c>
      <c r="D58" s="70" t="s">
        <v>54</v>
      </c>
      <c r="E58" s="70" t="s">
        <v>5890</v>
      </c>
      <c r="F58" s="70" t="s">
        <v>242</v>
      </c>
      <c r="G58" s="70" t="s">
        <v>164</v>
      </c>
      <c r="H58" s="70" t="s">
        <v>165</v>
      </c>
      <c r="I58" s="448">
        <v>94500</v>
      </c>
      <c r="J58" s="70" t="s">
        <v>163</v>
      </c>
      <c r="K58" s="70" t="s">
        <v>5943</v>
      </c>
      <c r="L58" s="70" t="s">
        <v>5944</v>
      </c>
      <c r="M58" s="38"/>
    </row>
    <row r="59" spans="1:13" s="262" customFormat="1" ht="84.75" hidden="1" customHeight="1" outlineLevel="2">
      <c r="A59" s="37" t="s">
        <v>613</v>
      </c>
      <c r="B59" s="70" t="s">
        <v>5934</v>
      </c>
      <c r="C59" s="70" t="s">
        <v>4865</v>
      </c>
      <c r="D59" s="70" t="s">
        <v>54</v>
      </c>
      <c r="E59" s="70" t="s">
        <v>5890</v>
      </c>
      <c r="F59" s="70" t="s">
        <v>242</v>
      </c>
      <c r="G59" s="70" t="s">
        <v>164</v>
      </c>
      <c r="H59" s="70" t="s">
        <v>165</v>
      </c>
      <c r="I59" s="448">
        <v>173250</v>
      </c>
      <c r="J59" s="70" t="s">
        <v>163</v>
      </c>
      <c r="K59" s="70" t="s">
        <v>5945</v>
      </c>
      <c r="L59" s="70" t="s">
        <v>5946</v>
      </c>
      <c r="M59" s="38"/>
    </row>
    <row r="60" spans="1:13" s="262" customFormat="1" ht="86.1" hidden="1" customHeight="1" outlineLevel="2">
      <c r="A60" s="37" t="s">
        <v>613</v>
      </c>
      <c r="B60" s="70" t="s">
        <v>5934</v>
      </c>
      <c r="C60" s="70" t="s">
        <v>4865</v>
      </c>
      <c r="D60" s="70" t="s">
        <v>54</v>
      </c>
      <c r="E60" s="70" t="s">
        <v>5940</v>
      </c>
      <c r="F60" s="70" t="s">
        <v>242</v>
      </c>
      <c r="G60" s="70" t="s">
        <v>164</v>
      </c>
      <c r="H60" s="70" t="s">
        <v>165</v>
      </c>
      <c r="I60" s="448">
        <v>63000</v>
      </c>
      <c r="J60" s="70" t="s">
        <v>163</v>
      </c>
      <c r="K60" s="70" t="s">
        <v>5947</v>
      </c>
      <c r="L60" s="70" t="s">
        <v>5948</v>
      </c>
      <c r="M60" s="38"/>
    </row>
    <row r="61" spans="1:13" s="262" customFormat="1" ht="105" hidden="1" customHeight="1" outlineLevel="2">
      <c r="A61" s="37" t="s">
        <v>613</v>
      </c>
      <c r="B61" s="70" t="s">
        <v>5934</v>
      </c>
      <c r="C61" s="70" t="s">
        <v>4865</v>
      </c>
      <c r="D61" s="25" t="s">
        <v>5897</v>
      </c>
      <c r="E61" s="70" t="s">
        <v>5949</v>
      </c>
      <c r="F61" s="70" t="s">
        <v>242</v>
      </c>
      <c r="G61" s="70" t="s">
        <v>164</v>
      </c>
      <c r="H61" s="70" t="s">
        <v>165</v>
      </c>
      <c r="I61" s="448">
        <v>518000</v>
      </c>
      <c r="J61" s="70" t="s">
        <v>163</v>
      </c>
      <c r="K61" s="70" t="s">
        <v>5950</v>
      </c>
      <c r="L61" s="70" t="s">
        <v>5951</v>
      </c>
      <c r="M61" s="38"/>
    </row>
    <row r="62" spans="1:13" s="262" customFormat="1" ht="83.45" hidden="1" customHeight="1" outlineLevel="2">
      <c r="A62" s="37" t="s">
        <v>613</v>
      </c>
      <c r="B62" s="70" t="s">
        <v>5952</v>
      </c>
      <c r="C62" s="70" t="s">
        <v>4865</v>
      </c>
      <c r="D62" s="70" t="s">
        <v>54</v>
      </c>
      <c r="E62" s="70" t="s">
        <v>5953</v>
      </c>
      <c r="F62" s="70" t="s">
        <v>242</v>
      </c>
      <c r="G62" s="70" t="s">
        <v>164</v>
      </c>
      <c r="H62" s="70" t="s">
        <v>165</v>
      </c>
      <c r="I62" s="448">
        <v>100000</v>
      </c>
      <c r="J62" s="70" t="s">
        <v>163</v>
      </c>
      <c r="K62" s="70" t="s">
        <v>5954</v>
      </c>
      <c r="L62" s="70" t="s">
        <v>5955</v>
      </c>
      <c r="M62" s="38" t="s">
        <v>108</v>
      </c>
    </row>
    <row r="63" spans="1:13" s="262" customFormat="1" ht="86.1" hidden="1" customHeight="1" outlineLevel="2">
      <c r="A63" s="37" t="s">
        <v>613</v>
      </c>
      <c r="B63" s="70" t="s">
        <v>5952</v>
      </c>
      <c r="C63" s="70" t="s">
        <v>4865</v>
      </c>
      <c r="D63" s="70" t="s">
        <v>54</v>
      </c>
      <c r="E63" s="70" t="s">
        <v>5890</v>
      </c>
      <c r="F63" s="70" t="s">
        <v>242</v>
      </c>
      <c r="G63" s="70" t="s">
        <v>164</v>
      </c>
      <c r="H63" s="70" t="s">
        <v>165</v>
      </c>
      <c r="I63" s="448">
        <v>150000</v>
      </c>
      <c r="J63" s="70" t="s">
        <v>163</v>
      </c>
      <c r="K63" s="70" t="s">
        <v>5956</v>
      </c>
      <c r="L63" s="70" t="s">
        <v>5957</v>
      </c>
      <c r="M63" s="38"/>
    </row>
    <row r="64" spans="1:13" s="262" customFormat="1" ht="85.5" hidden="1" customHeight="1" outlineLevel="2">
      <c r="A64" s="37" t="s">
        <v>613</v>
      </c>
      <c r="B64" s="70" t="s">
        <v>5952</v>
      </c>
      <c r="C64" s="70" t="s">
        <v>4865</v>
      </c>
      <c r="D64" s="70" t="s">
        <v>54</v>
      </c>
      <c r="E64" s="70" t="s">
        <v>5958</v>
      </c>
      <c r="F64" s="70" t="s">
        <v>242</v>
      </c>
      <c r="G64" s="70" t="s">
        <v>164</v>
      </c>
      <c r="H64" s="70" t="s">
        <v>165</v>
      </c>
      <c r="I64" s="448">
        <v>60000</v>
      </c>
      <c r="J64" s="70" t="s">
        <v>163</v>
      </c>
      <c r="K64" s="70" t="s">
        <v>5959</v>
      </c>
      <c r="L64" s="70" t="s">
        <v>5960</v>
      </c>
      <c r="M64" s="38"/>
    </row>
    <row r="65" spans="1:13" s="262" customFormat="1" ht="86.25" hidden="1" customHeight="1" outlineLevel="2">
      <c r="A65" s="37" t="s">
        <v>613</v>
      </c>
      <c r="B65" s="70" t="s">
        <v>5934</v>
      </c>
      <c r="C65" s="70" t="s">
        <v>4865</v>
      </c>
      <c r="D65" s="70" t="s">
        <v>46</v>
      </c>
      <c r="E65" s="70" t="s">
        <v>5961</v>
      </c>
      <c r="F65" s="70" t="s">
        <v>242</v>
      </c>
      <c r="G65" s="70" t="s">
        <v>164</v>
      </c>
      <c r="H65" s="70" t="s">
        <v>165</v>
      </c>
      <c r="I65" s="448">
        <v>56500</v>
      </c>
      <c r="J65" s="70" t="s">
        <v>163</v>
      </c>
      <c r="K65" s="70" t="s">
        <v>5962</v>
      </c>
      <c r="L65" s="70" t="s">
        <v>5963</v>
      </c>
      <c r="M65" s="38" t="s">
        <v>108</v>
      </c>
    </row>
    <row r="66" spans="1:13" s="262" customFormat="1" ht="69" hidden="1" customHeight="1" outlineLevel="2">
      <c r="A66" s="37" t="s">
        <v>613</v>
      </c>
      <c r="B66" s="70" t="s">
        <v>5964</v>
      </c>
      <c r="C66" s="70" t="s">
        <v>4865</v>
      </c>
      <c r="D66" s="70" t="s">
        <v>46</v>
      </c>
      <c r="E66" s="70" t="s">
        <v>5965</v>
      </c>
      <c r="F66" s="70" t="s">
        <v>242</v>
      </c>
      <c r="G66" s="70" t="s">
        <v>164</v>
      </c>
      <c r="H66" s="70" t="s">
        <v>165</v>
      </c>
      <c r="I66" s="448">
        <v>29745</v>
      </c>
      <c r="J66" s="70" t="s">
        <v>163</v>
      </c>
      <c r="K66" s="70" t="s">
        <v>5966</v>
      </c>
      <c r="L66" s="70" t="s">
        <v>81</v>
      </c>
      <c r="M66" s="38" t="s">
        <v>108</v>
      </c>
    </row>
    <row r="67" spans="1:13" s="262" customFormat="1" ht="103.5" hidden="1" customHeight="1" outlineLevel="2">
      <c r="A67" s="37" t="s">
        <v>613</v>
      </c>
      <c r="B67" s="70" t="s">
        <v>5967</v>
      </c>
      <c r="C67" s="70" t="s">
        <v>4865</v>
      </c>
      <c r="D67" s="70" t="s">
        <v>46</v>
      </c>
      <c r="E67" s="70" t="s">
        <v>5968</v>
      </c>
      <c r="F67" s="70" t="s">
        <v>242</v>
      </c>
      <c r="G67" s="70" t="s">
        <v>164</v>
      </c>
      <c r="H67" s="70" t="s">
        <v>165</v>
      </c>
      <c r="I67" s="448">
        <v>93450</v>
      </c>
      <c r="J67" s="70" t="s">
        <v>163</v>
      </c>
      <c r="K67" s="70" t="s">
        <v>5969</v>
      </c>
      <c r="L67" s="70" t="s">
        <v>5970</v>
      </c>
      <c r="M67" s="38" t="s">
        <v>108</v>
      </c>
    </row>
    <row r="68" spans="1:13" s="262" customFormat="1" ht="66.75" hidden="1" customHeight="1" outlineLevel="2">
      <c r="A68" s="37" t="s">
        <v>613</v>
      </c>
      <c r="B68" s="70" t="s">
        <v>5934</v>
      </c>
      <c r="C68" s="70" t="s">
        <v>4865</v>
      </c>
      <c r="D68" s="70" t="s">
        <v>112</v>
      </c>
      <c r="E68" s="70" t="s">
        <v>5971</v>
      </c>
      <c r="F68" s="70" t="s">
        <v>242</v>
      </c>
      <c r="G68" s="70" t="s">
        <v>164</v>
      </c>
      <c r="H68" s="70" t="s">
        <v>165</v>
      </c>
      <c r="I68" s="448">
        <v>63000</v>
      </c>
      <c r="J68" s="70" t="s">
        <v>163</v>
      </c>
      <c r="K68" s="70" t="s">
        <v>5972</v>
      </c>
      <c r="L68" s="70" t="s">
        <v>5973</v>
      </c>
      <c r="M68" s="38"/>
    </row>
    <row r="69" spans="1:13" s="262" customFormat="1" ht="69" hidden="1" customHeight="1" outlineLevel="2">
      <c r="A69" s="37" t="s">
        <v>613</v>
      </c>
      <c r="B69" s="70" t="s">
        <v>5952</v>
      </c>
      <c r="C69" s="70" t="s">
        <v>4865</v>
      </c>
      <c r="D69" s="25" t="s">
        <v>5897</v>
      </c>
      <c r="E69" s="70" t="s">
        <v>5971</v>
      </c>
      <c r="F69" s="70" t="s">
        <v>242</v>
      </c>
      <c r="G69" s="70" t="s">
        <v>164</v>
      </c>
      <c r="H69" s="70" t="s">
        <v>165</v>
      </c>
      <c r="I69" s="448">
        <v>450000</v>
      </c>
      <c r="J69" s="70" t="s">
        <v>163</v>
      </c>
      <c r="K69" s="70" t="s">
        <v>5974</v>
      </c>
      <c r="L69" s="70" t="s">
        <v>5975</v>
      </c>
      <c r="M69" s="38"/>
    </row>
    <row r="70" spans="1:13" s="262" customFormat="1" ht="71.099999999999994" hidden="1" customHeight="1" outlineLevel="2">
      <c r="A70" s="37" t="s">
        <v>613</v>
      </c>
      <c r="B70" s="70" t="s">
        <v>5934</v>
      </c>
      <c r="C70" s="70" t="s">
        <v>4865</v>
      </c>
      <c r="D70" s="70" t="s">
        <v>54</v>
      </c>
      <c r="E70" s="70" t="s">
        <v>5971</v>
      </c>
      <c r="F70" s="70" t="s">
        <v>242</v>
      </c>
      <c r="G70" s="70" t="s">
        <v>164</v>
      </c>
      <c r="H70" s="70" t="s">
        <v>165</v>
      </c>
      <c r="I70" s="448">
        <v>31500</v>
      </c>
      <c r="J70" s="70" t="s">
        <v>163</v>
      </c>
      <c r="K70" s="70" t="s">
        <v>5976</v>
      </c>
      <c r="L70" s="70" t="s">
        <v>5977</v>
      </c>
      <c r="M70" s="38"/>
    </row>
    <row r="71" spans="1:13" s="262" customFormat="1" ht="88.5" hidden="1" customHeight="1" outlineLevel="2">
      <c r="A71" s="37" t="s">
        <v>613</v>
      </c>
      <c r="B71" s="70" t="s">
        <v>5978</v>
      </c>
      <c r="C71" s="70" t="s">
        <v>4865</v>
      </c>
      <c r="D71" s="70" t="s">
        <v>46</v>
      </c>
      <c r="E71" s="70" t="s">
        <v>5979</v>
      </c>
      <c r="F71" s="70" t="s">
        <v>242</v>
      </c>
      <c r="G71" s="70" t="s">
        <v>164</v>
      </c>
      <c r="H71" s="70" t="s">
        <v>165</v>
      </c>
      <c r="I71" s="448">
        <v>52900</v>
      </c>
      <c r="J71" s="70" t="s">
        <v>163</v>
      </c>
      <c r="K71" s="70" t="s">
        <v>5980</v>
      </c>
      <c r="L71" s="70" t="s">
        <v>5135</v>
      </c>
      <c r="M71" s="38"/>
    </row>
    <row r="72" spans="1:13" s="262" customFormat="1" ht="105.6" hidden="1" customHeight="1" outlineLevel="2">
      <c r="A72" s="37" t="s">
        <v>613</v>
      </c>
      <c r="B72" s="70" t="s">
        <v>5981</v>
      </c>
      <c r="C72" s="70" t="s">
        <v>4865</v>
      </c>
      <c r="D72" s="70" t="s">
        <v>46</v>
      </c>
      <c r="E72" s="70" t="s">
        <v>5982</v>
      </c>
      <c r="F72" s="70" t="s">
        <v>242</v>
      </c>
      <c r="G72" s="70" t="s">
        <v>164</v>
      </c>
      <c r="H72" s="70" t="s">
        <v>165</v>
      </c>
      <c r="I72" s="448">
        <v>549189</v>
      </c>
      <c r="J72" s="70" t="s">
        <v>163</v>
      </c>
      <c r="K72" s="70" t="s">
        <v>5983</v>
      </c>
      <c r="L72" s="70" t="s">
        <v>117</v>
      </c>
      <c r="M72" s="38"/>
    </row>
    <row r="73" spans="1:13" s="262" customFormat="1" ht="69" hidden="1" customHeight="1" outlineLevel="2">
      <c r="A73" s="37" t="s">
        <v>613</v>
      </c>
      <c r="B73" s="70" t="s">
        <v>5984</v>
      </c>
      <c r="C73" s="70" t="s">
        <v>4865</v>
      </c>
      <c r="D73" s="70" t="s">
        <v>46</v>
      </c>
      <c r="E73" s="70" t="s">
        <v>5985</v>
      </c>
      <c r="F73" s="70" t="s">
        <v>242</v>
      </c>
      <c r="G73" s="70" t="s">
        <v>164</v>
      </c>
      <c r="H73" s="70" t="s">
        <v>165</v>
      </c>
      <c r="I73" s="448">
        <v>40000</v>
      </c>
      <c r="J73" s="70" t="s">
        <v>163</v>
      </c>
      <c r="K73" s="70" t="s">
        <v>5986</v>
      </c>
      <c r="L73" s="70" t="s">
        <v>81</v>
      </c>
      <c r="M73" s="38" t="s">
        <v>108</v>
      </c>
    </row>
    <row r="74" spans="1:13" s="262" customFormat="1" ht="70.349999999999994" hidden="1" customHeight="1" outlineLevel="2">
      <c r="A74" s="37" t="s">
        <v>613</v>
      </c>
      <c r="B74" s="70" t="s">
        <v>5987</v>
      </c>
      <c r="C74" s="70" t="s">
        <v>4865</v>
      </c>
      <c r="D74" s="70" t="s">
        <v>46</v>
      </c>
      <c r="E74" s="70" t="s">
        <v>5988</v>
      </c>
      <c r="F74" s="70" t="s">
        <v>242</v>
      </c>
      <c r="G74" s="70" t="s">
        <v>164</v>
      </c>
      <c r="H74" s="70" t="s">
        <v>165</v>
      </c>
      <c r="I74" s="448">
        <v>30000</v>
      </c>
      <c r="J74" s="70" t="s">
        <v>163</v>
      </c>
      <c r="K74" s="70" t="s">
        <v>5989</v>
      </c>
      <c r="L74" s="70" t="s">
        <v>81</v>
      </c>
      <c r="M74" s="38" t="s">
        <v>108</v>
      </c>
    </row>
    <row r="75" spans="1:13" s="262" customFormat="1" ht="70.349999999999994" hidden="1" customHeight="1" outlineLevel="2">
      <c r="A75" s="37" t="s">
        <v>613</v>
      </c>
      <c r="B75" s="70" t="s">
        <v>5990</v>
      </c>
      <c r="C75" s="70" t="s">
        <v>4865</v>
      </c>
      <c r="D75" s="70" t="s">
        <v>46</v>
      </c>
      <c r="E75" s="70" t="s">
        <v>5991</v>
      </c>
      <c r="F75" s="70" t="s">
        <v>242</v>
      </c>
      <c r="G75" s="70" t="s">
        <v>164</v>
      </c>
      <c r="H75" s="70" t="s">
        <v>165</v>
      </c>
      <c r="I75" s="448">
        <v>40000</v>
      </c>
      <c r="J75" s="70" t="s">
        <v>163</v>
      </c>
      <c r="K75" s="70" t="s">
        <v>5992</v>
      </c>
      <c r="L75" s="70" t="s">
        <v>81</v>
      </c>
      <c r="M75" s="38" t="s">
        <v>108</v>
      </c>
    </row>
    <row r="76" spans="1:13" s="262" customFormat="1" ht="70.349999999999994" hidden="1" customHeight="1" outlineLevel="2">
      <c r="A76" s="37" t="s">
        <v>613</v>
      </c>
      <c r="B76" s="70" t="s">
        <v>5993</v>
      </c>
      <c r="C76" s="70" t="s">
        <v>4865</v>
      </c>
      <c r="D76" s="70" t="s">
        <v>46</v>
      </c>
      <c r="E76" s="70" t="s">
        <v>5994</v>
      </c>
      <c r="F76" s="70" t="s">
        <v>242</v>
      </c>
      <c r="G76" s="70" t="s">
        <v>164</v>
      </c>
      <c r="H76" s="70" t="s">
        <v>165</v>
      </c>
      <c r="I76" s="448">
        <v>20000</v>
      </c>
      <c r="J76" s="70" t="s">
        <v>163</v>
      </c>
      <c r="K76" s="70" t="s">
        <v>5995</v>
      </c>
      <c r="L76" s="70" t="s">
        <v>81</v>
      </c>
      <c r="M76" s="38"/>
    </row>
    <row r="77" spans="1:13" s="262" customFormat="1" ht="85.5" hidden="1" customHeight="1" outlineLevel="2">
      <c r="A77" s="37" t="s">
        <v>613</v>
      </c>
      <c r="B77" s="70" t="s">
        <v>5996</v>
      </c>
      <c r="C77" s="70" t="s">
        <v>4865</v>
      </c>
      <c r="D77" s="70" t="s">
        <v>46</v>
      </c>
      <c r="E77" s="70" t="s">
        <v>4804</v>
      </c>
      <c r="F77" s="70" t="s">
        <v>242</v>
      </c>
      <c r="G77" s="70" t="s">
        <v>164</v>
      </c>
      <c r="H77" s="70" t="s">
        <v>165</v>
      </c>
      <c r="I77" s="448">
        <v>100000</v>
      </c>
      <c r="J77" s="70" t="s">
        <v>163</v>
      </c>
      <c r="K77" s="70" t="s">
        <v>5997</v>
      </c>
      <c r="L77" s="70" t="s">
        <v>5998</v>
      </c>
      <c r="M77" s="38" t="s">
        <v>108</v>
      </c>
    </row>
    <row r="78" spans="1:13" s="262" customFormat="1" ht="70.349999999999994" hidden="1" customHeight="1" outlineLevel="2">
      <c r="A78" s="37" t="s">
        <v>613</v>
      </c>
      <c r="B78" s="70" t="s">
        <v>5999</v>
      </c>
      <c r="C78" s="70" t="s">
        <v>4865</v>
      </c>
      <c r="D78" s="70" t="s">
        <v>46</v>
      </c>
      <c r="E78" s="70" t="s">
        <v>6000</v>
      </c>
      <c r="F78" s="70" t="s">
        <v>242</v>
      </c>
      <c r="G78" s="70" t="s">
        <v>164</v>
      </c>
      <c r="H78" s="70" t="s">
        <v>165</v>
      </c>
      <c r="I78" s="448">
        <v>20000</v>
      </c>
      <c r="J78" s="70" t="s">
        <v>163</v>
      </c>
      <c r="K78" s="70" t="s">
        <v>6001</v>
      </c>
      <c r="L78" s="70" t="s">
        <v>81</v>
      </c>
      <c r="M78" s="38"/>
    </row>
    <row r="79" spans="1:13" s="262" customFormat="1" ht="70.349999999999994" hidden="1" customHeight="1" outlineLevel="2">
      <c r="A79" s="37" t="s">
        <v>613</v>
      </c>
      <c r="B79" s="70" t="s">
        <v>6002</v>
      </c>
      <c r="C79" s="70" t="s">
        <v>4865</v>
      </c>
      <c r="D79" s="70" t="s">
        <v>46</v>
      </c>
      <c r="E79" s="70" t="s">
        <v>6003</v>
      </c>
      <c r="F79" s="70" t="s">
        <v>242</v>
      </c>
      <c r="G79" s="70" t="s">
        <v>164</v>
      </c>
      <c r="H79" s="70" t="s">
        <v>165</v>
      </c>
      <c r="I79" s="448">
        <v>20000</v>
      </c>
      <c r="J79" s="70" t="s">
        <v>163</v>
      </c>
      <c r="K79" s="70" t="s">
        <v>6004</v>
      </c>
      <c r="L79" s="70" t="s">
        <v>81</v>
      </c>
      <c r="M79" s="38" t="s">
        <v>108</v>
      </c>
    </row>
    <row r="80" spans="1:13" s="262" customFormat="1" ht="70.349999999999994" hidden="1" customHeight="1" outlineLevel="2">
      <c r="A80" s="37" t="s">
        <v>613</v>
      </c>
      <c r="B80" s="70" t="s">
        <v>6005</v>
      </c>
      <c r="C80" s="70" t="s">
        <v>4865</v>
      </c>
      <c r="D80" s="70" t="s">
        <v>46</v>
      </c>
      <c r="E80" s="70" t="s">
        <v>6006</v>
      </c>
      <c r="F80" s="70" t="s">
        <v>242</v>
      </c>
      <c r="G80" s="70" t="s">
        <v>164</v>
      </c>
      <c r="H80" s="70" t="s">
        <v>165</v>
      </c>
      <c r="I80" s="448">
        <v>20000</v>
      </c>
      <c r="J80" s="70" t="s">
        <v>163</v>
      </c>
      <c r="K80" s="70" t="s">
        <v>6007</v>
      </c>
      <c r="L80" s="70" t="s">
        <v>81</v>
      </c>
      <c r="M80" s="38"/>
    </row>
    <row r="81" spans="1:13" s="262" customFormat="1" ht="70.349999999999994" hidden="1" customHeight="1" outlineLevel="2">
      <c r="A81" s="37" t="s">
        <v>613</v>
      </c>
      <c r="B81" s="70" t="s">
        <v>6008</v>
      </c>
      <c r="C81" s="70" t="s">
        <v>4865</v>
      </c>
      <c r="D81" s="70" t="s">
        <v>46</v>
      </c>
      <c r="E81" s="70" t="s">
        <v>6009</v>
      </c>
      <c r="F81" s="70" t="s">
        <v>242</v>
      </c>
      <c r="G81" s="70" t="s">
        <v>164</v>
      </c>
      <c r="H81" s="70" t="s">
        <v>165</v>
      </c>
      <c r="I81" s="448">
        <v>90000</v>
      </c>
      <c r="J81" s="70" t="s">
        <v>163</v>
      </c>
      <c r="K81" s="70" t="s">
        <v>6010</v>
      </c>
      <c r="L81" s="70" t="s">
        <v>81</v>
      </c>
      <c r="M81" s="38"/>
    </row>
    <row r="82" spans="1:13" s="262" customFormat="1" ht="70.349999999999994" hidden="1" customHeight="1" outlineLevel="2">
      <c r="A82" s="37" t="s">
        <v>613</v>
      </c>
      <c r="B82" s="70" t="s">
        <v>6011</v>
      </c>
      <c r="C82" s="70" t="s">
        <v>4865</v>
      </c>
      <c r="D82" s="70" t="s">
        <v>46</v>
      </c>
      <c r="E82" s="70" t="s">
        <v>6012</v>
      </c>
      <c r="F82" s="70" t="s">
        <v>242</v>
      </c>
      <c r="G82" s="70" t="s">
        <v>164</v>
      </c>
      <c r="H82" s="70" t="s">
        <v>165</v>
      </c>
      <c r="I82" s="448">
        <v>30000</v>
      </c>
      <c r="J82" s="70" t="s">
        <v>163</v>
      </c>
      <c r="K82" s="70" t="s">
        <v>6013</v>
      </c>
      <c r="L82" s="70" t="s">
        <v>81</v>
      </c>
      <c r="M82" s="38"/>
    </row>
    <row r="83" spans="1:13" s="262" customFormat="1" ht="120.75" hidden="1" customHeight="1" outlineLevel="2">
      <c r="A83" s="37" t="s">
        <v>613</v>
      </c>
      <c r="B83" s="70" t="s">
        <v>6014</v>
      </c>
      <c r="C83" s="70" t="s">
        <v>4992</v>
      </c>
      <c r="D83" s="70" t="s">
        <v>46</v>
      </c>
      <c r="E83" s="70" t="s">
        <v>6015</v>
      </c>
      <c r="F83" s="70" t="s">
        <v>242</v>
      </c>
      <c r="G83" s="70" t="s">
        <v>164</v>
      </c>
      <c r="H83" s="70" t="s">
        <v>165</v>
      </c>
      <c r="I83" s="448">
        <v>25000</v>
      </c>
      <c r="J83" s="70" t="s">
        <v>125</v>
      </c>
      <c r="K83" s="70" t="s">
        <v>6016</v>
      </c>
      <c r="L83" s="70" t="s">
        <v>6017</v>
      </c>
      <c r="M83" s="38"/>
    </row>
    <row r="84" spans="1:13" s="262" customFormat="1" ht="118.5" hidden="1" customHeight="1" outlineLevel="2">
      <c r="A84" s="37" t="s">
        <v>613</v>
      </c>
      <c r="B84" s="70" t="s">
        <v>6018</v>
      </c>
      <c r="C84" s="70" t="s">
        <v>4992</v>
      </c>
      <c r="D84" s="70" t="s">
        <v>46</v>
      </c>
      <c r="E84" s="70" t="s">
        <v>6019</v>
      </c>
      <c r="F84" s="70" t="s">
        <v>242</v>
      </c>
      <c r="G84" s="70" t="s">
        <v>164</v>
      </c>
      <c r="H84" s="70" t="s">
        <v>165</v>
      </c>
      <c r="I84" s="448">
        <v>45000</v>
      </c>
      <c r="J84" s="70" t="s">
        <v>125</v>
      </c>
      <c r="K84" s="70" t="s">
        <v>6020</v>
      </c>
      <c r="L84" s="70" t="s">
        <v>6021</v>
      </c>
      <c r="M84" s="38"/>
    </row>
    <row r="85" spans="1:13" s="262" customFormat="1" ht="120" hidden="1" customHeight="1" outlineLevel="2">
      <c r="A85" s="37" t="s">
        <v>613</v>
      </c>
      <c r="B85" s="70" t="s">
        <v>6022</v>
      </c>
      <c r="C85" s="70" t="s">
        <v>4992</v>
      </c>
      <c r="D85" s="70" t="s">
        <v>46</v>
      </c>
      <c r="E85" s="70" t="s">
        <v>6023</v>
      </c>
      <c r="F85" s="70" t="s">
        <v>242</v>
      </c>
      <c r="G85" s="70" t="s">
        <v>164</v>
      </c>
      <c r="H85" s="70" t="s">
        <v>165</v>
      </c>
      <c r="I85" s="448">
        <v>20000</v>
      </c>
      <c r="J85" s="70" t="s">
        <v>125</v>
      </c>
      <c r="K85" s="70" t="s">
        <v>6024</v>
      </c>
      <c r="L85" s="70" t="s">
        <v>6025</v>
      </c>
      <c r="M85" s="38"/>
    </row>
    <row r="86" spans="1:13" s="262" customFormat="1" ht="136.5" hidden="1" customHeight="1" outlineLevel="2">
      <c r="A86" s="37" t="s">
        <v>613</v>
      </c>
      <c r="B86" s="70" t="s">
        <v>6026</v>
      </c>
      <c r="C86" s="70" t="s">
        <v>6027</v>
      </c>
      <c r="D86" s="70" t="s">
        <v>46</v>
      </c>
      <c r="E86" s="70" t="s">
        <v>6028</v>
      </c>
      <c r="F86" s="70" t="s">
        <v>242</v>
      </c>
      <c r="G86" s="70" t="s">
        <v>164</v>
      </c>
      <c r="H86" s="70" t="s">
        <v>165</v>
      </c>
      <c r="I86" s="448">
        <v>178489</v>
      </c>
      <c r="J86" s="70" t="s">
        <v>244</v>
      </c>
      <c r="K86" s="70" t="s">
        <v>6029</v>
      </c>
      <c r="L86" s="70" t="s">
        <v>6030</v>
      </c>
      <c r="M86" s="38"/>
    </row>
    <row r="87" spans="1:13" s="262" customFormat="1" ht="186" hidden="1" customHeight="1" outlineLevel="2">
      <c r="A87" s="37" t="s">
        <v>613</v>
      </c>
      <c r="B87" s="70" t="s">
        <v>6031</v>
      </c>
      <c r="C87" s="70" t="s">
        <v>6027</v>
      </c>
      <c r="D87" s="70" t="s">
        <v>46</v>
      </c>
      <c r="E87" s="70" t="s">
        <v>6032</v>
      </c>
      <c r="F87" s="70" t="s">
        <v>242</v>
      </c>
      <c r="G87" s="70" t="s">
        <v>164</v>
      </c>
      <c r="H87" s="70" t="s">
        <v>165</v>
      </c>
      <c r="I87" s="448">
        <v>137613</v>
      </c>
      <c r="J87" s="70" t="s">
        <v>244</v>
      </c>
      <c r="K87" s="70" t="s">
        <v>6033</v>
      </c>
      <c r="L87" s="70" t="s">
        <v>6034</v>
      </c>
      <c r="M87" s="38" t="s">
        <v>108</v>
      </c>
    </row>
    <row r="88" spans="1:13" s="262" customFormat="1" ht="120" hidden="1" customHeight="1" outlineLevel="2">
      <c r="A88" s="37" t="s">
        <v>613</v>
      </c>
      <c r="B88" s="70" t="s">
        <v>6026</v>
      </c>
      <c r="C88" s="70" t="s">
        <v>6027</v>
      </c>
      <c r="D88" s="70" t="s">
        <v>46</v>
      </c>
      <c r="E88" s="70" t="s">
        <v>6035</v>
      </c>
      <c r="F88" s="70" t="s">
        <v>242</v>
      </c>
      <c r="G88" s="70" t="s">
        <v>164</v>
      </c>
      <c r="H88" s="70" t="s">
        <v>165</v>
      </c>
      <c r="I88" s="448">
        <v>19215</v>
      </c>
      <c r="J88" s="70" t="s">
        <v>244</v>
      </c>
      <c r="K88" s="70" t="s">
        <v>6036</v>
      </c>
      <c r="L88" s="70" t="s">
        <v>6037</v>
      </c>
      <c r="M88" s="38"/>
    </row>
    <row r="89" spans="1:13" s="262" customFormat="1" ht="106.5" hidden="1" customHeight="1" outlineLevel="2">
      <c r="A89" s="37" t="s">
        <v>613</v>
      </c>
      <c r="B89" s="70" t="s">
        <v>6038</v>
      </c>
      <c r="C89" s="70" t="s">
        <v>6039</v>
      </c>
      <c r="D89" s="70" t="s">
        <v>46</v>
      </c>
      <c r="E89" s="70" t="s">
        <v>6040</v>
      </c>
      <c r="F89" s="70" t="s">
        <v>58</v>
      </c>
      <c r="G89" s="70" t="s">
        <v>164</v>
      </c>
      <c r="H89" s="70" t="s">
        <v>165</v>
      </c>
      <c r="I89" s="448">
        <v>48000</v>
      </c>
      <c r="J89" s="70" t="s">
        <v>6041</v>
      </c>
      <c r="K89" s="70" t="s">
        <v>6042</v>
      </c>
      <c r="L89" s="70" t="s">
        <v>117</v>
      </c>
      <c r="M89" s="38"/>
    </row>
    <row r="90" spans="1:13" s="262" customFormat="1" ht="103.5" hidden="1" customHeight="1" outlineLevel="2">
      <c r="A90" s="37" t="s">
        <v>613</v>
      </c>
      <c r="B90" s="70" t="s">
        <v>6043</v>
      </c>
      <c r="C90" s="70" t="s">
        <v>6039</v>
      </c>
      <c r="D90" s="70" t="s">
        <v>46</v>
      </c>
      <c r="E90" s="70" t="s">
        <v>6044</v>
      </c>
      <c r="F90" s="70" t="s">
        <v>58</v>
      </c>
      <c r="G90" s="70" t="s">
        <v>164</v>
      </c>
      <c r="H90" s="70" t="s">
        <v>165</v>
      </c>
      <c r="I90" s="448">
        <v>12000</v>
      </c>
      <c r="J90" s="70" t="s">
        <v>166</v>
      </c>
      <c r="K90" s="70" t="s">
        <v>6045</v>
      </c>
      <c r="L90" s="70" t="s">
        <v>117</v>
      </c>
      <c r="M90" s="38"/>
    </row>
    <row r="91" spans="1:13" s="262" customFormat="1" ht="87.75" hidden="1" customHeight="1" outlineLevel="2">
      <c r="A91" s="37" t="s">
        <v>613</v>
      </c>
      <c r="B91" s="70" t="s">
        <v>6046</v>
      </c>
      <c r="C91" s="70" t="s">
        <v>6047</v>
      </c>
      <c r="D91" s="70" t="s">
        <v>46</v>
      </c>
      <c r="E91" s="70" t="s">
        <v>6048</v>
      </c>
      <c r="F91" s="70" t="s">
        <v>242</v>
      </c>
      <c r="G91" s="70" t="s">
        <v>164</v>
      </c>
      <c r="H91" s="70" t="s">
        <v>165</v>
      </c>
      <c r="I91" s="448">
        <v>150074</v>
      </c>
      <c r="J91" s="70" t="s">
        <v>166</v>
      </c>
      <c r="K91" s="70" t="s">
        <v>6049</v>
      </c>
      <c r="L91" s="70" t="s">
        <v>5135</v>
      </c>
      <c r="M91" s="38"/>
    </row>
    <row r="92" spans="1:13" s="262" customFormat="1" ht="69.75" hidden="1" customHeight="1" outlineLevel="2">
      <c r="A92" s="37" t="s">
        <v>613</v>
      </c>
      <c r="B92" s="70" t="s">
        <v>6050</v>
      </c>
      <c r="C92" s="70" t="s">
        <v>5012</v>
      </c>
      <c r="D92" s="70" t="s">
        <v>46</v>
      </c>
      <c r="E92" s="70" t="s">
        <v>5958</v>
      </c>
      <c r="F92" s="70" t="s">
        <v>242</v>
      </c>
      <c r="G92" s="70" t="s">
        <v>164</v>
      </c>
      <c r="H92" s="70" t="s">
        <v>165</v>
      </c>
      <c r="I92" s="448">
        <v>145294</v>
      </c>
      <c r="J92" s="70" t="s">
        <v>163</v>
      </c>
      <c r="K92" s="70" t="s">
        <v>6051</v>
      </c>
      <c r="L92" s="70" t="s">
        <v>6052</v>
      </c>
      <c r="M92" s="38"/>
    </row>
    <row r="93" spans="1:13" s="262" customFormat="1" ht="68.25" hidden="1" customHeight="1" outlineLevel="2">
      <c r="A93" s="37" t="s">
        <v>613</v>
      </c>
      <c r="B93" s="70" t="s">
        <v>6050</v>
      </c>
      <c r="C93" s="70" t="s">
        <v>5012</v>
      </c>
      <c r="D93" s="70" t="s">
        <v>46</v>
      </c>
      <c r="E93" s="70" t="s">
        <v>5958</v>
      </c>
      <c r="F93" s="70" t="s">
        <v>242</v>
      </c>
      <c r="G93" s="70" t="s">
        <v>164</v>
      </c>
      <c r="H93" s="70" t="s">
        <v>165</v>
      </c>
      <c r="I93" s="448">
        <v>28419</v>
      </c>
      <c r="J93" s="70" t="s">
        <v>163</v>
      </c>
      <c r="K93" s="70" t="s">
        <v>6053</v>
      </c>
      <c r="L93" s="70" t="s">
        <v>6054</v>
      </c>
      <c r="M93" s="38"/>
    </row>
    <row r="94" spans="1:13" s="262" customFormat="1" ht="53.25" hidden="1" customHeight="1" outlineLevel="2">
      <c r="A94" s="37" t="s">
        <v>613</v>
      </c>
      <c r="B94" s="70" t="s">
        <v>6055</v>
      </c>
      <c r="C94" s="70" t="s">
        <v>5012</v>
      </c>
      <c r="D94" s="70" t="s">
        <v>46</v>
      </c>
      <c r="E94" s="70" t="s">
        <v>5890</v>
      </c>
      <c r="F94" s="70" t="s">
        <v>242</v>
      </c>
      <c r="G94" s="70" t="s">
        <v>164</v>
      </c>
      <c r="H94" s="70" t="s">
        <v>165</v>
      </c>
      <c r="I94" s="448">
        <v>69834</v>
      </c>
      <c r="J94" s="70" t="s">
        <v>163</v>
      </c>
      <c r="K94" s="70" t="s">
        <v>6056</v>
      </c>
      <c r="L94" s="70" t="s">
        <v>6057</v>
      </c>
      <c r="M94" s="38"/>
    </row>
    <row r="95" spans="1:13" s="262" customFormat="1" ht="67.5" hidden="1" customHeight="1" outlineLevel="2">
      <c r="A95" s="37" t="s">
        <v>613</v>
      </c>
      <c r="B95" s="70" t="s">
        <v>6058</v>
      </c>
      <c r="C95" s="70" t="s">
        <v>5012</v>
      </c>
      <c r="D95" s="70" t="s">
        <v>46</v>
      </c>
      <c r="E95" s="70" t="s">
        <v>5890</v>
      </c>
      <c r="F95" s="70" t="s">
        <v>242</v>
      </c>
      <c r="G95" s="70" t="s">
        <v>164</v>
      </c>
      <c r="H95" s="70" t="s">
        <v>165</v>
      </c>
      <c r="I95" s="448">
        <v>21450</v>
      </c>
      <c r="J95" s="70" t="s">
        <v>163</v>
      </c>
      <c r="K95" s="70" t="s">
        <v>6059</v>
      </c>
      <c r="L95" s="70" t="s">
        <v>6060</v>
      </c>
      <c r="M95" s="38"/>
    </row>
    <row r="96" spans="1:13" s="262" customFormat="1" ht="66" hidden="1" customHeight="1" outlineLevel="2">
      <c r="A96" s="37" t="s">
        <v>613</v>
      </c>
      <c r="B96" s="70" t="s">
        <v>6061</v>
      </c>
      <c r="C96" s="70" t="s">
        <v>5012</v>
      </c>
      <c r="D96" s="70" t="s">
        <v>46</v>
      </c>
      <c r="E96" s="70" t="s">
        <v>5890</v>
      </c>
      <c r="F96" s="70" t="s">
        <v>242</v>
      </c>
      <c r="G96" s="70" t="s">
        <v>164</v>
      </c>
      <c r="H96" s="70" t="s">
        <v>165</v>
      </c>
      <c r="I96" s="448">
        <v>585549</v>
      </c>
      <c r="J96" s="70" t="s">
        <v>163</v>
      </c>
      <c r="K96" s="70" t="s">
        <v>6062</v>
      </c>
      <c r="L96" s="70" t="s">
        <v>6063</v>
      </c>
      <c r="M96" s="38"/>
    </row>
    <row r="97" spans="1:13" s="262" customFormat="1" ht="52.35" hidden="1" customHeight="1" outlineLevel="2">
      <c r="A97" s="37" t="s">
        <v>613</v>
      </c>
      <c r="B97" s="70" t="s">
        <v>6064</v>
      </c>
      <c r="C97" s="70" t="s">
        <v>5012</v>
      </c>
      <c r="D97" s="70" t="s">
        <v>46</v>
      </c>
      <c r="E97" s="70" t="s">
        <v>6065</v>
      </c>
      <c r="F97" s="70" t="s">
        <v>242</v>
      </c>
      <c r="G97" s="70" t="s">
        <v>164</v>
      </c>
      <c r="H97" s="70" t="s">
        <v>165</v>
      </c>
      <c r="I97" s="448">
        <v>107456</v>
      </c>
      <c r="J97" s="70" t="s">
        <v>163</v>
      </c>
      <c r="K97" s="70" t="s">
        <v>6066</v>
      </c>
      <c r="L97" s="70" t="s">
        <v>81</v>
      </c>
      <c r="M97" s="38"/>
    </row>
    <row r="98" spans="1:13" s="262" customFormat="1" ht="52.35" hidden="1" customHeight="1" outlineLevel="2">
      <c r="A98" s="37" t="s">
        <v>613</v>
      </c>
      <c r="B98" s="70" t="s">
        <v>6064</v>
      </c>
      <c r="C98" s="70" t="s">
        <v>5012</v>
      </c>
      <c r="D98" s="70" t="s">
        <v>54</v>
      </c>
      <c r="E98" s="70" t="s">
        <v>6065</v>
      </c>
      <c r="F98" s="70" t="s">
        <v>242</v>
      </c>
      <c r="G98" s="70" t="s">
        <v>164</v>
      </c>
      <c r="H98" s="70" t="s">
        <v>165</v>
      </c>
      <c r="I98" s="448">
        <v>607500</v>
      </c>
      <c r="J98" s="70" t="s">
        <v>163</v>
      </c>
      <c r="K98" s="70" t="s">
        <v>6067</v>
      </c>
      <c r="L98" s="55" t="s">
        <v>6068</v>
      </c>
      <c r="M98" s="38"/>
    </row>
    <row r="99" spans="1:13" s="262" customFormat="1" ht="52.35" hidden="1" customHeight="1" outlineLevel="2">
      <c r="A99" s="37" t="s">
        <v>613</v>
      </c>
      <c r="B99" s="70" t="s">
        <v>6069</v>
      </c>
      <c r="C99" s="70" t="s">
        <v>5012</v>
      </c>
      <c r="D99" s="70" t="s">
        <v>46</v>
      </c>
      <c r="E99" s="70" t="s">
        <v>5859</v>
      </c>
      <c r="F99" s="70" t="s">
        <v>242</v>
      </c>
      <c r="G99" s="70" t="s">
        <v>164</v>
      </c>
      <c r="H99" s="70" t="s">
        <v>165</v>
      </c>
      <c r="I99" s="448">
        <v>550153</v>
      </c>
      <c r="J99" s="70" t="s">
        <v>163</v>
      </c>
      <c r="K99" s="70" t="s">
        <v>6070</v>
      </c>
      <c r="L99" s="70" t="s">
        <v>6071</v>
      </c>
      <c r="M99" s="38"/>
    </row>
    <row r="100" spans="1:13" s="262" customFormat="1" ht="52.35" hidden="1" customHeight="1" outlineLevel="2">
      <c r="A100" s="37" t="s">
        <v>613</v>
      </c>
      <c r="B100" s="70" t="s">
        <v>6069</v>
      </c>
      <c r="C100" s="70" t="s">
        <v>5012</v>
      </c>
      <c r="D100" s="70" t="s">
        <v>46</v>
      </c>
      <c r="E100" s="70" t="s">
        <v>5859</v>
      </c>
      <c r="F100" s="70" t="s">
        <v>242</v>
      </c>
      <c r="G100" s="70" t="s">
        <v>164</v>
      </c>
      <c r="H100" s="70" t="s">
        <v>165</v>
      </c>
      <c r="I100" s="448">
        <v>109594</v>
      </c>
      <c r="J100" s="70" t="s">
        <v>163</v>
      </c>
      <c r="K100" s="70" t="s">
        <v>6072</v>
      </c>
      <c r="L100" s="70" t="s">
        <v>81</v>
      </c>
      <c r="M100" s="38"/>
    </row>
    <row r="101" spans="1:13" s="262" customFormat="1" ht="52.35" hidden="1" customHeight="1" outlineLevel="2">
      <c r="A101" s="37" t="s">
        <v>613</v>
      </c>
      <c r="B101" s="70" t="s">
        <v>6073</v>
      </c>
      <c r="C101" s="70" t="s">
        <v>5012</v>
      </c>
      <c r="D101" s="70" t="s">
        <v>46</v>
      </c>
      <c r="E101" s="70" t="s">
        <v>5859</v>
      </c>
      <c r="F101" s="70" t="s">
        <v>242</v>
      </c>
      <c r="G101" s="70" t="s">
        <v>164</v>
      </c>
      <c r="H101" s="70" t="s">
        <v>165</v>
      </c>
      <c r="I101" s="448">
        <v>772966</v>
      </c>
      <c r="J101" s="70" t="s">
        <v>163</v>
      </c>
      <c r="K101" s="70" t="s">
        <v>6074</v>
      </c>
      <c r="L101" s="55" t="s">
        <v>6075</v>
      </c>
      <c r="M101" s="38"/>
    </row>
    <row r="102" spans="1:13" s="262" customFormat="1" ht="52.35" hidden="1" customHeight="1" outlineLevel="2">
      <c r="A102" s="37" t="s">
        <v>613</v>
      </c>
      <c r="B102" s="70" t="s">
        <v>6076</v>
      </c>
      <c r="C102" s="70" t="s">
        <v>5012</v>
      </c>
      <c r="D102" s="70" t="s">
        <v>46</v>
      </c>
      <c r="E102" s="70" t="s">
        <v>5971</v>
      </c>
      <c r="F102" s="70" t="s">
        <v>242</v>
      </c>
      <c r="G102" s="70" t="s">
        <v>164</v>
      </c>
      <c r="H102" s="70" t="s">
        <v>165</v>
      </c>
      <c r="I102" s="448">
        <v>8600</v>
      </c>
      <c r="J102" s="70" t="s">
        <v>163</v>
      </c>
      <c r="K102" s="70" t="s">
        <v>6077</v>
      </c>
      <c r="L102" s="70" t="s">
        <v>6071</v>
      </c>
      <c r="M102" s="38"/>
    </row>
    <row r="103" spans="1:13" s="262" customFormat="1" ht="173.25" hidden="1" customHeight="1" outlineLevel="2">
      <c r="A103" s="37" t="s">
        <v>613</v>
      </c>
      <c r="B103" s="70" t="s">
        <v>6078</v>
      </c>
      <c r="C103" s="70" t="s">
        <v>626</v>
      </c>
      <c r="D103" s="70" t="s">
        <v>46</v>
      </c>
      <c r="E103" s="70" t="s">
        <v>6079</v>
      </c>
      <c r="F103" s="70" t="s">
        <v>242</v>
      </c>
      <c r="G103" s="70" t="s">
        <v>164</v>
      </c>
      <c r="H103" s="70" t="s">
        <v>165</v>
      </c>
      <c r="I103" s="448">
        <v>346499</v>
      </c>
      <c r="J103" s="70" t="s">
        <v>163</v>
      </c>
      <c r="K103" s="70" t="s">
        <v>6080</v>
      </c>
      <c r="L103" s="55" t="s">
        <v>6081</v>
      </c>
      <c r="M103" s="38" t="s">
        <v>108</v>
      </c>
    </row>
    <row r="104" spans="1:13" s="262" customFormat="1" ht="125.45" hidden="1" customHeight="1" outlineLevel="2">
      <c r="A104" s="37" t="s">
        <v>613</v>
      </c>
      <c r="B104" s="70" t="s">
        <v>6082</v>
      </c>
      <c r="C104" s="70" t="s">
        <v>626</v>
      </c>
      <c r="D104" s="70" t="s">
        <v>46</v>
      </c>
      <c r="E104" s="70" t="s">
        <v>4668</v>
      </c>
      <c r="F104" s="70" t="s">
        <v>242</v>
      </c>
      <c r="G104" s="70" t="s">
        <v>164</v>
      </c>
      <c r="H104" s="70" t="s">
        <v>165</v>
      </c>
      <c r="I104" s="448">
        <v>397782</v>
      </c>
      <c r="J104" s="70" t="s">
        <v>163</v>
      </c>
      <c r="K104" s="55" t="s">
        <v>6083</v>
      </c>
      <c r="L104" s="55" t="s">
        <v>6084</v>
      </c>
      <c r="M104" s="38" t="s">
        <v>108</v>
      </c>
    </row>
    <row r="105" spans="1:13" s="262" customFormat="1" ht="174" hidden="1" customHeight="1" outlineLevel="2">
      <c r="A105" s="37" t="s">
        <v>613</v>
      </c>
      <c r="B105" s="70" t="s">
        <v>6085</v>
      </c>
      <c r="C105" s="70" t="s">
        <v>626</v>
      </c>
      <c r="D105" s="70" t="s">
        <v>46</v>
      </c>
      <c r="E105" s="70" t="s">
        <v>5088</v>
      </c>
      <c r="F105" s="70" t="s">
        <v>242</v>
      </c>
      <c r="G105" s="70" t="s">
        <v>164</v>
      </c>
      <c r="H105" s="70" t="s">
        <v>165</v>
      </c>
      <c r="I105" s="448">
        <v>189126</v>
      </c>
      <c r="J105" s="70" t="s">
        <v>163</v>
      </c>
      <c r="K105" s="70" t="s">
        <v>6086</v>
      </c>
      <c r="L105" s="55" t="s">
        <v>6087</v>
      </c>
      <c r="M105" s="38" t="s">
        <v>108</v>
      </c>
    </row>
    <row r="106" spans="1:13" s="262" customFormat="1" ht="86.25" hidden="1" customHeight="1" outlineLevel="2">
      <c r="A106" s="37" t="s">
        <v>613</v>
      </c>
      <c r="B106" s="70" t="s">
        <v>6088</v>
      </c>
      <c r="C106" s="70" t="s">
        <v>626</v>
      </c>
      <c r="D106" s="70" t="s">
        <v>46</v>
      </c>
      <c r="E106" s="70" t="s">
        <v>6089</v>
      </c>
      <c r="F106" s="70" t="s">
        <v>242</v>
      </c>
      <c r="G106" s="70" t="s">
        <v>164</v>
      </c>
      <c r="H106" s="70" t="s">
        <v>165</v>
      </c>
      <c r="I106" s="448">
        <v>94303</v>
      </c>
      <c r="J106" s="70" t="s">
        <v>163</v>
      </c>
      <c r="K106" s="70" t="s">
        <v>6090</v>
      </c>
      <c r="L106" s="70" t="s">
        <v>5135</v>
      </c>
      <c r="M106" s="38" t="s">
        <v>108</v>
      </c>
    </row>
    <row r="107" spans="1:13" s="262" customFormat="1" ht="140.25" hidden="1" customHeight="1" outlineLevel="2">
      <c r="A107" s="37" t="s">
        <v>613</v>
      </c>
      <c r="B107" s="70" t="s">
        <v>6091</v>
      </c>
      <c r="C107" s="70" t="s">
        <v>626</v>
      </c>
      <c r="D107" s="25" t="s">
        <v>5897</v>
      </c>
      <c r="E107" s="70" t="s">
        <v>6092</v>
      </c>
      <c r="F107" s="70" t="s">
        <v>242</v>
      </c>
      <c r="G107" s="70" t="s">
        <v>164</v>
      </c>
      <c r="H107" s="70" t="s">
        <v>165</v>
      </c>
      <c r="I107" s="448">
        <v>1121370</v>
      </c>
      <c r="J107" s="70" t="s">
        <v>163</v>
      </c>
      <c r="K107" s="70" t="s">
        <v>6093</v>
      </c>
      <c r="L107" s="55" t="s">
        <v>6094</v>
      </c>
      <c r="M107" s="38" t="s">
        <v>108</v>
      </c>
    </row>
    <row r="108" spans="1:13" s="262" customFormat="1" ht="256.5" hidden="1" customHeight="1" outlineLevel="2">
      <c r="A108" s="37" t="s">
        <v>613</v>
      </c>
      <c r="B108" s="70" t="s">
        <v>6095</v>
      </c>
      <c r="C108" s="70" t="s">
        <v>626</v>
      </c>
      <c r="D108" s="25" t="s">
        <v>5897</v>
      </c>
      <c r="E108" s="70" t="s">
        <v>6096</v>
      </c>
      <c r="F108" s="70" t="s">
        <v>242</v>
      </c>
      <c r="G108" s="70" t="s">
        <v>164</v>
      </c>
      <c r="H108" s="70" t="s">
        <v>165</v>
      </c>
      <c r="I108" s="448">
        <v>2823520</v>
      </c>
      <c r="J108" s="70" t="s">
        <v>163</v>
      </c>
      <c r="K108" s="70" t="s">
        <v>6097</v>
      </c>
      <c r="L108" s="70" t="s">
        <v>6098</v>
      </c>
      <c r="M108" s="38" t="s">
        <v>108</v>
      </c>
    </row>
    <row r="109" spans="1:13" s="262" customFormat="1" ht="201" hidden="1" customHeight="1" outlineLevel="2">
      <c r="A109" s="37" t="s">
        <v>613</v>
      </c>
      <c r="B109" s="70" t="s">
        <v>6099</v>
      </c>
      <c r="C109" s="70" t="s">
        <v>626</v>
      </c>
      <c r="D109" s="70" t="s">
        <v>6100</v>
      </c>
      <c r="E109" s="70" t="s">
        <v>6101</v>
      </c>
      <c r="F109" s="70" t="s">
        <v>242</v>
      </c>
      <c r="G109" s="70" t="s">
        <v>164</v>
      </c>
      <c r="H109" s="70" t="s">
        <v>165</v>
      </c>
      <c r="I109" s="448">
        <v>655560</v>
      </c>
      <c r="J109" s="70" t="s">
        <v>163</v>
      </c>
      <c r="K109" s="70" t="s">
        <v>6102</v>
      </c>
      <c r="L109" s="70" t="s">
        <v>6103</v>
      </c>
      <c r="M109" s="38" t="s">
        <v>108</v>
      </c>
    </row>
    <row r="110" spans="1:13" s="262" customFormat="1" ht="283.35000000000002" hidden="1" customHeight="1" outlineLevel="2">
      <c r="A110" s="37" t="s">
        <v>613</v>
      </c>
      <c r="B110" s="70" t="s">
        <v>6104</v>
      </c>
      <c r="C110" s="70" t="s">
        <v>626</v>
      </c>
      <c r="D110" s="70" t="s">
        <v>6100</v>
      </c>
      <c r="E110" s="70" t="s">
        <v>6105</v>
      </c>
      <c r="F110" s="70" t="s">
        <v>242</v>
      </c>
      <c r="G110" s="70" t="s">
        <v>164</v>
      </c>
      <c r="H110" s="70" t="s">
        <v>165</v>
      </c>
      <c r="I110" s="448">
        <v>209984</v>
      </c>
      <c r="J110" s="70" t="s">
        <v>163</v>
      </c>
      <c r="K110" s="70" t="s">
        <v>6106</v>
      </c>
      <c r="L110" s="70" t="s">
        <v>6107</v>
      </c>
      <c r="M110" s="38" t="s">
        <v>108</v>
      </c>
    </row>
    <row r="111" spans="1:13" s="262" customFormat="1" ht="66.599999999999994" hidden="1" customHeight="1" outlineLevel="2">
      <c r="A111" s="37" t="s">
        <v>613</v>
      </c>
      <c r="B111" s="70" t="s">
        <v>6108</v>
      </c>
      <c r="C111" s="70" t="s">
        <v>626</v>
      </c>
      <c r="D111" s="70" t="s">
        <v>6109</v>
      </c>
      <c r="E111" s="70" t="s">
        <v>6110</v>
      </c>
      <c r="F111" s="70" t="s">
        <v>242</v>
      </c>
      <c r="G111" s="70" t="s">
        <v>164</v>
      </c>
      <c r="H111" s="70" t="s">
        <v>165</v>
      </c>
      <c r="I111" s="448">
        <v>3811616</v>
      </c>
      <c r="J111" s="70" t="s">
        <v>163</v>
      </c>
      <c r="K111" s="70" t="s">
        <v>6111</v>
      </c>
      <c r="L111" s="70" t="s">
        <v>6112</v>
      </c>
      <c r="M111" s="38"/>
    </row>
    <row r="112" spans="1:13" s="262" customFormat="1" ht="135" hidden="1" customHeight="1" outlineLevel="2">
      <c r="A112" s="37" t="s">
        <v>613</v>
      </c>
      <c r="B112" s="70" t="s">
        <v>6113</v>
      </c>
      <c r="C112" s="70" t="s">
        <v>626</v>
      </c>
      <c r="D112" s="70" t="s">
        <v>6100</v>
      </c>
      <c r="E112" s="70" t="s">
        <v>6114</v>
      </c>
      <c r="F112" s="70" t="s">
        <v>242</v>
      </c>
      <c r="G112" s="70" t="s">
        <v>164</v>
      </c>
      <c r="H112" s="70" t="s">
        <v>165</v>
      </c>
      <c r="I112" s="448">
        <v>331253</v>
      </c>
      <c r="J112" s="70" t="s">
        <v>163</v>
      </c>
      <c r="K112" s="70" t="s">
        <v>6115</v>
      </c>
      <c r="L112" s="70" t="s">
        <v>6116</v>
      </c>
      <c r="M112" s="38" t="s">
        <v>108</v>
      </c>
    </row>
    <row r="113" spans="1:13" s="262" customFormat="1" ht="69" hidden="1" customHeight="1" outlineLevel="2">
      <c r="A113" s="37" t="s">
        <v>613</v>
      </c>
      <c r="B113" s="70" t="s">
        <v>6117</v>
      </c>
      <c r="C113" s="70" t="s">
        <v>626</v>
      </c>
      <c r="D113" s="70" t="s">
        <v>6100</v>
      </c>
      <c r="E113" s="70" t="s">
        <v>5890</v>
      </c>
      <c r="F113" s="70" t="s">
        <v>242</v>
      </c>
      <c r="G113" s="70" t="s">
        <v>164</v>
      </c>
      <c r="H113" s="70" t="s">
        <v>165</v>
      </c>
      <c r="I113" s="448">
        <v>784608</v>
      </c>
      <c r="J113" s="70" t="s">
        <v>163</v>
      </c>
      <c r="K113" s="70" t="s">
        <v>6118</v>
      </c>
      <c r="L113" s="70" t="s">
        <v>6119</v>
      </c>
      <c r="M113" s="38"/>
    </row>
    <row r="114" spans="1:13" s="262" customFormat="1" ht="69" hidden="1" customHeight="1" outlineLevel="2">
      <c r="A114" s="37" t="s">
        <v>613</v>
      </c>
      <c r="B114" s="70" t="s">
        <v>6120</v>
      </c>
      <c r="C114" s="70" t="s">
        <v>626</v>
      </c>
      <c r="D114" s="70" t="s">
        <v>6100</v>
      </c>
      <c r="E114" s="70" t="s">
        <v>5890</v>
      </c>
      <c r="F114" s="70" t="s">
        <v>242</v>
      </c>
      <c r="G114" s="70" t="s">
        <v>164</v>
      </c>
      <c r="H114" s="70" t="s">
        <v>165</v>
      </c>
      <c r="I114" s="448">
        <v>1681095</v>
      </c>
      <c r="J114" s="70" t="s">
        <v>163</v>
      </c>
      <c r="K114" s="70" t="s">
        <v>6121</v>
      </c>
      <c r="L114" s="70" t="s">
        <v>5963</v>
      </c>
      <c r="M114" s="38"/>
    </row>
    <row r="115" spans="1:13" s="262" customFormat="1" ht="69" hidden="1" customHeight="1" outlineLevel="2">
      <c r="A115" s="37" t="s">
        <v>613</v>
      </c>
      <c r="B115" s="70" t="s">
        <v>6122</v>
      </c>
      <c r="C115" s="70" t="s">
        <v>626</v>
      </c>
      <c r="D115" s="70" t="s">
        <v>6100</v>
      </c>
      <c r="E115" s="70" t="s">
        <v>5890</v>
      </c>
      <c r="F115" s="70" t="s">
        <v>242</v>
      </c>
      <c r="G115" s="70" t="s">
        <v>164</v>
      </c>
      <c r="H115" s="70" t="s">
        <v>165</v>
      </c>
      <c r="I115" s="448">
        <v>320024</v>
      </c>
      <c r="J115" s="70" t="s">
        <v>163</v>
      </c>
      <c r="K115" s="70" t="s">
        <v>6123</v>
      </c>
      <c r="L115" s="70" t="s">
        <v>6119</v>
      </c>
      <c r="M115" s="38"/>
    </row>
    <row r="116" spans="1:13" s="262" customFormat="1" ht="70.5" hidden="1" customHeight="1" outlineLevel="2">
      <c r="A116" s="37" t="s">
        <v>613</v>
      </c>
      <c r="B116" s="70" t="s">
        <v>6124</v>
      </c>
      <c r="C116" s="70" t="s">
        <v>626</v>
      </c>
      <c r="D116" s="70" t="s">
        <v>6100</v>
      </c>
      <c r="E116" s="70" t="s">
        <v>5890</v>
      </c>
      <c r="F116" s="70" t="s">
        <v>242</v>
      </c>
      <c r="G116" s="70" t="s">
        <v>164</v>
      </c>
      <c r="H116" s="70" t="s">
        <v>165</v>
      </c>
      <c r="I116" s="448">
        <v>123143</v>
      </c>
      <c r="J116" s="70" t="s">
        <v>163</v>
      </c>
      <c r="K116" s="70" t="s">
        <v>6125</v>
      </c>
      <c r="L116" s="70" t="s">
        <v>6126</v>
      </c>
      <c r="M116" s="38"/>
    </row>
    <row r="117" spans="1:13" s="262" customFormat="1" ht="69" hidden="1" customHeight="1" outlineLevel="2">
      <c r="A117" s="37" t="s">
        <v>613</v>
      </c>
      <c r="B117" s="70" t="s">
        <v>6127</v>
      </c>
      <c r="C117" s="70" t="s">
        <v>626</v>
      </c>
      <c r="D117" s="70" t="s">
        <v>6100</v>
      </c>
      <c r="E117" s="70" t="s">
        <v>5890</v>
      </c>
      <c r="F117" s="70" t="s">
        <v>242</v>
      </c>
      <c r="G117" s="70" t="s">
        <v>164</v>
      </c>
      <c r="H117" s="70" t="s">
        <v>165</v>
      </c>
      <c r="I117" s="448">
        <v>440885</v>
      </c>
      <c r="J117" s="70" t="s">
        <v>163</v>
      </c>
      <c r="K117" s="70" t="s">
        <v>6128</v>
      </c>
      <c r="L117" s="70" t="s">
        <v>5963</v>
      </c>
      <c r="M117" s="38"/>
    </row>
    <row r="118" spans="1:13" s="262" customFormat="1" ht="69" hidden="1" customHeight="1" outlineLevel="2">
      <c r="A118" s="37" t="s">
        <v>613</v>
      </c>
      <c r="B118" s="70" t="s">
        <v>6129</v>
      </c>
      <c r="C118" s="70" t="s">
        <v>626</v>
      </c>
      <c r="D118" s="70" t="s">
        <v>6100</v>
      </c>
      <c r="E118" s="70" t="s">
        <v>5890</v>
      </c>
      <c r="F118" s="70" t="s">
        <v>242</v>
      </c>
      <c r="G118" s="70" t="s">
        <v>164</v>
      </c>
      <c r="H118" s="70" t="s">
        <v>165</v>
      </c>
      <c r="I118" s="448">
        <v>248427</v>
      </c>
      <c r="J118" s="70" t="s">
        <v>163</v>
      </c>
      <c r="K118" s="70" t="s">
        <v>6130</v>
      </c>
      <c r="L118" s="70" t="s">
        <v>5963</v>
      </c>
      <c r="M118" s="38"/>
    </row>
    <row r="119" spans="1:13" s="262" customFormat="1" ht="83.45" hidden="1" customHeight="1" outlineLevel="2">
      <c r="A119" s="37" t="s">
        <v>613</v>
      </c>
      <c r="B119" s="70" t="s">
        <v>6131</v>
      </c>
      <c r="C119" s="70" t="s">
        <v>626</v>
      </c>
      <c r="D119" s="70" t="s">
        <v>6100</v>
      </c>
      <c r="E119" s="70" t="s">
        <v>5890</v>
      </c>
      <c r="F119" s="70" t="s">
        <v>242</v>
      </c>
      <c r="G119" s="70" t="s">
        <v>164</v>
      </c>
      <c r="H119" s="70" t="s">
        <v>165</v>
      </c>
      <c r="I119" s="448">
        <v>526334</v>
      </c>
      <c r="J119" s="70" t="s">
        <v>163</v>
      </c>
      <c r="K119" s="70" t="s">
        <v>6132</v>
      </c>
      <c r="L119" s="70" t="s">
        <v>6133</v>
      </c>
      <c r="M119" s="38"/>
    </row>
    <row r="120" spans="1:13" s="262" customFormat="1" ht="84.6" hidden="1" customHeight="1" outlineLevel="2">
      <c r="A120" s="37" t="s">
        <v>613</v>
      </c>
      <c r="B120" s="70" t="s">
        <v>6134</v>
      </c>
      <c r="C120" s="70" t="s">
        <v>626</v>
      </c>
      <c r="D120" s="70" t="s">
        <v>6100</v>
      </c>
      <c r="E120" s="70" t="s">
        <v>5890</v>
      </c>
      <c r="F120" s="70" t="s">
        <v>242</v>
      </c>
      <c r="G120" s="70" t="s">
        <v>164</v>
      </c>
      <c r="H120" s="70" t="s">
        <v>165</v>
      </c>
      <c r="I120" s="448">
        <v>444938</v>
      </c>
      <c r="J120" s="70" t="s">
        <v>163</v>
      </c>
      <c r="K120" s="70" t="s">
        <v>6135</v>
      </c>
      <c r="L120" s="70" t="s">
        <v>5963</v>
      </c>
      <c r="M120" s="38"/>
    </row>
    <row r="121" spans="1:13" s="262" customFormat="1" ht="68.45" hidden="1" customHeight="1" outlineLevel="2">
      <c r="A121" s="37" t="s">
        <v>613</v>
      </c>
      <c r="B121" s="70" t="s">
        <v>6136</v>
      </c>
      <c r="C121" s="70" t="s">
        <v>626</v>
      </c>
      <c r="D121" s="70" t="s">
        <v>6100</v>
      </c>
      <c r="E121" s="70" t="s">
        <v>5890</v>
      </c>
      <c r="F121" s="70" t="s">
        <v>242</v>
      </c>
      <c r="G121" s="70" t="s">
        <v>164</v>
      </c>
      <c r="H121" s="70" t="s">
        <v>165</v>
      </c>
      <c r="I121" s="448">
        <v>491072</v>
      </c>
      <c r="J121" s="70" t="s">
        <v>163</v>
      </c>
      <c r="K121" s="70" t="s">
        <v>6137</v>
      </c>
      <c r="L121" s="70" t="s">
        <v>5963</v>
      </c>
      <c r="M121" s="38"/>
    </row>
    <row r="122" spans="1:13" s="262" customFormat="1" ht="120" hidden="1" customHeight="1" outlineLevel="2">
      <c r="A122" s="37" t="s">
        <v>613</v>
      </c>
      <c r="B122" s="70" t="s">
        <v>6138</v>
      </c>
      <c r="C122" s="70" t="s">
        <v>626</v>
      </c>
      <c r="D122" s="70" t="s">
        <v>6100</v>
      </c>
      <c r="E122" s="70" t="s">
        <v>6139</v>
      </c>
      <c r="F122" s="70" t="s">
        <v>242</v>
      </c>
      <c r="G122" s="70" t="s">
        <v>164</v>
      </c>
      <c r="H122" s="70" t="s">
        <v>165</v>
      </c>
      <c r="I122" s="448">
        <v>40000</v>
      </c>
      <c r="J122" s="70" t="s">
        <v>163</v>
      </c>
      <c r="K122" s="70" t="s">
        <v>6140</v>
      </c>
      <c r="L122" s="70" t="s">
        <v>6063</v>
      </c>
      <c r="M122" s="38" t="s">
        <v>108</v>
      </c>
    </row>
    <row r="123" spans="1:13" s="262" customFormat="1" ht="100.35" hidden="1" customHeight="1" outlineLevel="2">
      <c r="A123" s="37" t="s">
        <v>613</v>
      </c>
      <c r="B123" s="70" t="s">
        <v>6141</v>
      </c>
      <c r="C123" s="70" t="s">
        <v>626</v>
      </c>
      <c r="D123" s="70" t="s">
        <v>6100</v>
      </c>
      <c r="E123" s="70" t="s">
        <v>6142</v>
      </c>
      <c r="F123" s="70" t="s">
        <v>242</v>
      </c>
      <c r="G123" s="70" t="s">
        <v>164</v>
      </c>
      <c r="H123" s="70" t="s">
        <v>165</v>
      </c>
      <c r="I123" s="448">
        <v>65000</v>
      </c>
      <c r="J123" s="70" t="s">
        <v>163</v>
      </c>
      <c r="K123" s="70" t="s">
        <v>6143</v>
      </c>
      <c r="L123" s="70" t="s">
        <v>6144</v>
      </c>
      <c r="M123" s="38" t="s">
        <v>148</v>
      </c>
    </row>
    <row r="124" spans="1:13" s="262" customFormat="1" ht="119.45" hidden="1" customHeight="1" outlineLevel="2">
      <c r="A124" s="37" t="s">
        <v>613</v>
      </c>
      <c r="B124" s="70" t="s">
        <v>6145</v>
      </c>
      <c r="C124" s="70" t="s">
        <v>6146</v>
      </c>
      <c r="D124" s="70" t="s">
        <v>46</v>
      </c>
      <c r="E124" s="70" t="s">
        <v>6147</v>
      </c>
      <c r="F124" s="70" t="s">
        <v>242</v>
      </c>
      <c r="G124" s="70" t="s">
        <v>164</v>
      </c>
      <c r="H124" s="70" t="s">
        <v>165</v>
      </c>
      <c r="I124" s="448">
        <v>220000</v>
      </c>
      <c r="J124" s="70" t="s">
        <v>642</v>
      </c>
      <c r="K124" s="70" t="s">
        <v>6148</v>
      </c>
      <c r="L124" s="70" t="s">
        <v>6149</v>
      </c>
      <c r="M124" s="38" t="s">
        <v>108</v>
      </c>
    </row>
    <row r="125" spans="1:13" s="262" customFormat="1" ht="139.5" hidden="1" customHeight="1" outlineLevel="2">
      <c r="A125" s="37" t="s">
        <v>613</v>
      </c>
      <c r="B125" s="70" t="s">
        <v>6150</v>
      </c>
      <c r="C125" s="70" t="s">
        <v>6151</v>
      </c>
      <c r="D125" s="70" t="s">
        <v>46</v>
      </c>
      <c r="E125" s="70" t="s">
        <v>6152</v>
      </c>
      <c r="F125" s="70" t="s">
        <v>242</v>
      </c>
      <c r="G125" s="70" t="s">
        <v>55</v>
      </c>
      <c r="H125" s="70" t="s">
        <v>645</v>
      </c>
      <c r="I125" s="448">
        <v>359100</v>
      </c>
      <c r="J125" s="70" t="s">
        <v>163</v>
      </c>
      <c r="K125" s="70" t="s">
        <v>6153</v>
      </c>
      <c r="L125" s="70" t="s">
        <v>6154</v>
      </c>
      <c r="M125" s="38"/>
    </row>
    <row r="126" spans="1:13" s="3" customFormat="1" ht="25.35" hidden="1" customHeight="1" outlineLevel="1">
      <c r="A126" s="148" t="s">
        <v>223</v>
      </c>
      <c r="B126" s="148"/>
      <c r="C126" s="148"/>
      <c r="D126" s="148"/>
      <c r="E126" s="148"/>
      <c r="F126" s="148"/>
      <c r="G126" s="148"/>
      <c r="H126" s="54"/>
      <c r="I126" s="435">
        <f>SUM(I127:I128)</f>
        <v>0</v>
      </c>
      <c r="J126" s="148"/>
      <c r="K126" s="148"/>
      <c r="L126" s="148"/>
      <c r="M126" s="148"/>
    </row>
    <row r="127" spans="1:13" s="281" customFormat="1" ht="52.5" hidden="1" customHeight="1" outlineLevel="2">
      <c r="A127" s="57" t="s">
        <v>4547</v>
      </c>
      <c r="B127" s="44" t="s">
        <v>5075</v>
      </c>
      <c r="C127" s="88" t="s">
        <v>5076</v>
      </c>
      <c r="D127" s="70" t="s">
        <v>67</v>
      </c>
      <c r="E127" s="70" t="s">
        <v>5077</v>
      </c>
      <c r="F127" s="70" t="s">
        <v>3022</v>
      </c>
      <c r="G127" s="70" t="s">
        <v>71</v>
      </c>
      <c r="H127" s="44" t="s">
        <v>5078</v>
      </c>
      <c r="I127" s="442">
        <v>0</v>
      </c>
      <c r="J127" s="70" t="s">
        <v>5079</v>
      </c>
      <c r="K127" s="70" t="s">
        <v>5080</v>
      </c>
      <c r="L127" s="70" t="s">
        <v>2648</v>
      </c>
      <c r="M127" s="33" t="s">
        <v>6155</v>
      </c>
    </row>
    <row r="128" spans="1:13" s="281" customFormat="1" ht="70.5" hidden="1" customHeight="1" outlineLevel="2">
      <c r="A128" s="57" t="s">
        <v>4547</v>
      </c>
      <c r="B128" s="44" t="s">
        <v>4548</v>
      </c>
      <c r="C128" s="44" t="s">
        <v>4549</v>
      </c>
      <c r="D128" s="44" t="s">
        <v>46</v>
      </c>
      <c r="E128" s="33" t="s">
        <v>1839</v>
      </c>
      <c r="F128" s="33" t="s">
        <v>4550</v>
      </c>
      <c r="G128" s="33" t="s">
        <v>55</v>
      </c>
      <c r="H128" s="33" t="s">
        <v>170</v>
      </c>
      <c r="I128" s="442">
        <v>0</v>
      </c>
      <c r="J128" s="33" t="s">
        <v>4551</v>
      </c>
      <c r="K128" s="33" t="s">
        <v>4552</v>
      </c>
      <c r="L128" s="33" t="s">
        <v>4553</v>
      </c>
      <c r="M128" s="33" t="s">
        <v>6156</v>
      </c>
    </row>
    <row r="129" spans="1:13" s="3" customFormat="1" ht="25.35" hidden="1" customHeight="1" outlineLevel="1">
      <c r="A129" s="148" t="s">
        <v>224</v>
      </c>
      <c r="B129" s="148"/>
      <c r="C129" s="148"/>
      <c r="D129" s="148"/>
      <c r="E129" s="148"/>
      <c r="F129" s="148"/>
      <c r="G129" s="148"/>
      <c r="H129" s="54"/>
      <c r="I129" s="435">
        <f>SUM(I130:I135)</f>
        <v>259973</v>
      </c>
      <c r="J129" s="148"/>
      <c r="K129" s="148"/>
      <c r="L129" s="148"/>
      <c r="M129" s="148"/>
    </row>
    <row r="130" spans="1:13" s="281" customFormat="1" ht="97.5" hidden="1" customHeight="1" outlineLevel="2">
      <c r="A130" s="60" t="s">
        <v>4554</v>
      </c>
      <c r="B130" s="38" t="s">
        <v>5082</v>
      </c>
      <c r="C130" s="38" t="s">
        <v>5083</v>
      </c>
      <c r="D130" s="38" t="s">
        <v>46</v>
      </c>
      <c r="E130" s="38" t="s">
        <v>5084</v>
      </c>
      <c r="F130" s="38" t="s">
        <v>420</v>
      </c>
      <c r="G130" s="38" t="s">
        <v>55</v>
      </c>
      <c r="H130" s="38" t="s">
        <v>417</v>
      </c>
      <c r="I130" s="450">
        <v>199973</v>
      </c>
      <c r="J130" s="38" t="s">
        <v>5085</v>
      </c>
      <c r="K130" s="38" t="s">
        <v>5086</v>
      </c>
      <c r="L130" s="38" t="s">
        <v>4565</v>
      </c>
      <c r="M130" s="61"/>
    </row>
    <row r="131" spans="1:13" s="281" customFormat="1" ht="84.75" hidden="1" customHeight="1" outlineLevel="2">
      <c r="A131" s="60" t="s">
        <v>4554</v>
      </c>
      <c r="B131" s="44" t="s">
        <v>5095</v>
      </c>
      <c r="C131" s="44" t="s">
        <v>5096</v>
      </c>
      <c r="D131" s="44" t="s">
        <v>54</v>
      </c>
      <c r="E131" s="38" t="s">
        <v>5097</v>
      </c>
      <c r="F131" s="38" t="s">
        <v>5098</v>
      </c>
      <c r="G131" s="38" t="s">
        <v>55</v>
      </c>
      <c r="H131" s="38" t="s">
        <v>417</v>
      </c>
      <c r="I131" s="450">
        <v>10000</v>
      </c>
      <c r="J131" s="38" t="s">
        <v>5099</v>
      </c>
      <c r="K131" s="38" t="s">
        <v>5100</v>
      </c>
      <c r="L131" s="38" t="s">
        <v>362</v>
      </c>
      <c r="M131" s="38" t="s">
        <v>105</v>
      </c>
    </row>
    <row r="132" spans="1:13" s="281" customFormat="1" ht="315" hidden="1" customHeight="1" outlineLevel="2">
      <c r="A132" s="60" t="s">
        <v>4554</v>
      </c>
      <c r="B132" s="70" t="s">
        <v>4555</v>
      </c>
      <c r="C132" s="70" t="s">
        <v>5102</v>
      </c>
      <c r="D132" s="70" t="s">
        <v>46</v>
      </c>
      <c r="E132" s="70" t="s">
        <v>4557</v>
      </c>
      <c r="F132" s="70" t="s">
        <v>418</v>
      </c>
      <c r="G132" s="70" t="s">
        <v>51</v>
      </c>
      <c r="H132" s="70" t="s">
        <v>966</v>
      </c>
      <c r="I132" s="450">
        <v>50000</v>
      </c>
      <c r="J132" s="70" t="s">
        <v>163</v>
      </c>
      <c r="K132" s="70" t="s">
        <v>973</v>
      </c>
      <c r="L132" s="70" t="s">
        <v>6157</v>
      </c>
      <c r="M132" s="61"/>
    </row>
    <row r="133" spans="1:13" s="281" customFormat="1" ht="72" hidden="1" customHeight="1" outlineLevel="2">
      <c r="A133" s="60" t="s">
        <v>4554</v>
      </c>
      <c r="B133" s="70" t="s">
        <v>6158</v>
      </c>
      <c r="C133" s="70" t="s">
        <v>6159</v>
      </c>
      <c r="D133" s="70" t="s">
        <v>46</v>
      </c>
      <c r="E133" s="70" t="s">
        <v>6160</v>
      </c>
      <c r="F133" s="70" t="s">
        <v>418</v>
      </c>
      <c r="G133" s="70" t="s">
        <v>55</v>
      </c>
      <c r="H133" s="70" t="s">
        <v>6161</v>
      </c>
      <c r="I133" s="442">
        <v>0</v>
      </c>
      <c r="J133" s="70" t="s">
        <v>187</v>
      </c>
      <c r="K133" s="70" t="s">
        <v>6162</v>
      </c>
      <c r="L133" s="70" t="s">
        <v>6163</v>
      </c>
      <c r="M133" s="61" t="s">
        <v>5101</v>
      </c>
    </row>
    <row r="134" spans="1:13" s="281" customFormat="1" ht="154.5" hidden="1" customHeight="1" outlineLevel="2">
      <c r="A134" s="60" t="s">
        <v>4554</v>
      </c>
      <c r="B134" s="70" t="s">
        <v>6164</v>
      </c>
      <c r="C134" s="70" t="s">
        <v>6164</v>
      </c>
      <c r="D134" s="70" t="s">
        <v>6109</v>
      </c>
      <c r="E134" s="70" t="s">
        <v>6165</v>
      </c>
      <c r="F134" s="70" t="s">
        <v>418</v>
      </c>
      <c r="G134" s="70"/>
      <c r="H134" s="70"/>
      <c r="I134" s="442">
        <v>0</v>
      </c>
      <c r="J134" s="70" t="s">
        <v>163</v>
      </c>
      <c r="K134" s="70" t="s">
        <v>6166</v>
      </c>
      <c r="L134" s="70" t="s">
        <v>6167</v>
      </c>
      <c r="M134" s="61" t="s">
        <v>5109</v>
      </c>
    </row>
    <row r="135" spans="1:13" s="281" customFormat="1" ht="108.75" hidden="1" customHeight="1" outlineLevel="2">
      <c r="A135" s="60" t="s">
        <v>4554</v>
      </c>
      <c r="B135" s="70" t="s">
        <v>6168</v>
      </c>
      <c r="C135" s="70" t="s">
        <v>5104</v>
      </c>
      <c r="D135" s="70" t="s">
        <v>46</v>
      </c>
      <c r="E135" s="70" t="s">
        <v>6169</v>
      </c>
      <c r="F135" s="70" t="s">
        <v>5106</v>
      </c>
      <c r="G135" s="70"/>
      <c r="H135" s="70"/>
      <c r="I135" s="442">
        <v>0</v>
      </c>
      <c r="J135" s="70" t="s">
        <v>197</v>
      </c>
      <c r="K135" s="70" t="s">
        <v>6170</v>
      </c>
      <c r="L135" s="70" t="s">
        <v>5108</v>
      </c>
      <c r="M135" s="38" t="s">
        <v>42</v>
      </c>
    </row>
    <row r="136" spans="1:13" s="3" customFormat="1" ht="25.35" hidden="1" customHeight="1" outlineLevel="1">
      <c r="A136" s="148" t="s">
        <v>225</v>
      </c>
      <c r="B136" s="148"/>
      <c r="C136" s="148"/>
      <c r="D136" s="148"/>
      <c r="E136" s="148"/>
      <c r="F136" s="148"/>
      <c r="G136" s="148"/>
      <c r="H136" s="54"/>
      <c r="I136" s="435">
        <f>SUM(I137:I177)</f>
        <v>1492079</v>
      </c>
      <c r="J136" s="148"/>
      <c r="K136" s="148"/>
      <c r="L136" s="148"/>
      <c r="M136" s="148"/>
    </row>
    <row r="137" spans="1:13" s="281" customFormat="1" ht="67.5" hidden="1" customHeight="1" outlineLevel="2">
      <c r="A137" s="58" t="s">
        <v>483</v>
      </c>
      <c r="B137" s="70" t="s">
        <v>66</v>
      </c>
      <c r="C137" s="70" t="s">
        <v>6171</v>
      </c>
      <c r="D137" s="70" t="s">
        <v>67</v>
      </c>
      <c r="E137" s="70" t="s">
        <v>6172</v>
      </c>
      <c r="F137" s="451" t="s">
        <v>6173</v>
      </c>
      <c r="G137" s="451" t="s">
        <v>71</v>
      </c>
      <c r="H137" s="59" t="s">
        <v>4583</v>
      </c>
      <c r="I137" s="442">
        <v>0</v>
      </c>
      <c r="J137" s="451" t="s">
        <v>6174</v>
      </c>
      <c r="K137" s="451" t="s">
        <v>6175</v>
      </c>
      <c r="L137" s="451" t="s">
        <v>2648</v>
      </c>
      <c r="M137" s="70" t="s">
        <v>6176</v>
      </c>
    </row>
    <row r="138" spans="1:13" s="281" customFormat="1" ht="117" hidden="1" customHeight="1" outlineLevel="2">
      <c r="A138" s="58" t="s">
        <v>483</v>
      </c>
      <c r="B138" s="70" t="s">
        <v>6177</v>
      </c>
      <c r="C138" s="70" t="s">
        <v>6178</v>
      </c>
      <c r="D138" s="70" t="s">
        <v>67</v>
      </c>
      <c r="E138" s="70" t="s">
        <v>6179</v>
      </c>
      <c r="F138" s="59" t="s">
        <v>3022</v>
      </c>
      <c r="G138" s="451" t="s">
        <v>986</v>
      </c>
      <c r="H138" s="59" t="s">
        <v>6180</v>
      </c>
      <c r="I138" s="452">
        <v>220000</v>
      </c>
      <c r="J138" s="451" t="s">
        <v>185</v>
      </c>
      <c r="K138" s="451" t="s">
        <v>6181</v>
      </c>
      <c r="L138" s="453" t="s">
        <v>6182</v>
      </c>
      <c r="M138" s="485"/>
    </row>
    <row r="139" spans="1:13" s="281" customFormat="1" ht="110.25" hidden="1" customHeight="1" outlineLevel="2">
      <c r="A139" s="58" t="s">
        <v>483</v>
      </c>
      <c r="B139" s="70" t="s">
        <v>6177</v>
      </c>
      <c r="C139" s="70" t="s">
        <v>6178</v>
      </c>
      <c r="D139" s="70" t="s">
        <v>67</v>
      </c>
      <c r="E139" s="70" t="s">
        <v>6179</v>
      </c>
      <c r="F139" s="59" t="s">
        <v>3022</v>
      </c>
      <c r="G139" s="451" t="s">
        <v>986</v>
      </c>
      <c r="H139" s="70" t="s">
        <v>6183</v>
      </c>
      <c r="I139" s="452">
        <v>20000</v>
      </c>
      <c r="J139" s="451" t="s">
        <v>185</v>
      </c>
      <c r="K139" s="451" t="s">
        <v>6181</v>
      </c>
      <c r="L139" s="453" t="s">
        <v>6182</v>
      </c>
      <c r="M139" s="485"/>
    </row>
    <row r="140" spans="1:13" s="281" customFormat="1" ht="101.1" hidden="1" customHeight="1" outlineLevel="2">
      <c r="A140" s="58" t="s">
        <v>483</v>
      </c>
      <c r="B140" s="70" t="s">
        <v>6184</v>
      </c>
      <c r="C140" s="70" t="s">
        <v>6185</v>
      </c>
      <c r="D140" s="70" t="s">
        <v>46</v>
      </c>
      <c r="E140" s="70" t="s">
        <v>6186</v>
      </c>
      <c r="F140" s="451" t="s">
        <v>65</v>
      </c>
      <c r="G140" s="451" t="s">
        <v>55</v>
      </c>
      <c r="H140" s="59" t="s">
        <v>6187</v>
      </c>
      <c r="I140" s="442">
        <v>0</v>
      </c>
      <c r="J140" s="451" t="s">
        <v>704</v>
      </c>
      <c r="K140" s="451" t="s">
        <v>6188</v>
      </c>
      <c r="L140" s="451" t="s">
        <v>2951</v>
      </c>
      <c r="M140" s="70" t="s">
        <v>6176</v>
      </c>
    </row>
    <row r="141" spans="1:13" s="281" customFormat="1" ht="86.25" hidden="1" customHeight="1" outlineLevel="2">
      <c r="A141" s="58" t="s">
        <v>483</v>
      </c>
      <c r="B141" s="70" t="s">
        <v>6189</v>
      </c>
      <c r="C141" s="70" t="s">
        <v>6190</v>
      </c>
      <c r="D141" s="70" t="s">
        <v>67</v>
      </c>
      <c r="E141" s="70" t="s">
        <v>6191</v>
      </c>
      <c r="F141" s="451" t="s">
        <v>491</v>
      </c>
      <c r="G141" s="451" t="s">
        <v>71</v>
      </c>
      <c r="H141" s="59" t="s">
        <v>6192</v>
      </c>
      <c r="I141" s="442">
        <v>0</v>
      </c>
      <c r="J141" s="451" t="s">
        <v>6193</v>
      </c>
      <c r="K141" s="451" t="s">
        <v>6194</v>
      </c>
      <c r="L141" s="451" t="s">
        <v>6195</v>
      </c>
      <c r="M141" s="70" t="s">
        <v>5118</v>
      </c>
    </row>
    <row r="142" spans="1:13" s="281" customFormat="1" ht="68.45" hidden="1" customHeight="1" outlineLevel="2">
      <c r="A142" s="60" t="s">
        <v>483</v>
      </c>
      <c r="B142" s="70" t="s">
        <v>723</v>
      </c>
      <c r="C142" s="70" t="s">
        <v>987</v>
      </c>
      <c r="D142" s="70" t="s">
        <v>73</v>
      </c>
      <c r="E142" s="70" t="s">
        <v>6196</v>
      </c>
      <c r="F142" s="70" t="s">
        <v>494</v>
      </c>
      <c r="G142" s="70" t="s">
        <v>986</v>
      </c>
      <c r="H142" s="70" t="s">
        <v>6180</v>
      </c>
      <c r="I142" s="452">
        <v>100000</v>
      </c>
      <c r="J142" s="70" t="s">
        <v>1022</v>
      </c>
      <c r="K142" s="70" t="s">
        <v>2958</v>
      </c>
      <c r="L142" s="70" t="s">
        <v>1022</v>
      </c>
      <c r="M142" s="70"/>
    </row>
    <row r="143" spans="1:13" s="281" customFormat="1" ht="68.45" hidden="1" customHeight="1" outlineLevel="2">
      <c r="A143" s="60" t="s">
        <v>483</v>
      </c>
      <c r="B143" s="70" t="s">
        <v>723</v>
      </c>
      <c r="C143" s="70" t="s">
        <v>987</v>
      </c>
      <c r="D143" s="70" t="s">
        <v>73</v>
      </c>
      <c r="E143" s="70" t="s">
        <v>6197</v>
      </c>
      <c r="F143" s="70" t="s">
        <v>494</v>
      </c>
      <c r="G143" s="70" t="s">
        <v>986</v>
      </c>
      <c r="H143" s="70" t="s">
        <v>6180</v>
      </c>
      <c r="I143" s="442">
        <v>0</v>
      </c>
      <c r="J143" s="70" t="s">
        <v>2965</v>
      </c>
      <c r="K143" s="70" t="s">
        <v>2958</v>
      </c>
      <c r="L143" s="70" t="s">
        <v>2963</v>
      </c>
      <c r="M143" s="70" t="s">
        <v>6198</v>
      </c>
    </row>
    <row r="144" spans="1:13" s="281" customFormat="1" ht="182.25" hidden="1" customHeight="1" outlineLevel="2">
      <c r="A144" s="58" t="s">
        <v>483</v>
      </c>
      <c r="B144" s="70" t="s">
        <v>987</v>
      </c>
      <c r="C144" s="70" t="s">
        <v>6199</v>
      </c>
      <c r="D144" s="70" t="s">
        <v>6200</v>
      </c>
      <c r="E144" s="70" t="s">
        <v>6201</v>
      </c>
      <c r="F144" s="70" t="s">
        <v>494</v>
      </c>
      <c r="G144" s="70" t="s">
        <v>71</v>
      </c>
      <c r="H144" s="59" t="s">
        <v>4583</v>
      </c>
      <c r="I144" s="448">
        <v>274340</v>
      </c>
      <c r="J144" s="451" t="s">
        <v>496</v>
      </c>
      <c r="K144" s="70" t="s">
        <v>6202</v>
      </c>
      <c r="L144" s="70" t="s">
        <v>6203</v>
      </c>
      <c r="M144" s="70"/>
    </row>
    <row r="145" spans="1:13" s="281" customFormat="1" ht="76.5" hidden="1" customHeight="1" outlineLevel="2">
      <c r="A145" s="58" t="s">
        <v>483</v>
      </c>
      <c r="B145" s="70" t="s">
        <v>6204</v>
      </c>
      <c r="C145" s="70" t="s">
        <v>6205</v>
      </c>
      <c r="D145" s="70" t="s">
        <v>67</v>
      </c>
      <c r="E145" s="70" t="s">
        <v>6206</v>
      </c>
      <c r="F145" s="70" t="s">
        <v>494</v>
      </c>
      <c r="G145" s="70" t="s">
        <v>71</v>
      </c>
      <c r="H145" s="59" t="s">
        <v>6207</v>
      </c>
      <c r="I145" s="448">
        <v>100000</v>
      </c>
      <c r="J145" s="451" t="s">
        <v>6193</v>
      </c>
      <c r="K145" s="70" t="s">
        <v>6208</v>
      </c>
      <c r="L145" s="70" t="s">
        <v>6195</v>
      </c>
      <c r="M145" s="70"/>
    </row>
    <row r="146" spans="1:13" s="281" customFormat="1" ht="76.5" hidden="1" customHeight="1" outlineLevel="2">
      <c r="A146" s="58" t="s">
        <v>483</v>
      </c>
      <c r="B146" s="70" t="s">
        <v>6204</v>
      </c>
      <c r="C146" s="70" t="s">
        <v>6205</v>
      </c>
      <c r="D146" s="70" t="s">
        <v>67</v>
      </c>
      <c r="E146" s="70" t="s">
        <v>6206</v>
      </c>
      <c r="F146" s="70" t="s">
        <v>494</v>
      </c>
      <c r="G146" s="70" t="s">
        <v>71</v>
      </c>
      <c r="H146" s="59" t="s">
        <v>4590</v>
      </c>
      <c r="I146" s="448">
        <v>537000</v>
      </c>
      <c r="J146" s="451" t="s">
        <v>6193</v>
      </c>
      <c r="K146" s="70" t="s">
        <v>6208</v>
      </c>
      <c r="L146" s="70" t="s">
        <v>6195</v>
      </c>
      <c r="M146" s="70"/>
    </row>
    <row r="147" spans="1:13" s="281" customFormat="1" ht="72" hidden="1" customHeight="1" outlineLevel="2">
      <c r="A147" s="60" t="s">
        <v>483</v>
      </c>
      <c r="B147" s="70" t="s">
        <v>723</v>
      </c>
      <c r="C147" s="70" t="s">
        <v>987</v>
      </c>
      <c r="D147" s="70" t="s">
        <v>73</v>
      </c>
      <c r="E147" s="70" t="s">
        <v>6209</v>
      </c>
      <c r="F147" s="70" t="s">
        <v>494</v>
      </c>
      <c r="G147" s="70" t="s">
        <v>986</v>
      </c>
      <c r="H147" s="70" t="s">
        <v>6180</v>
      </c>
      <c r="I147" s="442">
        <v>0</v>
      </c>
      <c r="J147" s="70" t="s">
        <v>2957</v>
      </c>
      <c r="K147" s="70" t="s">
        <v>2958</v>
      </c>
      <c r="L147" s="70" t="s">
        <v>2957</v>
      </c>
      <c r="M147" s="70" t="s">
        <v>6198</v>
      </c>
    </row>
    <row r="148" spans="1:13" s="281" customFormat="1" ht="122.25" hidden="1" customHeight="1" outlineLevel="2">
      <c r="A148" s="60" t="s">
        <v>483</v>
      </c>
      <c r="B148" s="70" t="s">
        <v>985</v>
      </c>
      <c r="C148" s="70" t="s">
        <v>6210</v>
      </c>
      <c r="D148" s="70" t="s">
        <v>112</v>
      </c>
      <c r="E148" s="70" t="s">
        <v>6211</v>
      </c>
      <c r="F148" s="70" t="s">
        <v>494</v>
      </c>
      <c r="G148" s="70" t="s">
        <v>986</v>
      </c>
      <c r="H148" s="70" t="s">
        <v>6212</v>
      </c>
      <c r="I148" s="452">
        <v>100000</v>
      </c>
      <c r="J148" s="70" t="s">
        <v>675</v>
      </c>
      <c r="K148" s="70" t="s">
        <v>6213</v>
      </c>
      <c r="L148" s="70" t="s">
        <v>748</v>
      </c>
      <c r="M148" s="70"/>
    </row>
    <row r="149" spans="1:13" s="281" customFormat="1" ht="120" hidden="1" customHeight="1" outlineLevel="2">
      <c r="A149" s="60" t="s">
        <v>483</v>
      </c>
      <c r="B149" s="70" t="s">
        <v>723</v>
      </c>
      <c r="C149" s="70" t="s">
        <v>987</v>
      </c>
      <c r="D149" s="70" t="s">
        <v>112</v>
      </c>
      <c r="E149" s="70" t="s">
        <v>6209</v>
      </c>
      <c r="F149" s="70" t="s">
        <v>494</v>
      </c>
      <c r="G149" s="70" t="s">
        <v>986</v>
      </c>
      <c r="H149" s="70" t="s">
        <v>6180</v>
      </c>
      <c r="I149" s="442">
        <v>0</v>
      </c>
      <c r="J149" s="70" t="s">
        <v>676</v>
      </c>
      <c r="K149" s="70" t="s">
        <v>6214</v>
      </c>
      <c r="L149" s="70" t="s">
        <v>6215</v>
      </c>
      <c r="M149" s="70" t="s">
        <v>6198</v>
      </c>
    </row>
    <row r="150" spans="1:13" s="281" customFormat="1" ht="52.35" hidden="1" customHeight="1" outlineLevel="2">
      <c r="A150" s="58" t="s">
        <v>483</v>
      </c>
      <c r="B150" s="70" t="s">
        <v>718</v>
      </c>
      <c r="C150" s="70" t="s">
        <v>6216</v>
      </c>
      <c r="D150" s="70" t="s">
        <v>54</v>
      </c>
      <c r="E150" s="70" t="s">
        <v>6217</v>
      </c>
      <c r="F150" s="451" t="s">
        <v>4589</v>
      </c>
      <c r="G150" s="451" t="s">
        <v>412</v>
      </c>
      <c r="H150" s="59" t="s">
        <v>351</v>
      </c>
      <c r="I150" s="452">
        <v>17500</v>
      </c>
      <c r="J150" s="451" t="s">
        <v>6218</v>
      </c>
      <c r="K150" s="451" t="s">
        <v>721</v>
      </c>
      <c r="L150" s="451" t="s">
        <v>157</v>
      </c>
      <c r="M150" s="70"/>
    </row>
    <row r="151" spans="1:13" s="281" customFormat="1" ht="52.35" hidden="1" customHeight="1" outlineLevel="2">
      <c r="A151" s="58" t="s">
        <v>483</v>
      </c>
      <c r="B151" s="70" t="s">
        <v>718</v>
      </c>
      <c r="C151" s="70" t="s">
        <v>6216</v>
      </c>
      <c r="D151" s="70" t="s">
        <v>54</v>
      </c>
      <c r="E151" s="70" t="s">
        <v>6219</v>
      </c>
      <c r="F151" s="451" t="s">
        <v>4589</v>
      </c>
      <c r="G151" s="451" t="s">
        <v>412</v>
      </c>
      <c r="H151" s="59" t="s">
        <v>351</v>
      </c>
      <c r="I151" s="452">
        <v>25000</v>
      </c>
      <c r="J151" s="451" t="s">
        <v>187</v>
      </c>
      <c r="K151" s="451" t="s">
        <v>6220</v>
      </c>
      <c r="L151" s="451" t="s">
        <v>228</v>
      </c>
      <c r="M151" s="70"/>
    </row>
    <row r="152" spans="1:13" s="281" customFormat="1" ht="52.35" hidden="1" customHeight="1" outlineLevel="2">
      <c r="A152" s="58" t="s">
        <v>483</v>
      </c>
      <c r="B152" s="70" t="s">
        <v>718</v>
      </c>
      <c r="C152" s="70" t="s">
        <v>6216</v>
      </c>
      <c r="D152" s="70" t="s">
        <v>54</v>
      </c>
      <c r="E152" s="70" t="s">
        <v>6221</v>
      </c>
      <c r="F152" s="451" t="s">
        <v>4589</v>
      </c>
      <c r="G152" s="451" t="s">
        <v>412</v>
      </c>
      <c r="H152" s="59" t="s">
        <v>351</v>
      </c>
      <c r="I152" s="452">
        <v>14286</v>
      </c>
      <c r="J152" s="451" t="s">
        <v>136</v>
      </c>
      <c r="K152" s="451" t="s">
        <v>6222</v>
      </c>
      <c r="L152" s="451" t="s">
        <v>6223</v>
      </c>
      <c r="M152" s="70"/>
    </row>
    <row r="153" spans="1:13" s="281" customFormat="1" ht="52.35" hidden="1" customHeight="1" outlineLevel="2">
      <c r="A153" s="58" t="s">
        <v>483</v>
      </c>
      <c r="B153" s="70" t="s">
        <v>718</v>
      </c>
      <c r="C153" s="70" t="s">
        <v>6216</v>
      </c>
      <c r="D153" s="70" t="s">
        <v>54</v>
      </c>
      <c r="E153" s="70" t="s">
        <v>6224</v>
      </c>
      <c r="F153" s="451" t="s">
        <v>4589</v>
      </c>
      <c r="G153" s="451" t="s">
        <v>412</v>
      </c>
      <c r="H153" s="59" t="s">
        <v>351</v>
      </c>
      <c r="I153" s="452">
        <v>14286</v>
      </c>
      <c r="J153" s="451" t="s">
        <v>1009</v>
      </c>
      <c r="K153" s="451" t="s">
        <v>6225</v>
      </c>
      <c r="L153" s="451" t="s">
        <v>391</v>
      </c>
      <c r="M153" s="70"/>
    </row>
    <row r="154" spans="1:13" s="281" customFormat="1" ht="52.35" hidden="1" customHeight="1" outlineLevel="2">
      <c r="A154" s="58" t="s">
        <v>483</v>
      </c>
      <c r="B154" s="70" t="s">
        <v>718</v>
      </c>
      <c r="C154" s="70" t="s">
        <v>6216</v>
      </c>
      <c r="D154" s="70" t="s">
        <v>54</v>
      </c>
      <c r="E154" s="70" t="s">
        <v>6226</v>
      </c>
      <c r="F154" s="451" t="s">
        <v>4589</v>
      </c>
      <c r="G154" s="451" t="s">
        <v>412</v>
      </c>
      <c r="H154" s="59" t="s">
        <v>351</v>
      </c>
      <c r="I154" s="452">
        <v>23809</v>
      </c>
      <c r="J154" s="451" t="s">
        <v>137</v>
      </c>
      <c r="K154" s="451" t="s">
        <v>6227</v>
      </c>
      <c r="L154" s="451" t="s">
        <v>280</v>
      </c>
      <c r="M154" s="70"/>
    </row>
    <row r="155" spans="1:13" s="281" customFormat="1" ht="52.35" hidden="1" customHeight="1" outlineLevel="2">
      <c r="A155" s="58" t="s">
        <v>483</v>
      </c>
      <c r="B155" s="70" t="s">
        <v>718</v>
      </c>
      <c r="C155" s="70" t="s">
        <v>6216</v>
      </c>
      <c r="D155" s="70" t="s">
        <v>54</v>
      </c>
      <c r="E155" s="70" t="s">
        <v>6228</v>
      </c>
      <c r="F155" s="451" t="s">
        <v>4589</v>
      </c>
      <c r="G155" s="451" t="s">
        <v>412</v>
      </c>
      <c r="H155" s="59" t="s">
        <v>351</v>
      </c>
      <c r="I155" s="452">
        <v>14286</v>
      </c>
      <c r="J155" s="451" t="s">
        <v>188</v>
      </c>
      <c r="K155" s="451" t="s">
        <v>6229</v>
      </c>
      <c r="L155" s="451" t="s">
        <v>6230</v>
      </c>
      <c r="M155" s="70"/>
    </row>
    <row r="156" spans="1:13" s="281" customFormat="1" ht="52.35" hidden="1" customHeight="1" outlineLevel="2">
      <c r="A156" s="58" t="s">
        <v>483</v>
      </c>
      <c r="B156" s="70" t="s">
        <v>718</v>
      </c>
      <c r="C156" s="70" t="s">
        <v>6216</v>
      </c>
      <c r="D156" s="70" t="s">
        <v>54</v>
      </c>
      <c r="E156" s="70" t="s">
        <v>6231</v>
      </c>
      <c r="F156" s="451" t="s">
        <v>4589</v>
      </c>
      <c r="G156" s="451" t="s">
        <v>412</v>
      </c>
      <c r="H156" s="59" t="s">
        <v>351</v>
      </c>
      <c r="I156" s="452">
        <v>14286</v>
      </c>
      <c r="J156" s="451" t="s">
        <v>136</v>
      </c>
      <c r="K156" s="451" t="s">
        <v>6222</v>
      </c>
      <c r="L156" s="451" t="s">
        <v>6232</v>
      </c>
      <c r="M156" s="70"/>
    </row>
    <row r="157" spans="1:13" s="281" customFormat="1" ht="52.35" hidden="1" customHeight="1" outlineLevel="2">
      <c r="A157" s="60" t="s">
        <v>176</v>
      </c>
      <c r="B157" s="70" t="s">
        <v>718</v>
      </c>
      <c r="C157" s="70" t="s">
        <v>6216</v>
      </c>
      <c r="D157" s="70" t="s">
        <v>54</v>
      </c>
      <c r="E157" s="70" t="s">
        <v>6233</v>
      </c>
      <c r="F157" s="70" t="s">
        <v>4589</v>
      </c>
      <c r="G157" s="70" t="s">
        <v>412</v>
      </c>
      <c r="H157" s="70" t="s">
        <v>351</v>
      </c>
      <c r="I157" s="452">
        <v>14286</v>
      </c>
      <c r="J157" s="70" t="s">
        <v>188</v>
      </c>
      <c r="K157" s="70" t="s">
        <v>6229</v>
      </c>
      <c r="L157" s="70" t="s">
        <v>6234</v>
      </c>
      <c r="M157" s="70"/>
    </row>
    <row r="158" spans="1:13" s="281" customFormat="1" ht="70.5" hidden="1" customHeight="1" outlineLevel="2">
      <c r="A158" s="58" t="s">
        <v>172</v>
      </c>
      <c r="B158" s="59" t="s">
        <v>2776</v>
      </c>
      <c r="C158" s="454" t="s">
        <v>6235</v>
      </c>
      <c r="D158" s="454" t="s">
        <v>102</v>
      </c>
      <c r="E158" s="454" t="s">
        <v>6236</v>
      </c>
      <c r="F158" s="454" t="s">
        <v>6237</v>
      </c>
      <c r="G158" s="454" t="s">
        <v>986</v>
      </c>
      <c r="H158" s="454" t="s">
        <v>6180</v>
      </c>
      <c r="I158" s="442">
        <v>0</v>
      </c>
      <c r="J158" s="454" t="s">
        <v>2773</v>
      </c>
      <c r="K158" s="454" t="s">
        <v>2774</v>
      </c>
      <c r="L158" s="454" t="s">
        <v>2773</v>
      </c>
      <c r="M158" s="70" t="s">
        <v>6198</v>
      </c>
    </row>
    <row r="159" spans="1:13" s="281" customFormat="1" ht="68.25" hidden="1" customHeight="1" outlineLevel="2">
      <c r="A159" s="58" t="s">
        <v>172</v>
      </c>
      <c r="B159" s="59" t="s">
        <v>2776</v>
      </c>
      <c r="C159" s="454" t="s">
        <v>6235</v>
      </c>
      <c r="D159" s="454" t="s">
        <v>102</v>
      </c>
      <c r="E159" s="454" t="s">
        <v>6238</v>
      </c>
      <c r="F159" s="454" t="s">
        <v>6237</v>
      </c>
      <c r="G159" s="454" t="s">
        <v>986</v>
      </c>
      <c r="H159" s="454" t="s">
        <v>6180</v>
      </c>
      <c r="I159" s="442">
        <v>0</v>
      </c>
      <c r="J159" s="454" t="s">
        <v>2777</v>
      </c>
      <c r="K159" s="454" t="s">
        <v>2774</v>
      </c>
      <c r="L159" s="454" t="s">
        <v>2777</v>
      </c>
      <c r="M159" s="70" t="s">
        <v>6198</v>
      </c>
    </row>
    <row r="160" spans="1:13" s="281" customFormat="1" ht="70.349999999999994" hidden="1" customHeight="1" outlineLevel="2">
      <c r="A160" s="58" t="s">
        <v>483</v>
      </c>
      <c r="B160" s="70" t="s">
        <v>66</v>
      </c>
      <c r="C160" s="70" t="s">
        <v>6239</v>
      </c>
      <c r="D160" s="70" t="s">
        <v>46</v>
      </c>
      <c r="E160" s="70" t="s">
        <v>6240</v>
      </c>
      <c r="F160" s="451" t="s">
        <v>2756</v>
      </c>
      <c r="G160" s="451" t="s">
        <v>986</v>
      </c>
      <c r="H160" s="59" t="s">
        <v>6180</v>
      </c>
      <c r="I160" s="442">
        <v>0</v>
      </c>
      <c r="J160" s="70" t="s">
        <v>694</v>
      </c>
      <c r="K160" s="70" t="s">
        <v>6241</v>
      </c>
      <c r="L160" s="70" t="s">
        <v>2648</v>
      </c>
      <c r="M160" s="70" t="s">
        <v>6198</v>
      </c>
    </row>
    <row r="161" spans="1:13" s="281" customFormat="1" ht="70.349999999999994" hidden="1" customHeight="1" outlineLevel="2">
      <c r="A161" s="58" t="s">
        <v>483</v>
      </c>
      <c r="B161" s="70" t="s">
        <v>690</v>
      </c>
      <c r="C161" s="70" t="s">
        <v>6239</v>
      </c>
      <c r="D161" s="70" t="s">
        <v>73</v>
      </c>
      <c r="E161" s="70" t="s">
        <v>6242</v>
      </c>
      <c r="F161" s="451" t="s">
        <v>2756</v>
      </c>
      <c r="G161" s="451" t="s">
        <v>986</v>
      </c>
      <c r="H161" s="59" t="s">
        <v>6180</v>
      </c>
      <c r="I161" s="442">
        <v>0</v>
      </c>
      <c r="J161" s="451" t="s">
        <v>6243</v>
      </c>
      <c r="K161" s="451" t="s">
        <v>6241</v>
      </c>
      <c r="L161" s="451" t="s">
        <v>6243</v>
      </c>
      <c r="M161" s="70" t="s">
        <v>6198</v>
      </c>
    </row>
    <row r="162" spans="1:13" s="281" customFormat="1" ht="70.349999999999994" hidden="1" customHeight="1" outlineLevel="2">
      <c r="A162" s="60" t="s">
        <v>483</v>
      </c>
      <c r="B162" s="70" t="s">
        <v>6244</v>
      </c>
      <c r="C162" s="70" t="s">
        <v>6245</v>
      </c>
      <c r="D162" s="70" t="s">
        <v>110</v>
      </c>
      <c r="E162" s="70" t="s">
        <v>6246</v>
      </c>
      <c r="F162" s="70" t="s">
        <v>747</v>
      </c>
      <c r="G162" s="70" t="s">
        <v>986</v>
      </c>
      <c r="H162" s="70" t="s">
        <v>6247</v>
      </c>
      <c r="I162" s="442">
        <v>0</v>
      </c>
      <c r="J162" s="70" t="s">
        <v>6248</v>
      </c>
      <c r="K162" s="70" t="s">
        <v>6249</v>
      </c>
      <c r="L162" s="70" t="s">
        <v>6250</v>
      </c>
      <c r="M162" s="70" t="s">
        <v>6198</v>
      </c>
    </row>
    <row r="163" spans="1:13" s="281" customFormat="1" ht="86.1" hidden="1" customHeight="1" outlineLevel="2">
      <c r="A163" s="60" t="s">
        <v>483</v>
      </c>
      <c r="B163" s="70" t="s">
        <v>6251</v>
      </c>
      <c r="C163" s="70" t="s">
        <v>6245</v>
      </c>
      <c r="D163" s="70" t="s">
        <v>110</v>
      </c>
      <c r="E163" s="70" t="s">
        <v>6246</v>
      </c>
      <c r="F163" s="70" t="s">
        <v>747</v>
      </c>
      <c r="G163" s="70" t="s">
        <v>986</v>
      </c>
      <c r="H163" s="70" t="s">
        <v>6247</v>
      </c>
      <c r="I163" s="442">
        <v>0</v>
      </c>
      <c r="J163" s="70" t="s">
        <v>6248</v>
      </c>
      <c r="K163" s="70" t="s">
        <v>6252</v>
      </c>
      <c r="L163" s="70" t="s">
        <v>6250</v>
      </c>
      <c r="M163" s="70" t="s">
        <v>6198</v>
      </c>
    </row>
    <row r="164" spans="1:13" s="281" customFormat="1" ht="52.35" hidden="1" customHeight="1" outlineLevel="2">
      <c r="A164" s="60" t="s">
        <v>483</v>
      </c>
      <c r="B164" s="70" t="s">
        <v>712</v>
      </c>
      <c r="C164" s="70" t="s">
        <v>6253</v>
      </c>
      <c r="D164" s="70" t="s">
        <v>46</v>
      </c>
      <c r="E164" s="70" t="s">
        <v>6254</v>
      </c>
      <c r="F164" s="70" t="s">
        <v>708</v>
      </c>
      <c r="G164" s="70" t="s">
        <v>986</v>
      </c>
      <c r="H164" s="70" t="s">
        <v>6247</v>
      </c>
      <c r="I164" s="442">
        <v>0</v>
      </c>
      <c r="J164" s="70" t="s">
        <v>704</v>
      </c>
      <c r="K164" s="70" t="s">
        <v>6255</v>
      </c>
      <c r="L164" s="70" t="s">
        <v>2648</v>
      </c>
      <c r="M164" s="70" t="s">
        <v>5101</v>
      </c>
    </row>
    <row r="165" spans="1:13" s="281" customFormat="1" ht="70.349999999999994" hidden="1" customHeight="1" outlineLevel="2">
      <c r="A165" s="58" t="s">
        <v>483</v>
      </c>
      <c r="B165" s="70" t="s">
        <v>6256</v>
      </c>
      <c r="C165" s="70" t="s">
        <v>6257</v>
      </c>
      <c r="D165" s="70" t="s">
        <v>73</v>
      </c>
      <c r="E165" s="70" t="s">
        <v>6238</v>
      </c>
      <c r="F165" s="451" t="s">
        <v>6258</v>
      </c>
      <c r="G165" s="451" t="s">
        <v>986</v>
      </c>
      <c r="H165" s="59" t="s">
        <v>6180</v>
      </c>
      <c r="I165" s="442">
        <v>0</v>
      </c>
      <c r="J165" s="70" t="s">
        <v>730</v>
      </c>
      <c r="K165" s="70" t="s">
        <v>6259</v>
      </c>
      <c r="L165" s="70" t="s">
        <v>731</v>
      </c>
      <c r="M165" s="70" t="s">
        <v>6198</v>
      </c>
    </row>
    <row r="166" spans="1:13" s="281" customFormat="1" ht="70.349999999999994" hidden="1" customHeight="1" outlineLevel="2">
      <c r="A166" s="58" t="s">
        <v>483</v>
      </c>
      <c r="B166" s="70" t="s">
        <v>6256</v>
      </c>
      <c r="C166" s="70" t="s">
        <v>6257</v>
      </c>
      <c r="D166" s="70" t="s">
        <v>73</v>
      </c>
      <c r="E166" s="70" t="s">
        <v>6260</v>
      </c>
      <c r="F166" s="451" t="s">
        <v>6258</v>
      </c>
      <c r="G166" s="451" t="s">
        <v>986</v>
      </c>
      <c r="H166" s="59" t="s">
        <v>6180</v>
      </c>
      <c r="I166" s="442">
        <v>0</v>
      </c>
      <c r="J166" s="451" t="s">
        <v>180</v>
      </c>
      <c r="K166" s="451" t="s">
        <v>728</v>
      </c>
      <c r="L166" s="451" t="s">
        <v>180</v>
      </c>
      <c r="M166" s="70" t="s">
        <v>6198</v>
      </c>
    </row>
    <row r="167" spans="1:13" s="281" customFormat="1" ht="66.75" hidden="1" customHeight="1" outlineLevel="2">
      <c r="A167" s="58" t="s">
        <v>483</v>
      </c>
      <c r="B167" s="70" t="s">
        <v>6256</v>
      </c>
      <c r="C167" s="70" t="s">
        <v>6257</v>
      </c>
      <c r="D167" s="70" t="s">
        <v>73</v>
      </c>
      <c r="E167" s="70" t="s">
        <v>6261</v>
      </c>
      <c r="F167" s="451" t="s">
        <v>6258</v>
      </c>
      <c r="G167" s="451" t="s">
        <v>986</v>
      </c>
      <c r="H167" s="59" t="s">
        <v>6180</v>
      </c>
      <c r="I167" s="442">
        <v>0</v>
      </c>
      <c r="J167" s="70" t="s">
        <v>729</v>
      </c>
      <c r="K167" s="70" t="s">
        <v>6262</v>
      </c>
      <c r="L167" s="70" t="s">
        <v>729</v>
      </c>
      <c r="M167" s="70" t="s">
        <v>6198</v>
      </c>
    </row>
    <row r="168" spans="1:13" s="281" customFormat="1" ht="100.5" hidden="1" customHeight="1" outlineLevel="2">
      <c r="A168" s="58" t="s">
        <v>483</v>
      </c>
      <c r="B168" s="70" t="s">
        <v>6263</v>
      </c>
      <c r="C168" s="70" t="s">
        <v>6264</v>
      </c>
      <c r="D168" s="70" t="s">
        <v>67</v>
      </c>
      <c r="E168" s="70" t="s">
        <v>6265</v>
      </c>
      <c r="F168" s="451" t="s">
        <v>6266</v>
      </c>
      <c r="G168" s="451" t="s">
        <v>986</v>
      </c>
      <c r="H168" s="59" t="s">
        <v>6180</v>
      </c>
      <c r="I168" s="442">
        <v>0</v>
      </c>
      <c r="J168" s="451" t="s">
        <v>704</v>
      </c>
      <c r="K168" s="451" t="s">
        <v>6267</v>
      </c>
      <c r="L168" s="451" t="s">
        <v>96</v>
      </c>
      <c r="M168" s="70" t="s">
        <v>6198</v>
      </c>
    </row>
    <row r="169" spans="1:13" s="281" customFormat="1" ht="66.75" hidden="1" customHeight="1" outlineLevel="2">
      <c r="A169" s="58" t="s">
        <v>483</v>
      </c>
      <c r="B169" s="70" t="s">
        <v>6263</v>
      </c>
      <c r="C169" s="70" t="s">
        <v>6268</v>
      </c>
      <c r="D169" s="70" t="s">
        <v>112</v>
      </c>
      <c r="E169" s="70" t="s">
        <v>6269</v>
      </c>
      <c r="F169" s="451" t="s">
        <v>6266</v>
      </c>
      <c r="G169" s="451" t="s">
        <v>986</v>
      </c>
      <c r="H169" s="59" t="s">
        <v>6180</v>
      </c>
      <c r="I169" s="442">
        <v>0</v>
      </c>
      <c r="J169" s="70" t="s">
        <v>6270</v>
      </c>
      <c r="K169" s="451" t="s">
        <v>6271</v>
      </c>
      <c r="L169" s="70" t="s">
        <v>6272</v>
      </c>
      <c r="M169" s="70" t="s">
        <v>6198</v>
      </c>
    </row>
    <row r="170" spans="1:13" s="281" customFormat="1" ht="52.35" hidden="1" customHeight="1" outlineLevel="2">
      <c r="A170" s="58" t="s">
        <v>483</v>
      </c>
      <c r="B170" s="59" t="s">
        <v>6273</v>
      </c>
      <c r="C170" s="59" t="s">
        <v>6274</v>
      </c>
      <c r="D170" s="59" t="s">
        <v>73</v>
      </c>
      <c r="E170" s="59" t="s">
        <v>6275</v>
      </c>
      <c r="F170" s="451" t="s">
        <v>667</v>
      </c>
      <c r="G170" s="451" t="s">
        <v>986</v>
      </c>
      <c r="H170" s="59" t="s">
        <v>6180</v>
      </c>
      <c r="I170" s="442">
        <v>0</v>
      </c>
      <c r="J170" s="70" t="s">
        <v>1030</v>
      </c>
      <c r="K170" s="70" t="s">
        <v>6276</v>
      </c>
      <c r="L170" s="70" t="s">
        <v>6277</v>
      </c>
      <c r="M170" s="70" t="s">
        <v>6198</v>
      </c>
    </row>
    <row r="171" spans="1:13" s="281" customFormat="1" ht="52.35" hidden="1" customHeight="1" outlineLevel="2">
      <c r="A171" s="58" t="s">
        <v>483</v>
      </c>
      <c r="B171" s="59" t="s">
        <v>6273</v>
      </c>
      <c r="C171" s="59" t="s">
        <v>6274</v>
      </c>
      <c r="D171" s="59" t="s">
        <v>67</v>
      </c>
      <c r="E171" s="59" t="s">
        <v>6224</v>
      </c>
      <c r="F171" s="451" t="s">
        <v>667</v>
      </c>
      <c r="G171" s="451" t="s">
        <v>986</v>
      </c>
      <c r="H171" s="59" t="s">
        <v>6180</v>
      </c>
      <c r="I171" s="442">
        <v>0</v>
      </c>
      <c r="J171" s="451" t="s">
        <v>704</v>
      </c>
      <c r="K171" s="70" t="s">
        <v>6278</v>
      </c>
      <c r="L171" s="70" t="s">
        <v>6279</v>
      </c>
      <c r="M171" s="70" t="s">
        <v>6198</v>
      </c>
    </row>
    <row r="172" spans="1:13" s="281" customFormat="1" ht="52.35" hidden="1" customHeight="1" outlineLevel="2">
      <c r="A172" s="58" t="s">
        <v>483</v>
      </c>
      <c r="B172" s="59" t="s">
        <v>6273</v>
      </c>
      <c r="C172" s="59" t="s">
        <v>6274</v>
      </c>
      <c r="D172" s="59" t="s">
        <v>145</v>
      </c>
      <c r="E172" s="59" t="s">
        <v>6280</v>
      </c>
      <c r="F172" s="451" t="s">
        <v>667</v>
      </c>
      <c r="G172" s="451" t="s">
        <v>986</v>
      </c>
      <c r="H172" s="59" t="s">
        <v>6180</v>
      </c>
      <c r="I172" s="442">
        <v>0</v>
      </c>
      <c r="J172" s="70" t="s">
        <v>1030</v>
      </c>
      <c r="K172" s="70" t="s">
        <v>6276</v>
      </c>
      <c r="L172" s="70" t="s">
        <v>6277</v>
      </c>
      <c r="M172" s="70" t="s">
        <v>6198</v>
      </c>
    </row>
    <row r="173" spans="1:13" s="281" customFormat="1" ht="35.1" hidden="1" customHeight="1" outlineLevel="2">
      <c r="A173" s="58" t="s">
        <v>483</v>
      </c>
      <c r="B173" s="38" t="s">
        <v>6281</v>
      </c>
      <c r="C173" s="38" t="s">
        <v>6281</v>
      </c>
      <c r="D173" s="38" t="s">
        <v>112</v>
      </c>
      <c r="E173" s="38" t="s">
        <v>6282</v>
      </c>
      <c r="F173" s="38" t="s">
        <v>722</v>
      </c>
      <c r="G173" s="451" t="s">
        <v>986</v>
      </c>
      <c r="H173" s="451" t="s">
        <v>6180</v>
      </c>
      <c r="I173" s="452">
        <v>3000</v>
      </c>
      <c r="J173" s="451" t="s">
        <v>675</v>
      </c>
      <c r="K173" s="38" t="s">
        <v>6283</v>
      </c>
      <c r="L173" s="38" t="s">
        <v>748</v>
      </c>
      <c r="M173" s="70"/>
    </row>
    <row r="174" spans="1:13" s="281" customFormat="1" ht="84.75" hidden="1" customHeight="1" outlineLevel="2">
      <c r="A174" s="58" t="s">
        <v>483</v>
      </c>
      <c r="B174" s="70" t="s">
        <v>6284</v>
      </c>
      <c r="C174" s="70" t="s">
        <v>6285</v>
      </c>
      <c r="D174" s="70" t="s">
        <v>73</v>
      </c>
      <c r="E174" s="70" t="s">
        <v>6286</v>
      </c>
      <c r="F174" s="70" t="s">
        <v>722</v>
      </c>
      <c r="G174" s="451" t="s">
        <v>986</v>
      </c>
      <c r="H174" s="59" t="s">
        <v>6180</v>
      </c>
      <c r="I174" s="442">
        <v>0</v>
      </c>
      <c r="J174" s="70" t="s">
        <v>6287</v>
      </c>
      <c r="K174" s="70" t="s">
        <v>6288</v>
      </c>
      <c r="L174" s="70" t="s">
        <v>6287</v>
      </c>
      <c r="M174" s="70" t="s">
        <v>6198</v>
      </c>
    </row>
    <row r="175" spans="1:13" s="281" customFormat="1" ht="102" hidden="1" customHeight="1" outlineLevel="2">
      <c r="A175" s="60" t="s">
        <v>483</v>
      </c>
      <c r="B175" s="70" t="s">
        <v>6284</v>
      </c>
      <c r="C175" s="455" t="s">
        <v>2665</v>
      </c>
      <c r="D175" s="70" t="s">
        <v>112</v>
      </c>
      <c r="E175" s="70" t="s">
        <v>6289</v>
      </c>
      <c r="F175" s="70" t="s">
        <v>722</v>
      </c>
      <c r="G175" s="451" t="s">
        <v>986</v>
      </c>
      <c r="H175" s="59" t="s">
        <v>6180</v>
      </c>
      <c r="I175" s="442">
        <v>0</v>
      </c>
      <c r="J175" s="70" t="s">
        <v>2650</v>
      </c>
      <c r="K175" s="38" t="s">
        <v>6290</v>
      </c>
      <c r="L175" s="38" t="s">
        <v>2053</v>
      </c>
      <c r="M175" s="70" t="s">
        <v>6198</v>
      </c>
    </row>
    <row r="176" spans="1:13" s="281" customFormat="1" ht="102" hidden="1" customHeight="1" outlineLevel="2">
      <c r="A176" s="60" t="s">
        <v>483</v>
      </c>
      <c r="B176" s="70" t="s">
        <v>6291</v>
      </c>
      <c r="C176" s="455" t="s">
        <v>2665</v>
      </c>
      <c r="D176" s="70" t="s">
        <v>73</v>
      </c>
      <c r="E176" s="70" t="s">
        <v>6292</v>
      </c>
      <c r="F176" s="70" t="s">
        <v>722</v>
      </c>
      <c r="G176" s="451" t="s">
        <v>986</v>
      </c>
      <c r="H176" s="59" t="s">
        <v>6180</v>
      </c>
      <c r="I176" s="442">
        <v>0</v>
      </c>
      <c r="J176" s="70" t="s">
        <v>2668</v>
      </c>
      <c r="K176" s="70" t="s">
        <v>2667</v>
      </c>
      <c r="L176" s="70" t="s">
        <v>6293</v>
      </c>
      <c r="M176" s="70" t="s">
        <v>6198</v>
      </c>
    </row>
    <row r="177" spans="1:13" s="281" customFormat="1" ht="104.25" hidden="1" customHeight="1" outlineLevel="2">
      <c r="A177" s="60" t="s">
        <v>176</v>
      </c>
      <c r="B177" s="70" t="s">
        <v>6294</v>
      </c>
      <c r="C177" s="70" t="s">
        <v>6295</v>
      </c>
      <c r="D177" s="70" t="s">
        <v>54</v>
      </c>
      <c r="E177" s="70" t="s">
        <v>6296</v>
      </c>
      <c r="F177" s="70" t="s">
        <v>2633</v>
      </c>
      <c r="G177" s="70" t="s">
        <v>37</v>
      </c>
      <c r="H177" s="70" t="s">
        <v>6247</v>
      </c>
      <c r="I177" s="442">
        <v>0</v>
      </c>
      <c r="J177" s="70" t="s">
        <v>2655</v>
      </c>
      <c r="K177" s="70" t="s">
        <v>2770</v>
      </c>
      <c r="L177" s="70" t="s">
        <v>123</v>
      </c>
      <c r="M177" s="70" t="s">
        <v>6198</v>
      </c>
    </row>
    <row r="178" spans="1:13" s="3" customFormat="1" ht="25.35" hidden="1" customHeight="1" outlineLevel="1">
      <c r="A178" s="148" t="s">
        <v>448</v>
      </c>
      <c r="B178" s="148"/>
      <c r="C178" s="148"/>
      <c r="D178" s="148"/>
      <c r="E178" s="148"/>
      <c r="F178" s="148"/>
      <c r="G178" s="148"/>
      <c r="H178" s="54"/>
      <c r="I178" s="435">
        <f>SUM(I179:I217)</f>
        <v>1841096</v>
      </c>
      <c r="J178" s="148"/>
      <c r="K178" s="148"/>
      <c r="L178" s="148"/>
      <c r="M178" s="148"/>
    </row>
    <row r="179" spans="1:13" s="292" customFormat="1" ht="69.75" hidden="1" customHeight="1" outlineLevel="2">
      <c r="A179" s="58" t="s">
        <v>6297</v>
      </c>
      <c r="B179" s="70" t="s">
        <v>6298</v>
      </c>
      <c r="C179" s="70" t="s">
        <v>6299</v>
      </c>
      <c r="D179" s="70" t="s">
        <v>67</v>
      </c>
      <c r="E179" s="70" t="s">
        <v>6300</v>
      </c>
      <c r="F179" s="451" t="s">
        <v>6301</v>
      </c>
      <c r="G179" s="451" t="s">
        <v>6302</v>
      </c>
      <c r="H179" s="59" t="s">
        <v>6303</v>
      </c>
      <c r="I179" s="442">
        <v>9524</v>
      </c>
      <c r="J179" s="70" t="s">
        <v>6304</v>
      </c>
      <c r="K179" s="451" t="s">
        <v>6305</v>
      </c>
      <c r="L179" s="70" t="s">
        <v>5970</v>
      </c>
      <c r="M179" s="70" t="s">
        <v>108</v>
      </c>
    </row>
    <row r="180" spans="1:13" s="292" customFormat="1" ht="69.75" hidden="1" customHeight="1" outlineLevel="2">
      <c r="A180" s="58" t="s">
        <v>6297</v>
      </c>
      <c r="B180" s="70" t="s">
        <v>6306</v>
      </c>
      <c r="C180" s="70" t="s">
        <v>6299</v>
      </c>
      <c r="D180" s="70" t="s">
        <v>67</v>
      </c>
      <c r="E180" s="70" t="s">
        <v>6307</v>
      </c>
      <c r="F180" s="451" t="s">
        <v>6301</v>
      </c>
      <c r="G180" s="451" t="s">
        <v>6302</v>
      </c>
      <c r="H180" s="59" t="s">
        <v>6303</v>
      </c>
      <c r="I180" s="442">
        <v>57142</v>
      </c>
      <c r="J180" s="70" t="s">
        <v>6304</v>
      </c>
      <c r="K180" s="451" t="s">
        <v>6308</v>
      </c>
      <c r="L180" s="70" t="s">
        <v>6309</v>
      </c>
      <c r="M180" s="70" t="s">
        <v>108</v>
      </c>
    </row>
    <row r="181" spans="1:13" s="292" customFormat="1" ht="69.75" hidden="1" customHeight="1" outlineLevel="2">
      <c r="A181" s="58" t="s">
        <v>6297</v>
      </c>
      <c r="B181" s="70" t="s">
        <v>6310</v>
      </c>
      <c r="C181" s="70" t="s">
        <v>6299</v>
      </c>
      <c r="D181" s="70" t="s">
        <v>67</v>
      </c>
      <c r="E181" s="70" t="s">
        <v>6311</v>
      </c>
      <c r="F181" s="451" t="s">
        <v>6301</v>
      </c>
      <c r="G181" s="451" t="s">
        <v>6302</v>
      </c>
      <c r="H181" s="59" t="s">
        <v>6303</v>
      </c>
      <c r="I181" s="442">
        <v>75000</v>
      </c>
      <c r="J181" s="70" t="s">
        <v>6304</v>
      </c>
      <c r="K181" s="451" t="s">
        <v>6312</v>
      </c>
      <c r="L181" s="70" t="s">
        <v>6313</v>
      </c>
      <c r="M181" s="70"/>
    </row>
    <row r="182" spans="1:13" s="292" customFormat="1" ht="69" hidden="1" customHeight="1" outlineLevel="2">
      <c r="A182" s="58" t="s">
        <v>6297</v>
      </c>
      <c r="B182" s="70" t="s">
        <v>6314</v>
      </c>
      <c r="C182" s="70" t="s">
        <v>6315</v>
      </c>
      <c r="D182" s="70" t="s">
        <v>67</v>
      </c>
      <c r="E182" s="70" t="s">
        <v>6316</v>
      </c>
      <c r="F182" s="451" t="s">
        <v>6301</v>
      </c>
      <c r="G182" s="451" t="s">
        <v>6302</v>
      </c>
      <c r="H182" s="59" t="s">
        <v>6303</v>
      </c>
      <c r="I182" s="442">
        <v>23500</v>
      </c>
      <c r="J182" s="70" t="s">
        <v>6317</v>
      </c>
      <c r="K182" s="451" t="s">
        <v>6318</v>
      </c>
      <c r="L182" s="70" t="s">
        <v>2648</v>
      </c>
      <c r="M182" s="70" t="s">
        <v>108</v>
      </c>
    </row>
    <row r="183" spans="1:13" s="292" customFormat="1" ht="104.25" hidden="1" customHeight="1" outlineLevel="2">
      <c r="A183" s="58" t="s">
        <v>6297</v>
      </c>
      <c r="B183" s="70" t="s">
        <v>6319</v>
      </c>
      <c r="C183" s="70" t="s">
        <v>6320</v>
      </c>
      <c r="D183" s="70" t="s">
        <v>6321</v>
      </c>
      <c r="E183" s="70" t="s">
        <v>6322</v>
      </c>
      <c r="F183" s="451" t="s">
        <v>3022</v>
      </c>
      <c r="G183" s="451" t="s">
        <v>6302</v>
      </c>
      <c r="H183" s="59" t="s">
        <v>6303</v>
      </c>
      <c r="I183" s="442">
        <v>228500</v>
      </c>
      <c r="J183" s="70" t="s">
        <v>6317</v>
      </c>
      <c r="K183" s="451" t="s">
        <v>6323</v>
      </c>
      <c r="L183" s="70" t="s">
        <v>6324</v>
      </c>
      <c r="M183" s="70" t="s">
        <v>108</v>
      </c>
    </row>
    <row r="184" spans="1:13" s="292" customFormat="1" ht="72.75" hidden="1" customHeight="1" outlineLevel="2">
      <c r="A184" s="58" t="s">
        <v>6297</v>
      </c>
      <c r="B184" s="70" t="s">
        <v>6325</v>
      </c>
      <c r="C184" s="70" t="s">
        <v>6299</v>
      </c>
      <c r="D184" s="70" t="s">
        <v>67</v>
      </c>
      <c r="E184" s="70" t="s">
        <v>6326</v>
      </c>
      <c r="F184" s="451" t="s">
        <v>6301</v>
      </c>
      <c r="G184" s="451" t="s">
        <v>6302</v>
      </c>
      <c r="H184" s="59" t="s">
        <v>6303</v>
      </c>
      <c r="I184" s="442">
        <v>21473</v>
      </c>
      <c r="J184" s="70" t="s">
        <v>6304</v>
      </c>
      <c r="K184" s="451" t="s">
        <v>6327</v>
      </c>
      <c r="L184" s="70" t="s">
        <v>6309</v>
      </c>
      <c r="M184" s="70" t="s">
        <v>108</v>
      </c>
    </row>
    <row r="185" spans="1:13" s="292" customFormat="1" ht="72.75" hidden="1" customHeight="1" outlineLevel="2">
      <c r="A185" s="58" t="s">
        <v>6297</v>
      </c>
      <c r="B185" s="70" t="s">
        <v>6328</v>
      </c>
      <c r="C185" s="70" t="s">
        <v>6299</v>
      </c>
      <c r="D185" s="70" t="s">
        <v>67</v>
      </c>
      <c r="E185" s="70" t="s">
        <v>6329</v>
      </c>
      <c r="F185" s="451" t="s">
        <v>6301</v>
      </c>
      <c r="G185" s="451" t="s">
        <v>6302</v>
      </c>
      <c r="H185" s="59" t="s">
        <v>6303</v>
      </c>
      <c r="I185" s="442">
        <v>25000</v>
      </c>
      <c r="J185" s="70" t="s">
        <v>6304</v>
      </c>
      <c r="K185" s="451" t="s">
        <v>6330</v>
      </c>
      <c r="L185" s="70" t="s">
        <v>6309</v>
      </c>
      <c r="M185" s="70" t="s">
        <v>108</v>
      </c>
    </row>
    <row r="186" spans="1:13" s="292" customFormat="1" ht="104.25" hidden="1" customHeight="1" outlineLevel="2">
      <c r="A186" s="58" t="s">
        <v>6297</v>
      </c>
      <c r="B186" s="70" t="s">
        <v>6319</v>
      </c>
      <c r="C186" s="70" t="s">
        <v>6320</v>
      </c>
      <c r="D186" s="70" t="s">
        <v>6331</v>
      </c>
      <c r="E186" s="70" t="s">
        <v>6332</v>
      </c>
      <c r="F186" s="451" t="s">
        <v>3022</v>
      </c>
      <c r="G186" s="451" t="s">
        <v>6302</v>
      </c>
      <c r="H186" s="59" t="s">
        <v>6303</v>
      </c>
      <c r="I186" s="442">
        <v>185000</v>
      </c>
      <c r="J186" s="70" t="s">
        <v>6317</v>
      </c>
      <c r="K186" s="451" t="s">
        <v>6333</v>
      </c>
      <c r="L186" s="70" t="s">
        <v>6334</v>
      </c>
      <c r="M186" s="70" t="s">
        <v>108</v>
      </c>
    </row>
    <row r="187" spans="1:13" s="292" customFormat="1" ht="70.5" hidden="1" customHeight="1" outlineLevel="2">
      <c r="A187" s="58" t="s">
        <v>6297</v>
      </c>
      <c r="B187" s="70" t="s">
        <v>6335</v>
      </c>
      <c r="C187" s="70" t="s">
        <v>6299</v>
      </c>
      <c r="D187" s="70" t="s">
        <v>67</v>
      </c>
      <c r="E187" s="70" t="s">
        <v>6336</v>
      </c>
      <c r="F187" s="451" t="s">
        <v>6301</v>
      </c>
      <c r="G187" s="451" t="s">
        <v>6302</v>
      </c>
      <c r="H187" s="59" t="s">
        <v>6303</v>
      </c>
      <c r="I187" s="442">
        <v>10000</v>
      </c>
      <c r="J187" s="70" t="s">
        <v>6304</v>
      </c>
      <c r="K187" s="451" t="s">
        <v>6305</v>
      </c>
      <c r="L187" s="70" t="s">
        <v>5970</v>
      </c>
      <c r="M187" s="70"/>
    </row>
    <row r="188" spans="1:13" s="292" customFormat="1" ht="70.5" hidden="1" customHeight="1" outlineLevel="2">
      <c r="A188" s="58" t="s">
        <v>6297</v>
      </c>
      <c r="B188" s="70" t="s">
        <v>6337</v>
      </c>
      <c r="C188" s="70" t="s">
        <v>6299</v>
      </c>
      <c r="D188" s="70" t="s">
        <v>67</v>
      </c>
      <c r="E188" s="70" t="s">
        <v>6338</v>
      </c>
      <c r="F188" s="451" t="s">
        <v>6301</v>
      </c>
      <c r="G188" s="451" t="s">
        <v>6302</v>
      </c>
      <c r="H188" s="59" t="s">
        <v>6303</v>
      </c>
      <c r="I188" s="442">
        <v>3000</v>
      </c>
      <c r="J188" s="70" t="s">
        <v>6304</v>
      </c>
      <c r="K188" s="451" t="s">
        <v>6339</v>
      </c>
      <c r="L188" s="70" t="s">
        <v>2951</v>
      </c>
      <c r="M188" s="70" t="s">
        <v>108</v>
      </c>
    </row>
    <row r="189" spans="1:13" s="292" customFormat="1" ht="70.5" hidden="1" customHeight="1" outlineLevel="2">
      <c r="A189" s="58" t="s">
        <v>6297</v>
      </c>
      <c r="B189" s="70" t="s">
        <v>6325</v>
      </c>
      <c r="C189" s="70" t="s">
        <v>6299</v>
      </c>
      <c r="D189" s="70" t="s">
        <v>67</v>
      </c>
      <c r="E189" s="70" t="s">
        <v>6340</v>
      </c>
      <c r="F189" s="451" t="s">
        <v>6301</v>
      </c>
      <c r="G189" s="451" t="s">
        <v>6302</v>
      </c>
      <c r="H189" s="59" t="s">
        <v>6303</v>
      </c>
      <c r="I189" s="442">
        <v>13200</v>
      </c>
      <c r="J189" s="70" t="s">
        <v>6304</v>
      </c>
      <c r="K189" s="451" t="s">
        <v>6327</v>
      </c>
      <c r="L189" s="55" t="s">
        <v>6309</v>
      </c>
      <c r="M189" s="70"/>
    </row>
    <row r="190" spans="1:13" s="292" customFormat="1" ht="70.5" hidden="1" customHeight="1" outlineLevel="2">
      <c r="A190" s="58" t="s">
        <v>6297</v>
      </c>
      <c r="B190" s="70" t="s">
        <v>6341</v>
      </c>
      <c r="C190" s="70" t="s">
        <v>6315</v>
      </c>
      <c r="D190" s="70" t="s">
        <v>67</v>
      </c>
      <c r="E190" s="70" t="s">
        <v>6342</v>
      </c>
      <c r="F190" s="451" t="s">
        <v>6301</v>
      </c>
      <c r="G190" s="451" t="s">
        <v>6302</v>
      </c>
      <c r="H190" s="59" t="s">
        <v>6303</v>
      </c>
      <c r="I190" s="442">
        <v>40000</v>
      </c>
      <c r="J190" s="70" t="s">
        <v>6317</v>
      </c>
      <c r="K190" s="451" t="s">
        <v>6343</v>
      </c>
      <c r="L190" s="70" t="s">
        <v>2648</v>
      </c>
      <c r="M190" s="70" t="s">
        <v>108</v>
      </c>
    </row>
    <row r="191" spans="1:13" s="292" customFormat="1" ht="68.25" hidden="1" customHeight="1" outlineLevel="2">
      <c r="A191" s="58" t="s">
        <v>6297</v>
      </c>
      <c r="B191" s="70" t="s">
        <v>6344</v>
      </c>
      <c r="C191" s="70" t="s">
        <v>6315</v>
      </c>
      <c r="D191" s="70" t="s">
        <v>67</v>
      </c>
      <c r="E191" s="70" t="s">
        <v>6345</v>
      </c>
      <c r="F191" s="451" t="s">
        <v>6301</v>
      </c>
      <c r="G191" s="451" t="s">
        <v>6302</v>
      </c>
      <c r="H191" s="59" t="s">
        <v>6303</v>
      </c>
      <c r="I191" s="442">
        <v>26221</v>
      </c>
      <c r="J191" s="70" t="s">
        <v>6317</v>
      </c>
      <c r="K191" s="451" t="s">
        <v>6346</v>
      </c>
      <c r="L191" s="55" t="s">
        <v>6347</v>
      </c>
      <c r="M191" s="70" t="s">
        <v>108</v>
      </c>
    </row>
    <row r="192" spans="1:13" s="292" customFormat="1" ht="68.25" hidden="1" customHeight="1" outlineLevel="2">
      <c r="A192" s="58" t="s">
        <v>6297</v>
      </c>
      <c r="B192" s="70" t="s">
        <v>6348</v>
      </c>
      <c r="C192" s="70" t="s">
        <v>6315</v>
      </c>
      <c r="D192" s="70" t="s">
        <v>67</v>
      </c>
      <c r="E192" s="70" t="s">
        <v>6349</v>
      </c>
      <c r="F192" s="451" t="s">
        <v>6301</v>
      </c>
      <c r="G192" s="451" t="s">
        <v>6302</v>
      </c>
      <c r="H192" s="59" t="s">
        <v>6303</v>
      </c>
      <c r="I192" s="442">
        <v>3780</v>
      </c>
      <c r="J192" s="70" t="s">
        <v>6317</v>
      </c>
      <c r="K192" s="451" t="s">
        <v>6350</v>
      </c>
      <c r="L192" s="70" t="s">
        <v>2648</v>
      </c>
      <c r="M192" s="70" t="s">
        <v>108</v>
      </c>
    </row>
    <row r="193" spans="1:13" s="292" customFormat="1" ht="68.25" hidden="1" customHeight="1" outlineLevel="2">
      <c r="A193" s="58" t="s">
        <v>6297</v>
      </c>
      <c r="B193" s="70" t="s">
        <v>6351</v>
      </c>
      <c r="C193" s="70" t="s">
        <v>6315</v>
      </c>
      <c r="D193" s="70" t="s">
        <v>67</v>
      </c>
      <c r="E193" s="70" t="s">
        <v>6352</v>
      </c>
      <c r="F193" s="451" t="s">
        <v>6301</v>
      </c>
      <c r="G193" s="451" t="s">
        <v>6302</v>
      </c>
      <c r="H193" s="59" t="s">
        <v>6303</v>
      </c>
      <c r="I193" s="442">
        <v>30000</v>
      </c>
      <c r="J193" s="70" t="s">
        <v>6317</v>
      </c>
      <c r="K193" s="451" t="s">
        <v>6353</v>
      </c>
      <c r="L193" s="55" t="s">
        <v>6347</v>
      </c>
      <c r="M193" s="70"/>
    </row>
    <row r="194" spans="1:13" s="292" customFormat="1" ht="68.25" hidden="1" customHeight="1" outlineLevel="2">
      <c r="A194" s="58" t="s">
        <v>6297</v>
      </c>
      <c r="B194" s="70" t="s">
        <v>6354</v>
      </c>
      <c r="C194" s="70" t="s">
        <v>6315</v>
      </c>
      <c r="D194" s="70" t="s">
        <v>67</v>
      </c>
      <c r="E194" s="70" t="s">
        <v>6355</v>
      </c>
      <c r="F194" s="451" t="s">
        <v>6301</v>
      </c>
      <c r="G194" s="451" t="s">
        <v>6302</v>
      </c>
      <c r="H194" s="59" t="s">
        <v>6303</v>
      </c>
      <c r="I194" s="442">
        <v>23500</v>
      </c>
      <c r="J194" s="70" t="s">
        <v>6317</v>
      </c>
      <c r="K194" s="451" t="s">
        <v>6356</v>
      </c>
      <c r="L194" s="70" t="s">
        <v>2648</v>
      </c>
      <c r="M194" s="70"/>
    </row>
    <row r="195" spans="1:13" s="292" customFormat="1" ht="67.5" hidden="1" customHeight="1" outlineLevel="2">
      <c r="A195" s="58" t="s">
        <v>6297</v>
      </c>
      <c r="B195" s="70" t="s">
        <v>6328</v>
      </c>
      <c r="C195" s="70" t="s">
        <v>6299</v>
      </c>
      <c r="D195" s="70" t="s">
        <v>67</v>
      </c>
      <c r="E195" s="70" t="s">
        <v>6357</v>
      </c>
      <c r="F195" s="451" t="s">
        <v>6301</v>
      </c>
      <c r="G195" s="451" t="s">
        <v>6302</v>
      </c>
      <c r="H195" s="59" t="s">
        <v>6303</v>
      </c>
      <c r="I195" s="442">
        <v>10000</v>
      </c>
      <c r="J195" s="70" t="s">
        <v>6304</v>
      </c>
      <c r="K195" s="451" t="s">
        <v>6330</v>
      </c>
      <c r="L195" s="55" t="s">
        <v>6309</v>
      </c>
      <c r="M195" s="70"/>
    </row>
    <row r="196" spans="1:13" s="292" customFormat="1" ht="67.5" hidden="1" customHeight="1" outlineLevel="2">
      <c r="A196" s="58" t="s">
        <v>6297</v>
      </c>
      <c r="B196" s="70" t="s">
        <v>6310</v>
      </c>
      <c r="C196" s="70" t="s">
        <v>6299</v>
      </c>
      <c r="D196" s="70" t="s">
        <v>67</v>
      </c>
      <c r="E196" s="70" t="s">
        <v>6196</v>
      </c>
      <c r="F196" s="451" t="s">
        <v>6301</v>
      </c>
      <c r="G196" s="451" t="s">
        <v>6302</v>
      </c>
      <c r="H196" s="59" t="s">
        <v>6303</v>
      </c>
      <c r="I196" s="442">
        <v>60000</v>
      </c>
      <c r="J196" s="70" t="s">
        <v>6304</v>
      </c>
      <c r="K196" s="451" t="s">
        <v>6358</v>
      </c>
      <c r="L196" s="70" t="s">
        <v>6309</v>
      </c>
      <c r="M196" s="70"/>
    </row>
    <row r="197" spans="1:13" s="292" customFormat="1" ht="68.25" hidden="1" customHeight="1" outlineLevel="2">
      <c r="A197" s="58" t="s">
        <v>6297</v>
      </c>
      <c r="B197" s="70" t="s">
        <v>6351</v>
      </c>
      <c r="C197" s="70" t="s">
        <v>6315</v>
      </c>
      <c r="D197" s="70" t="s">
        <v>67</v>
      </c>
      <c r="E197" s="70" t="s">
        <v>6359</v>
      </c>
      <c r="F197" s="451" t="s">
        <v>6301</v>
      </c>
      <c r="G197" s="451" t="s">
        <v>6302</v>
      </c>
      <c r="H197" s="59" t="s">
        <v>6303</v>
      </c>
      <c r="I197" s="442">
        <v>25080</v>
      </c>
      <c r="J197" s="70" t="s">
        <v>6317</v>
      </c>
      <c r="K197" s="451" t="s">
        <v>6353</v>
      </c>
      <c r="L197" s="55" t="s">
        <v>6347</v>
      </c>
      <c r="M197" s="70"/>
    </row>
    <row r="198" spans="1:13" s="292" customFormat="1" ht="68.25" hidden="1" customHeight="1" outlineLevel="2">
      <c r="A198" s="58" t="s">
        <v>6297</v>
      </c>
      <c r="B198" s="70" t="s">
        <v>6360</v>
      </c>
      <c r="C198" s="70" t="s">
        <v>6315</v>
      </c>
      <c r="D198" s="70" t="s">
        <v>67</v>
      </c>
      <c r="E198" s="70" t="s">
        <v>6361</v>
      </c>
      <c r="F198" s="451" t="s">
        <v>6301</v>
      </c>
      <c r="G198" s="451" t="s">
        <v>6302</v>
      </c>
      <c r="H198" s="59" t="s">
        <v>6303</v>
      </c>
      <c r="I198" s="442">
        <v>4920</v>
      </c>
      <c r="J198" s="70" t="s">
        <v>6317</v>
      </c>
      <c r="K198" s="451" t="s">
        <v>6362</v>
      </c>
      <c r="L198" s="70" t="s">
        <v>2648</v>
      </c>
      <c r="M198" s="70"/>
    </row>
    <row r="199" spans="1:13" s="292" customFormat="1" ht="68.25" hidden="1" customHeight="1" outlineLevel="2">
      <c r="A199" s="58" t="s">
        <v>6297</v>
      </c>
      <c r="B199" s="70" t="s">
        <v>6363</v>
      </c>
      <c r="C199" s="70" t="s">
        <v>6315</v>
      </c>
      <c r="D199" s="70" t="s">
        <v>67</v>
      </c>
      <c r="E199" s="70" t="s">
        <v>6364</v>
      </c>
      <c r="F199" s="451" t="s">
        <v>6301</v>
      </c>
      <c r="G199" s="451" t="s">
        <v>6302</v>
      </c>
      <c r="H199" s="59" t="s">
        <v>6303</v>
      </c>
      <c r="I199" s="442">
        <v>24000</v>
      </c>
      <c r="J199" s="70" t="s">
        <v>6317</v>
      </c>
      <c r="K199" s="451" t="s">
        <v>6365</v>
      </c>
      <c r="L199" s="70" t="s">
        <v>2648</v>
      </c>
      <c r="M199" s="70"/>
    </row>
    <row r="200" spans="1:13" s="292" customFormat="1" ht="69" hidden="1" customHeight="1" outlineLevel="2">
      <c r="A200" s="58" t="s">
        <v>6297</v>
      </c>
      <c r="B200" s="70" t="s">
        <v>6310</v>
      </c>
      <c r="C200" s="70" t="s">
        <v>6299</v>
      </c>
      <c r="D200" s="70" t="s">
        <v>67</v>
      </c>
      <c r="E200" s="70" t="s">
        <v>6366</v>
      </c>
      <c r="F200" s="451" t="s">
        <v>6301</v>
      </c>
      <c r="G200" s="451" t="s">
        <v>6302</v>
      </c>
      <c r="H200" s="59" t="s">
        <v>6303</v>
      </c>
      <c r="I200" s="442">
        <v>6429</v>
      </c>
      <c r="J200" s="70" t="s">
        <v>6304</v>
      </c>
      <c r="K200" s="451" t="s">
        <v>6358</v>
      </c>
      <c r="L200" s="55" t="s">
        <v>6309</v>
      </c>
      <c r="M200" s="70"/>
    </row>
    <row r="201" spans="1:13" s="292" customFormat="1" ht="68.25" hidden="1" customHeight="1" outlineLevel="2">
      <c r="A201" s="58" t="s">
        <v>6297</v>
      </c>
      <c r="B201" s="70" t="s">
        <v>6351</v>
      </c>
      <c r="C201" s="70" t="s">
        <v>6315</v>
      </c>
      <c r="D201" s="70" t="s">
        <v>67</v>
      </c>
      <c r="E201" s="70" t="s">
        <v>6367</v>
      </c>
      <c r="F201" s="451" t="s">
        <v>6301</v>
      </c>
      <c r="G201" s="451" t="s">
        <v>6302</v>
      </c>
      <c r="H201" s="59" t="s">
        <v>6303</v>
      </c>
      <c r="I201" s="442">
        <v>26220</v>
      </c>
      <c r="J201" s="70" t="s">
        <v>6317</v>
      </c>
      <c r="K201" s="451" t="s">
        <v>6353</v>
      </c>
      <c r="L201" s="55" t="s">
        <v>6347</v>
      </c>
      <c r="M201" s="70"/>
    </row>
    <row r="202" spans="1:13" s="292" customFormat="1" ht="68.25" hidden="1" customHeight="1" outlineLevel="2">
      <c r="A202" s="58" t="s">
        <v>6297</v>
      </c>
      <c r="B202" s="70" t="s">
        <v>6368</v>
      </c>
      <c r="C202" s="70" t="s">
        <v>6315</v>
      </c>
      <c r="D202" s="70" t="s">
        <v>67</v>
      </c>
      <c r="E202" s="70" t="s">
        <v>6369</v>
      </c>
      <c r="F202" s="451" t="s">
        <v>6301</v>
      </c>
      <c r="G202" s="451" t="s">
        <v>6302</v>
      </c>
      <c r="H202" s="59" t="s">
        <v>6303</v>
      </c>
      <c r="I202" s="442">
        <v>3780</v>
      </c>
      <c r="J202" s="70" t="s">
        <v>6317</v>
      </c>
      <c r="K202" s="451" t="s">
        <v>6370</v>
      </c>
      <c r="L202" s="70" t="s">
        <v>2648</v>
      </c>
      <c r="M202" s="70"/>
    </row>
    <row r="203" spans="1:13" s="292" customFormat="1" ht="67.5" hidden="1" customHeight="1" outlineLevel="2">
      <c r="A203" s="58" t="s">
        <v>6297</v>
      </c>
      <c r="B203" s="70" t="s">
        <v>6325</v>
      </c>
      <c r="C203" s="70" t="s">
        <v>6299</v>
      </c>
      <c r="D203" s="70" t="s">
        <v>67</v>
      </c>
      <c r="E203" s="70" t="s">
        <v>6371</v>
      </c>
      <c r="F203" s="451" t="s">
        <v>6301</v>
      </c>
      <c r="G203" s="451" t="s">
        <v>6302</v>
      </c>
      <c r="H203" s="59" t="s">
        <v>6303</v>
      </c>
      <c r="I203" s="442">
        <v>34232</v>
      </c>
      <c r="J203" s="70" t="s">
        <v>6304</v>
      </c>
      <c r="K203" s="451" t="s">
        <v>6327</v>
      </c>
      <c r="L203" s="55" t="s">
        <v>6309</v>
      </c>
      <c r="M203" s="70"/>
    </row>
    <row r="204" spans="1:13" s="292" customFormat="1" ht="67.5" hidden="1" customHeight="1" outlineLevel="2">
      <c r="A204" s="58" t="s">
        <v>6297</v>
      </c>
      <c r="B204" s="70" t="s">
        <v>6306</v>
      </c>
      <c r="C204" s="70" t="s">
        <v>6299</v>
      </c>
      <c r="D204" s="70" t="s">
        <v>67</v>
      </c>
      <c r="E204" s="70" t="s">
        <v>6372</v>
      </c>
      <c r="F204" s="451" t="s">
        <v>6301</v>
      </c>
      <c r="G204" s="451" t="s">
        <v>6302</v>
      </c>
      <c r="H204" s="59" t="s">
        <v>6303</v>
      </c>
      <c r="I204" s="442">
        <v>40000</v>
      </c>
      <c r="J204" s="70" t="s">
        <v>6304</v>
      </c>
      <c r="K204" s="451" t="s">
        <v>6308</v>
      </c>
      <c r="L204" s="55" t="s">
        <v>6309</v>
      </c>
      <c r="M204" s="70"/>
    </row>
    <row r="205" spans="1:13" s="292" customFormat="1" ht="102.75" hidden="1" customHeight="1" outlineLevel="2">
      <c r="A205" s="58" t="s">
        <v>6297</v>
      </c>
      <c r="B205" s="70" t="s">
        <v>6373</v>
      </c>
      <c r="C205" s="70" t="s">
        <v>6320</v>
      </c>
      <c r="D205" s="70" t="s">
        <v>67</v>
      </c>
      <c r="E205" s="70" t="s">
        <v>6374</v>
      </c>
      <c r="F205" s="451" t="s">
        <v>3022</v>
      </c>
      <c r="G205" s="451" t="s">
        <v>6302</v>
      </c>
      <c r="H205" s="59" t="s">
        <v>6303</v>
      </c>
      <c r="I205" s="442">
        <v>86500</v>
      </c>
      <c r="J205" s="70" t="s">
        <v>6317</v>
      </c>
      <c r="K205" s="451" t="s">
        <v>6375</v>
      </c>
      <c r="L205" s="55" t="s">
        <v>6376</v>
      </c>
      <c r="M205" s="70"/>
    </row>
    <row r="206" spans="1:13" s="292" customFormat="1" ht="119.1" hidden="1" customHeight="1" outlineLevel="2">
      <c r="A206" s="58" t="s">
        <v>6297</v>
      </c>
      <c r="B206" s="70" t="s">
        <v>6377</v>
      </c>
      <c r="C206" s="70" t="s">
        <v>6378</v>
      </c>
      <c r="D206" s="70" t="s">
        <v>6321</v>
      </c>
      <c r="E206" s="70" t="s">
        <v>6379</v>
      </c>
      <c r="F206" s="451" t="s">
        <v>3022</v>
      </c>
      <c r="G206" s="451" t="s">
        <v>6302</v>
      </c>
      <c r="H206" s="59" t="s">
        <v>6303</v>
      </c>
      <c r="I206" s="442">
        <v>180000</v>
      </c>
      <c r="J206" s="70" t="s">
        <v>6380</v>
      </c>
      <c r="K206" s="451" t="s">
        <v>6381</v>
      </c>
      <c r="L206" s="70" t="s">
        <v>6382</v>
      </c>
      <c r="M206" s="70"/>
    </row>
    <row r="207" spans="1:13" s="292" customFormat="1" ht="85.35" hidden="1" customHeight="1" outlineLevel="2">
      <c r="A207" s="58" t="s">
        <v>6297</v>
      </c>
      <c r="B207" s="70" t="s">
        <v>6383</v>
      </c>
      <c r="C207" s="70" t="s">
        <v>6384</v>
      </c>
      <c r="D207" s="70" t="s">
        <v>67</v>
      </c>
      <c r="E207" s="70" t="s">
        <v>6385</v>
      </c>
      <c r="F207" s="451" t="s">
        <v>6301</v>
      </c>
      <c r="G207" s="451" t="s">
        <v>6386</v>
      </c>
      <c r="H207" s="59" t="s">
        <v>442</v>
      </c>
      <c r="I207" s="442">
        <v>38095</v>
      </c>
      <c r="J207" s="70" t="s">
        <v>6304</v>
      </c>
      <c r="K207" s="451" t="s">
        <v>6387</v>
      </c>
      <c r="L207" s="70" t="s">
        <v>2648</v>
      </c>
      <c r="M207" s="70" t="s">
        <v>108</v>
      </c>
    </row>
    <row r="208" spans="1:13" s="292" customFormat="1" ht="85.35" hidden="1" customHeight="1" outlineLevel="2">
      <c r="A208" s="58" t="s">
        <v>6297</v>
      </c>
      <c r="B208" s="70" t="s">
        <v>6383</v>
      </c>
      <c r="C208" s="70" t="s">
        <v>6384</v>
      </c>
      <c r="D208" s="70" t="s">
        <v>67</v>
      </c>
      <c r="E208" s="70" t="s">
        <v>6388</v>
      </c>
      <c r="F208" s="451" t="s">
        <v>6301</v>
      </c>
      <c r="G208" s="451" t="s">
        <v>6386</v>
      </c>
      <c r="H208" s="59" t="s">
        <v>442</v>
      </c>
      <c r="I208" s="442">
        <v>30000</v>
      </c>
      <c r="J208" s="70" t="s">
        <v>6304</v>
      </c>
      <c r="K208" s="451" t="s">
        <v>6387</v>
      </c>
      <c r="L208" s="70" t="s">
        <v>5970</v>
      </c>
      <c r="M208" s="70" t="s">
        <v>108</v>
      </c>
    </row>
    <row r="209" spans="1:14" s="292" customFormat="1" ht="85.35" hidden="1" customHeight="1" outlineLevel="2">
      <c r="A209" s="58" t="s">
        <v>6297</v>
      </c>
      <c r="B209" s="70" t="s">
        <v>6389</v>
      </c>
      <c r="C209" s="70" t="s">
        <v>6384</v>
      </c>
      <c r="D209" s="70" t="s">
        <v>67</v>
      </c>
      <c r="E209" s="70" t="s">
        <v>6390</v>
      </c>
      <c r="F209" s="451" t="s">
        <v>6301</v>
      </c>
      <c r="G209" s="451" t="s">
        <v>6386</v>
      </c>
      <c r="H209" s="59" t="s">
        <v>442</v>
      </c>
      <c r="I209" s="442">
        <v>15000</v>
      </c>
      <c r="J209" s="70" t="s">
        <v>6304</v>
      </c>
      <c r="K209" s="451" t="s">
        <v>6391</v>
      </c>
      <c r="L209" s="70" t="s">
        <v>5970</v>
      </c>
      <c r="M209" s="70" t="s">
        <v>108</v>
      </c>
    </row>
    <row r="210" spans="1:14" s="292" customFormat="1" ht="85.35" hidden="1" customHeight="1" outlineLevel="2">
      <c r="A210" s="58" t="s">
        <v>6297</v>
      </c>
      <c r="B210" s="70" t="s">
        <v>6392</v>
      </c>
      <c r="C210" s="70" t="s">
        <v>6384</v>
      </c>
      <c r="D210" s="70" t="s">
        <v>67</v>
      </c>
      <c r="E210" s="70" t="s">
        <v>6393</v>
      </c>
      <c r="F210" s="451" t="s">
        <v>6301</v>
      </c>
      <c r="G210" s="451" t="s">
        <v>6386</v>
      </c>
      <c r="H210" s="59" t="s">
        <v>442</v>
      </c>
      <c r="I210" s="442">
        <v>8000</v>
      </c>
      <c r="J210" s="70" t="s">
        <v>6304</v>
      </c>
      <c r="K210" s="451" t="s">
        <v>6394</v>
      </c>
      <c r="L210" s="70" t="s">
        <v>5970</v>
      </c>
      <c r="M210" s="70" t="s">
        <v>108</v>
      </c>
    </row>
    <row r="211" spans="1:14" s="292" customFormat="1" ht="85.35" hidden="1" customHeight="1" outlineLevel="2">
      <c r="A211" s="58" t="s">
        <v>6297</v>
      </c>
      <c r="B211" s="70" t="s">
        <v>6389</v>
      </c>
      <c r="C211" s="70" t="s">
        <v>6384</v>
      </c>
      <c r="D211" s="70" t="s">
        <v>67</v>
      </c>
      <c r="E211" s="70" t="s">
        <v>6395</v>
      </c>
      <c r="F211" s="451" t="s">
        <v>6301</v>
      </c>
      <c r="G211" s="451" t="s">
        <v>6386</v>
      </c>
      <c r="H211" s="59" t="s">
        <v>442</v>
      </c>
      <c r="I211" s="442">
        <v>15000</v>
      </c>
      <c r="J211" s="70" t="s">
        <v>6304</v>
      </c>
      <c r="K211" s="451" t="s">
        <v>6391</v>
      </c>
      <c r="L211" s="70" t="s">
        <v>5970</v>
      </c>
      <c r="M211" s="70" t="s">
        <v>108</v>
      </c>
    </row>
    <row r="212" spans="1:14" s="292" customFormat="1" ht="85.35" hidden="1" customHeight="1" outlineLevel="2">
      <c r="A212" s="58" t="s">
        <v>6297</v>
      </c>
      <c r="B212" s="70" t="s">
        <v>6389</v>
      </c>
      <c r="C212" s="70" t="s">
        <v>6384</v>
      </c>
      <c r="D212" s="70" t="s">
        <v>67</v>
      </c>
      <c r="E212" s="70" t="s">
        <v>6396</v>
      </c>
      <c r="F212" s="451" t="s">
        <v>6301</v>
      </c>
      <c r="G212" s="451" t="s">
        <v>6386</v>
      </c>
      <c r="H212" s="59" t="s">
        <v>442</v>
      </c>
      <c r="I212" s="442">
        <v>25000</v>
      </c>
      <c r="J212" s="70" t="s">
        <v>6304</v>
      </c>
      <c r="K212" s="451" t="s">
        <v>6391</v>
      </c>
      <c r="L212" s="70" t="s">
        <v>5970</v>
      </c>
      <c r="M212" s="70" t="s">
        <v>108</v>
      </c>
    </row>
    <row r="213" spans="1:14" s="292" customFormat="1" ht="85.35" hidden="1" customHeight="1" outlineLevel="2">
      <c r="A213" s="58" t="s">
        <v>6297</v>
      </c>
      <c r="B213" s="70" t="s">
        <v>6383</v>
      </c>
      <c r="C213" s="70" t="s">
        <v>6384</v>
      </c>
      <c r="D213" s="70" t="s">
        <v>67</v>
      </c>
      <c r="E213" s="70" t="s">
        <v>6397</v>
      </c>
      <c r="F213" s="451" t="s">
        <v>6301</v>
      </c>
      <c r="G213" s="451" t="s">
        <v>6386</v>
      </c>
      <c r="H213" s="59" t="s">
        <v>442</v>
      </c>
      <c r="I213" s="442">
        <v>1000</v>
      </c>
      <c r="J213" s="70" t="s">
        <v>6304</v>
      </c>
      <c r="K213" s="451" t="s">
        <v>6387</v>
      </c>
      <c r="L213" s="70" t="s">
        <v>5970</v>
      </c>
      <c r="M213" s="70" t="s">
        <v>108</v>
      </c>
    </row>
    <row r="214" spans="1:14" s="292" customFormat="1" ht="85.35" hidden="1" customHeight="1" outlineLevel="2">
      <c r="A214" s="58" t="s">
        <v>6297</v>
      </c>
      <c r="B214" s="70" t="s">
        <v>6398</v>
      </c>
      <c r="C214" s="70" t="s">
        <v>6384</v>
      </c>
      <c r="D214" s="70" t="s">
        <v>67</v>
      </c>
      <c r="E214" s="70" t="s">
        <v>6399</v>
      </c>
      <c r="F214" s="451" t="s">
        <v>6301</v>
      </c>
      <c r="G214" s="451" t="s">
        <v>6386</v>
      </c>
      <c r="H214" s="59" t="s">
        <v>442</v>
      </c>
      <c r="I214" s="442">
        <v>25000</v>
      </c>
      <c r="J214" s="70" t="s">
        <v>6304</v>
      </c>
      <c r="K214" s="451" t="s">
        <v>6400</v>
      </c>
      <c r="L214" s="70" t="s">
        <v>2648</v>
      </c>
      <c r="M214" s="70"/>
    </row>
    <row r="215" spans="1:14" s="292" customFormat="1" ht="85.35" hidden="1" customHeight="1" outlineLevel="2">
      <c r="A215" s="58" t="s">
        <v>6297</v>
      </c>
      <c r="B215" s="70" t="s">
        <v>6383</v>
      </c>
      <c r="C215" s="70" t="s">
        <v>6384</v>
      </c>
      <c r="D215" s="70" t="s">
        <v>67</v>
      </c>
      <c r="E215" s="70" t="s">
        <v>6401</v>
      </c>
      <c r="F215" s="451" t="s">
        <v>6301</v>
      </c>
      <c r="G215" s="451" t="s">
        <v>6386</v>
      </c>
      <c r="H215" s="59" t="s">
        <v>442</v>
      </c>
      <c r="I215" s="442">
        <v>3000</v>
      </c>
      <c r="J215" s="70" t="s">
        <v>6304</v>
      </c>
      <c r="K215" s="451" t="s">
        <v>6387</v>
      </c>
      <c r="L215" s="70" t="s">
        <v>2648</v>
      </c>
      <c r="M215" s="70"/>
    </row>
    <row r="216" spans="1:14" s="292" customFormat="1" ht="127.5" hidden="1" customHeight="1" outlineLevel="2">
      <c r="A216" s="58" t="s">
        <v>502</v>
      </c>
      <c r="B216" s="70" t="s">
        <v>6402</v>
      </c>
      <c r="C216" s="70" t="s">
        <v>2543</v>
      </c>
      <c r="D216" s="70" t="s">
        <v>6109</v>
      </c>
      <c r="E216" s="70" t="s">
        <v>6403</v>
      </c>
      <c r="F216" s="451" t="s">
        <v>754</v>
      </c>
      <c r="G216" s="451" t="s">
        <v>200</v>
      </c>
      <c r="H216" s="59" t="s">
        <v>201</v>
      </c>
      <c r="I216" s="442">
        <v>55000</v>
      </c>
      <c r="J216" s="70" t="s">
        <v>1063</v>
      </c>
      <c r="K216" s="451" t="s">
        <v>6404</v>
      </c>
      <c r="L216" s="70" t="s">
        <v>6405</v>
      </c>
      <c r="M216" s="70"/>
    </row>
    <row r="217" spans="1:14" s="292" customFormat="1" ht="122.25" hidden="1" customHeight="1" outlineLevel="2">
      <c r="A217" s="58" t="s">
        <v>502</v>
      </c>
      <c r="B217" s="70" t="s">
        <v>6406</v>
      </c>
      <c r="C217" s="70" t="s">
        <v>2543</v>
      </c>
      <c r="D217" s="70" t="s">
        <v>6200</v>
      </c>
      <c r="E217" s="70" t="s">
        <v>6407</v>
      </c>
      <c r="F217" s="451" t="s">
        <v>754</v>
      </c>
      <c r="G217" s="451" t="s">
        <v>200</v>
      </c>
      <c r="H217" s="59" t="s">
        <v>201</v>
      </c>
      <c r="I217" s="442">
        <v>350000</v>
      </c>
      <c r="J217" s="70" t="s">
        <v>1063</v>
      </c>
      <c r="K217" s="451" t="s">
        <v>6408</v>
      </c>
      <c r="L217" s="70" t="s">
        <v>6409</v>
      </c>
      <c r="M217" s="70"/>
    </row>
    <row r="218" spans="1:14" s="3" customFormat="1" ht="25.35" hidden="1" customHeight="1" outlineLevel="1">
      <c r="A218" s="148" t="s">
        <v>449</v>
      </c>
      <c r="B218" s="148"/>
      <c r="C218" s="148"/>
      <c r="D218" s="148"/>
      <c r="E218" s="148"/>
      <c r="F218" s="148"/>
      <c r="G218" s="148"/>
      <c r="H218" s="54"/>
      <c r="I218" s="435">
        <f>SUM(I219:I299)</f>
        <v>12067909</v>
      </c>
      <c r="J218" s="148"/>
      <c r="K218" s="148"/>
      <c r="L218" s="148"/>
      <c r="M218" s="148"/>
    </row>
    <row r="219" spans="1:14" s="281" customFormat="1" ht="175.5" hidden="1" customHeight="1" outlineLevel="2">
      <c r="A219" s="60" t="s">
        <v>511</v>
      </c>
      <c r="B219" s="70" t="s">
        <v>6410</v>
      </c>
      <c r="C219" s="70" t="s">
        <v>75</v>
      </c>
      <c r="D219" s="70" t="s">
        <v>41</v>
      </c>
      <c r="E219" s="70" t="s">
        <v>6411</v>
      </c>
      <c r="F219" s="70" t="s">
        <v>252</v>
      </c>
      <c r="G219" s="70" t="s">
        <v>51</v>
      </c>
      <c r="H219" s="70" t="s">
        <v>76</v>
      </c>
      <c r="I219" s="442">
        <v>0</v>
      </c>
      <c r="J219" s="70" t="s">
        <v>508</v>
      </c>
      <c r="K219" s="70" t="s">
        <v>6412</v>
      </c>
      <c r="L219" s="70" t="s">
        <v>2530</v>
      </c>
      <c r="M219" s="70" t="s">
        <v>4798</v>
      </c>
      <c r="N219" s="295"/>
    </row>
    <row r="220" spans="1:14" s="281" customFormat="1" ht="138.75" hidden="1" customHeight="1" outlineLevel="2">
      <c r="A220" s="60" t="s">
        <v>511</v>
      </c>
      <c r="B220" s="70" t="s">
        <v>6413</v>
      </c>
      <c r="C220" s="70" t="s">
        <v>75</v>
      </c>
      <c r="D220" s="70" t="s">
        <v>41</v>
      </c>
      <c r="E220" s="70" t="s">
        <v>6414</v>
      </c>
      <c r="F220" s="70" t="s">
        <v>252</v>
      </c>
      <c r="G220" s="70" t="s">
        <v>51</v>
      </c>
      <c r="H220" s="70" t="s">
        <v>76</v>
      </c>
      <c r="I220" s="442">
        <v>0</v>
      </c>
      <c r="J220" s="70" t="s">
        <v>508</v>
      </c>
      <c r="K220" s="70" t="s">
        <v>6415</v>
      </c>
      <c r="L220" s="70" t="s">
        <v>6416</v>
      </c>
      <c r="M220" s="70" t="s">
        <v>4798</v>
      </c>
      <c r="N220" s="295"/>
    </row>
    <row r="221" spans="1:14" s="281" customFormat="1" ht="174.75" hidden="1" customHeight="1" outlineLevel="2">
      <c r="A221" s="60" t="s">
        <v>511</v>
      </c>
      <c r="B221" s="70" t="s">
        <v>6417</v>
      </c>
      <c r="C221" s="70" t="s">
        <v>75</v>
      </c>
      <c r="D221" s="70" t="s">
        <v>145</v>
      </c>
      <c r="E221" s="70" t="s">
        <v>6418</v>
      </c>
      <c r="F221" s="70" t="s">
        <v>252</v>
      </c>
      <c r="G221" s="70" t="s">
        <v>51</v>
      </c>
      <c r="H221" s="70" t="s">
        <v>76</v>
      </c>
      <c r="I221" s="442">
        <v>0</v>
      </c>
      <c r="J221" s="70" t="s">
        <v>508</v>
      </c>
      <c r="K221" s="70" t="s">
        <v>6419</v>
      </c>
      <c r="L221" s="70" t="s">
        <v>6420</v>
      </c>
      <c r="M221" s="70" t="s">
        <v>4798</v>
      </c>
      <c r="N221" s="295"/>
    </row>
    <row r="222" spans="1:14" s="281" customFormat="1" ht="140.25" hidden="1" customHeight="1" outlineLevel="2">
      <c r="A222" s="60" t="s">
        <v>511</v>
      </c>
      <c r="B222" s="70" t="s">
        <v>6421</v>
      </c>
      <c r="C222" s="70" t="s">
        <v>75</v>
      </c>
      <c r="D222" s="70" t="s">
        <v>145</v>
      </c>
      <c r="E222" s="70" t="s">
        <v>6418</v>
      </c>
      <c r="F222" s="70" t="s">
        <v>252</v>
      </c>
      <c r="G222" s="70" t="s">
        <v>51</v>
      </c>
      <c r="H222" s="70" t="s">
        <v>76</v>
      </c>
      <c r="I222" s="442">
        <v>0</v>
      </c>
      <c r="J222" s="70" t="s">
        <v>508</v>
      </c>
      <c r="K222" s="70" t="s">
        <v>6422</v>
      </c>
      <c r="L222" s="70" t="s">
        <v>6423</v>
      </c>
      <c r="M222" s="70" t="s">
        <v>4798</v>
      </c>
      <c r="N222" s="295"/>
    </row>
    <row r="223" spans="1:14" s="281" customFormat="1" ht="134.1" hidden="1" customHeight="1" outlineLevel="2">
      <c r="A223" s="60" t="s">
        <v>511</v>
      </c>
      <c r="B223" s="70" t="s">
        <v>6424</v>
      </c>
      <c r="C223" s="70" t="s">
        <v>75</v>
      </c>
      <c r="D223" s="70" t="s">
        <v>41</v>
      </c>
      <c r="E223" s="70" t="s">
        <v>6425</v>
      </c>
      <c r="F223" s="70" t="s">
        <v>252</v>
      </c>
      <c r="G223" s="70" t="s">
        <v>51</v>
      </c>
      <c r="H223" s="70" t="s">
        <v>76</v>
      </c>
      <c r="I223" s="442">
        <v>0</v>
      </c>
      <c r="J223" s="70" t="s">
        <v>508</v>
      </c>
      <c r="K223" s="70" t="s">
        <v>6426</v>
      </c>
      <c r="L223" s="70" t="s">
        <v>6427</v>
      </c>
      <c r="M223" s="70" t="s">
        <v>4798</v>
      </c>
      <c r="N223" s="295"/>
    </row>
    <row r="224" spans="1:14" s="281" customFormat="1" ht="149.1" hidden="1" customHeight="1" outlineLevel="2">
      <c r="A224" s="60" t="s">
        <v>511</v>
      </c>
      <c r="B224" s="70" t="s">
        <v>6428</v>
      </c>
      <c r="C224" s="70" t="s">
        <v>75</v>
      </c>
      <c r="D224" s="70" t="s">
        <v>41</v>
      </c>
      <c r="E224" s="70" t="s">
        <v>6429</v>
      </c>
      <c r="F224" s="70" t="s">
        <v>252</v>
      </c>
      <c r="G224" s="70" t="s">
        <v>51</v>
      </c>
      <c r="H224" s="70" t="s">
        <v>76</v>
      </c>
      <c r="I224" s="442">
        <v>0</v>
      </c>
      <c r="J224" s="70" t="s">
        <v>508</v>
      </c>
      <c r="K224" s="70" t="s">
        <v>6430</v>
      </c>
      <c r="L224" s="70" t="s">
        <v>6427</v>
      </c>
      <c r="M224" s="70" t="s">
        <v>4798</v>
      </c>
      <c r="N224" s="295"/>
    </row>
    <row r="225" spans="1:14" s="281" customFormat="1" ht="135" hidden="1" customHeight="1" outlineLevel="2">
      <c r="A225" s="60" t="s">
        <v>511</v>
      </c>
      <c r="B225" s="70" t="s">
        <v>6431</v>
      </c>
      <c r="C225" s="70" t="s">
        <v>75</v>
      </c>
      <c r="D225" s="70" t="s">
        <v>41</v>
      </c>
      <c r="E225" s="70" t="s">
        <v>6432</v>
      </c>
      <c r="F225" s="70" t="s">
        <v>252</v>
      </c>
      <c r="G225" s="70" t="s">
        <v>51</v>
      </c>
      <c r="H225" s="70" t="s">
        <v>76</v>
      </c>
      <c r="I225" s="442">
        <v>0</v>
      </c>
      <c r="J225" s="70" t="s">
        <v>508</v>
      </c>
      <c r="K225" s="70" t="s">
        <v>6433</v>
      </c>
      <c r="L225" s="70" t="s">
        <v>6427</v>
      </c>
      <c r="M225" s="70" t="s">
        <v>4798</v>
      </c>
      <c r="N225" s="295"/>
    </row>
    <row r="226" spans="1:14" s="281" customFormat="1" ht="119.25" hidden="1" customHeight="1" outlineLevel="2">
      <c r="A226" s="60" t="s">
        <v>511</v>
      </c>
      <c r="B226" s="70" t="s">
        <v>6434</v>
      </c>
      <c r="C226" s="70" t="s">
        <v>75</v>
      </c>
      <c r="D226" s="70" t="s">
        <v>41</v>
      </c>
      <c r="E226" s="70" t="s">
        <v>6435</v>
      </c>
      <c r="F226" s="70" t="s">
        <v>252</v>
      </c>
      <c r="G226" s="70" t="s">
        <v>51</v>
      </c>
      <c r="H226" s="70" t="s">
        <v>76</v>
      </c>
      <c r="I226" s="442">
        <v>0</v>
      </c>
      <c r="J226" s="70" t="s">
        <v>508</v>
      </c>
      <c r="K226" s="70" t="s">
        <v>6436</v>
      </c>
      <c r="L226" s="70" t="s">
        <v>6427</v>
      </c>
      <c r="M226" s="70" t="s">
        <v>4798</v>
      </c>
      <c r="N226" s="295"/>
    </row>
    <row r="227" spans="1:14" s="281" customFormat="1" ht="134.1" hidden="1" customHeight="1" outlineLevel="2">
      <c r="A227" s="60" t="s">
        <v>511</v>
      </c>
      <c r="B227" s="70" t="s">
        <v>6437</v>
      </c>
      <c r="C227" s="70" t="s">
        <v>75</v>
      </c>
      <c r="D227" s="70" t="s">
        <v>41</v>
      </c>
      <c r="E227" s="70" t="s">
        <v>6438</v>
      </c>
      <c r="F227" s="70" t="s">
        <v>252</v>
      </c>
      <c r="G227" s="70" t="s">
        <v>51</v>
      </c>
      <c r="H227" s="70" t="s">
        <v>76</v>
      </c>
      <c r="I227" s="442">
        <v>0</v>
      </c>
      <c r="J227" s="70" t="s">
        <v>508</v>
      </c>
      <c r="K227" s="70" t="s">
        <v>6439</v>
      </c>
      <c r="L227" s="70" t="s">
        <v>6427</v>
      </c>
      <c r="M227" s="70" t="s">
        <v>4798</v>
      </c>
      <c r="N227" s="295"/>
    </row>
    <row r="228" spans="1:14" s="281" customFormat="1" ht="120" hidden="1" customHeight="1" outlineLevel="2">
      <c r="A228" s="60" t="s">
        <v>511</v>
      </c>
      <c r="B228" s="70" t="s">
        <v>6440</v>
      </c>
      <c r="C228" s="70" t="s">
        <v>75</v>
      </c>
      <c r="D228" s="70" t="s">
        <v>41</v>
      </c>
      <c r="E228" s="70" t="s">
        <v>6441</v>
      </c>
      <c r="F228" s="70" t="s">
        <v>252</v>
      </c>
      <c r="G228" s="70" t="s">
        <v>51</v>
      </c>
      <c r="H228" s="70" t="s">
        <v>76</v>
      </c>
      <c r="I228" s="442">
        <v>0</v>
      </c>
      <c r="J228" s="70" t="s">
        <v>508</v>
      </c>
      <c r="K228" s="70" t="s">
        <v>6442</v>
      </c>
      <c r="L228" s="70" t="s">
        <v>6427</v>
      </c>
      <c r="M228" s="70" t="s">
        <v>4798</v>
      </c>
      <c r="N228" s="295"/>
    </row>
    <row r="229" spans="1:14" s="281" customFormat="1" ht="52.35" hidden="1" customHeight="1" outlineLevel="2">
      <c r="A229" s="60" t="s">
        <v>511</v>
      </c>
      <c r="B229" s="70" t="s">
        <v>6443</v>
      </c>
      <c r="C229" s="70" t="s">
        <v>2361</v>
      </c>
      <c r="D229" s="70" t="s">
        <v>6444</v>
      </c>
      <c r="E229" s="70" t="s">
        <v>6445</v>
      </c>
      <c r="F229" s="70" t="s">
        <v>91</v>
      </c>
      <c r="G229" s="70"/>
      <c r="H229" s="70"/>
      <c r="I229" s="442">
        <v>0</v>
      </c>
      <c r="J229" s="70" t="s">
        <v>210</v>
      </c>
      <c r="K229" s="70" t="s">
        <v>792</v>
      </c>
      <c r="L229" s="70" t="s">
        <v>6446</v>
      </c>
      <c r="M229" s="70" t="s">
        <v>43</v>
      </c>
      <c r="N229" s="295"/>
    </row>
    <row r="230" spans="1:14" s="281" customFormat="1" ht="71.25" hidden="1" customHeight="1" outlineLevel="2">
      <c r="A230" s="60" t="s">
        <v>511</v>
      </c>
      <c r="B230" s="70" t="s">
        <v>6447</v>
      </c>
      <c r="C230" s="70" t="s">
        <v>5274</v>
      </c>
      <c r="D230" s="70" t="s">
        <v>54</v>
      </c>
      <c r="E230" s="70" t="s">
        <v>6448</v>
      </c>
      <c r="F230" s="70" t="s">
        <v>91</v>
      </c>
      <c r="G230" s="70" t="s">
        <v>6449</v>
      </c>
      <c r="H230" s="70" t="s">
        <v>79</v>
      </c>
      <c r="I230" s="448">
        <v>31500</v>
      </c>
      <c r="J230" s="70" t="s">
        <v>260</v>
      </c>
      <c r="K230" s="70" t="s">
        <v>6450</v>
      </c>
      <c r="L230" s="70" t="s">
        <v>280</v>
      </c>
      <c r="M230" s="70" t="s">
        <v>105</v>
      </c>
      <c r="N230" s="295"/>
    </row>
    <row r="231" spans="1:14" s="281" customFormat="1" ht="52.35" hidden="1" customHeight="1" outlineLevel="2">
      <c r="A231" s="60" t="s">
        <v>511</v>
      </c>
      <c r="B231" s="70" t="s">
        <v>6451</v>
      </c>
      <c r="C231" s="70" t="s">
        <v>2361</v>
      </c>
      <c r="D231" s="70" t="s">
        <v>6444</v>
      </c>
      <c r="E231" s="70" t="s">
        <v>6452</v>
      </c>
      <c r="F231" s="70" t="s">
        <v>91</v>
      </c>
      <c r="G231" s="70"/>
      <c r="H231" s="70"/>
      <c r="I231" s="442">
        <v>0</v>
      </c>
      <c r="J231" s="70" t="s">
        <v>210</v>
      </c>
      <c r="K231" s="70" t="s">
        <v>792</v>
      </c>
      <c r="L231" s="70" t="s">
        <v>793</v>
      </c>
      <c r="M231" s="70" t="s">
        <v>43</v>
      </c>
      <c r="N231" s="295"/>
    </row>
    <row r="232" spans="1:14" s="281" customFormat="1" ht="52.35" hidden="1" customHeight="1" outlineLevel="2">
      <c r="A232" s="60" t="s">
        <v>511</v>
      </c>
      <c r="B232" s="70" t="s">
        <v>6453</v>
      </c>
      <c r="C232" s="70" t="s">
        <v>2361</v>
      </c>
      <c r="D232" s="70" t="s">
        <v>94</v>
      </c>
      <c r="E232" s="70" t="s">
        <v>6454</v>
      </c>
      <c r="F232" s="70" t="s">
        <v>91</v>
      </c>
      <c r="G232" s="70"/>
      <c r="H232" s="70"/>
      <c r="I232" s="442">
        <v>0</v>
      </c>
      <c r="J232" s="70" t="s">
        <v>210</v>
      </c>
      <c r="K232" s="70" t="s">
        <v>218</v>
      </c>
      <c r="L232" s="70" t="s">
        <v>2492</v>
      </c>
      <c r="M232" s="70" t="s">
        <v>43</v>
      </c>
      <c r="N232" s="295"/>
    </row>
    <row r="233" spans="1:14" s="281" customFormat="1" ht="69" hidden="1" customHeight="1" outlineLevel="2">
      <c r="A233" s="60" t="s">
        <v>511</v>
      </c>
      <c r="B233" s="70" t="s">
        <v>6455</v>
      </c>
      <c r="C233" s="70" t="s">
        <v>2347</v>
      </c>
      <c r="D233" s="70" t="s">
        <v>41</v>
      </c>
      <c r="E233" s="70" t="s">
        <v>5830</v>
      </c>
      <c r="F233" s="70" t="s">
        <v>91</v>
      </c>
      <c r="G233" s="70" t="s">
        <v>6449</v>
      </c>
      <c r="H233" s="70" t="s">
        <v>209</v>
      </c>
      <c r="I233" s="442">
        <v>0</v>
      </c>
      <c r="J233" s="70" t="s">
        <v>256</v>
      </c>
      <c r="K233" s="70" t="s">
        <v>6456</v>
      </c>
      <c r="L233" s="70" t="s">
        <v>81</v>
      </c>
      <c r="M233" s="70" t="s">
        <v>4798</v>
      </c>
      <c r="N233" s="295"/>
    </row>
    <row r="234" spans="1:14" s="281" customFormat="1" ht="52.35" hidden="1" customHeight="1" outlineLevel="2">
      <c r="A234" s="60" t="s">
        <v>511</v>
      </c>
      <c r="B234" s="70" t="s">
        <v>6457</v>
      </c>
      <c r="C234" s="70" t="s">
        <v>2361</v>
      </c>
      <c r="D234" s="70" t="s">
        <v>94</v>
      </c>
      <c r="E234" s="70" t="s">
        <v>5971</v>
      </c>
      <c r="F234" s="70" t="s">
        <v>91</v>
      </c>
      <c r="G234" s="70"/>
      <c r="H234" s="70"/>
      <c r="I234" s="442">
        <v>0</v>
      </c>
      <c r="J234" s="70" t="s">
        <v>210</v>
      </c>
      <c r="K234" s="70" t="s">
        <v>6458</v>
      </c>
      <c r="L234" s="70" t="s">
        <v>6459</v>
      </c>
      <c r="M234" s="70" t="s">
        <v>43</v>
      </c>
      <c r="N234" s="295"/>
    </row>
    <row r="235" spans="1:14" s="281" customFormat="1" ht="52.35" hidden="1" customHeight="1" outlineLevel="2">
      <c r="A235" s="60" t="s">
        <v>511</v>
      </c>
      <c r="B235" s="70" t="s">
        <v>6451</v>
      </c>
      <c r="C235" s="70" t="s">
        <v>2361</v>
      </c>
      <c r="D235" s="70" t="s">
        <v>6444</v>
      </c>
      <c r="E235" s="70" t="s">
        <v>6460</v>
      </c>
      <c r="F235" s="70" t="s">
        <v>91</v>
      </c>
      <c r="G235" s="70" t="s">
        <v>6449</v>
      </c>
      <c r="H235" s="70" t="s">
        <v>209</v>
      </c>
      <c r="I235" s="448">
        <v>100000</v>
      </c>
      <c r="J235" s="70" t="s">
        <v>210</v>
      </c>
      <c r="K235" s="70" t="s">
        <v>792</v>
      </c>
      <c r="L235" s="70" t="s">
        <v>6461</v>
      </c>
      <c r="M235" s="70"/>
      <c r="N235" s="295"/>
    </row>
    <row r="236" spans="1:14" s="281" customFormat="1" ht="102" hidden="1" customHeight="1" outlineLevel="2">
      <c r="A236" s="60" t="s">
        <v>511</v>
      </c>
      <c r="B236" s="70" t="s">
        <v>6462</v>
      </c>
      <c r="C236" s="70" t="s">
        <v>2361</v>
      </c>
      <c r="D236" s="70" t="s">
        <v>6109</v>
      </c>
      <c r="E236" s="70" t="s">
        <v>6463</v>
      </c>
      <c r="F236" s="70" t="s">
        <v>91</v>
      </c>
      <c r="G236" s="70" t="s">
        <v>6449</v>
      </c>
      <c r="H236" s="70" t="s">
        <v>209</v>
      </c>
      <c r="I236" s="448">
        <v>2980000</v>
      </c>
      <c r="J236" s="70" t="s">
        <v>210</v>
      </c>
      <c r="K236" s="70" t="s">
        <v>6464</v>
      </c>
      <c r="L236" s="70" t="s">
        <v>6465</v>
      </c>
      <c r="M236" s="70"/>
      <c r="N236" s="295"/>
    </row>
    <row r="237" spans="1:14" s="281" customFormat="1" ht="52.35" hidden="1" customHeight="1" outlineLevel="2">
      <c r="A237" s="60" t="s">
        <v>511</v>
      </c>
      <c r="B237" s="70" t="s">
        <v>6466</v>
      </c>
      <c r="C237" s="70" t="s">
        <v>2361</v>
      </c>
      <c r="D237" s="70" t="s">
        <v>2406</v>
      </c>
      <c r="E237" s="70" t="s">
        <v>6467</v>
      </c>
      <c r="F237" s="70" t="s">
        <v>91</v>
      </c>
      <c r="G237" s="70" t="s">
        <v>6449</v>
      </c>
      <c r="H237" s="70" t="s">
        <v>209</v>
      </c>
      <c r="I237" s="448">
        <v>1050000</v>
      </c>
      <c r="J237" s="70" t="s">
        <v>210</v>
      </c>
      <c r="K237" s="70" t="s">
        <v>6468</v>
      </c>
      <c r="L237" s="70" t="s">
        <v>81</v>
      </c>
      <c r="M237" s="70" t="s">
        <v>105</v>
      </c>
      <c r="N237" s="295"/>
    </row>
    <row r="238" spans="1:14" s="281" customFormat="1" ht="66.75" hidden="1" customHeight="1" outlineLevel="2">
      <c r="A238" s="60" t="s">
        <v>511</v>
      </c>
      <c r="B238" s="70" t="s">
        <v>6469</v>
      </c>
      <c r="C238" s="70" t="s">
        <v>2361</v>
      </c>
      <c r="D238" s="70" t="s">
        <v>2406</v>
      </c>
      <c r="E238" s="70"/>
      <c r="F238" s="70" t="s">
        <v>91</v>
      </c>
      <c r="G238" s="70" t="s">
        <v>6449</v>
      </c>
      <c r="H238" s="70" t="s">
        <v>209</v>
      </c>
      <c r="I238" s="448">
        <v>350000</v>
      </c>
      <c r="J238" s="70" t="s">
        <v>210</v>
      </c>
      <c r="K238" s="70" t="s">
        <v>6470</v>
      </c>
      <c r="L238" s="70" t="s">
        <v>81</v>
      </c>
      <c r="M238" s="70" t="s">
        <v>6471</v>
      </c>
      <c r="N238" s="295"/>
    </row>
    <row r="239" spans="1:14" s="281" customFormat="1" ht="66.75" hidden="1" customHeight="1" outlineLevel="2">
      <c r="A239" s="60" t="s">
        <v>511</v>
      </c>
      <c r="B239" s="70" t="s">
        <v>6472</v>
      </c>
      <c r="C239" s="70" t="s">
        <v>2361</v>
      </c>
      <c r="D239" s="70" t="s">
        <v>54</v>
      </c>
      <c r="E239" s="70"/>
      <c r="F239" s="70" t="s">
        <v>91</v>
      </c>
      <c r="G239" s="70" t="s">
        <v>6449</v>
      </c>
      <c r="H239" s="70" t="s">
        <v>209</v>
      </c>
      <c r="I239" s="448">
        <v>335000</v>
      </c>
      <c r="J239" s="70" t="s">
        <v>210</v>
      </c>
      <c r="K239" s="70" t="s">
        <v>6473</v>
      </c>
      <c r="L239" s="70" t="s">
        <v>6474</v>
      </c>
      <c r="M239" s="70" t="s">
        <v>6471</v>
      </c>
      <c r="N239" s="295"/>
    </row>
    <row r="240" spans="1:14" s="281" customFormat="1" ht="66.75" hidden="1" customHeight="1" outlineLevel="2">
      <c r="A240" s="60" t="s">
        <v>511</v>
      </c>
      <c r="B240" s="70" t="s">
        <v>6475</v>
      </c>
      <c r="C240" s="70" t="s">
        <v>2361</v>
      </c>
      <c r="D240" s="70" t="s">
        <v>54</v>
      </c>
      <c r="E240" s="70"/>
      <c r="F240" s="70" t="s">
        <v>91</v>
      </c>
      <c r="G240" s="70" t="s">
        <v>6449</v>
      </c>
      <c r="H240" s="70" t="s">
        <v>209</v>
      </c>
      <c r="I240" s="448">
        <v>185000</v>
      </c>
      <c r="J240" s="70" t="s">
        <v>210</v>
      </c>
      <c r="K240" s="70" t="s">
        <v>6476</v>
      </c>
      <c r="L240" s="70" t="s">
        <v>6477</v>
      </c>
      <c r="M240" s="70" t="s">
        <v>6471</v>
      </c>
      <c r="N240" s="295"/>
    </row>
    <row r="241" spans="1:14" s="281" customFormat="1" ht="66.75" hidden="1" customHeight="1" outlineLevel="2">
      <c r="A241" s="60" t="s">
        <v>511</v>
      </c>
      <c r="B241" s="70" t="s">
        <v>6478</v>
      </c>
      <c r="C241" s="70" t="s">
        <v>2347</v>
      </c>
      <c r="D241" s="70" t="s">
        <v>41</v>
      </c>
      <c r="E241" s="70" t="s">
        <v>6479</v>
      </c>
      <c r="F241" s="70" t="s">
        <v>91</v>
      </c>
      <c r="G241" s="70" t="s">
        <v>6449</v>
      </c>
      <c r="H241" s="70" t="s">
        <v>209</v>
      </c>
      <c r="I241" s="442">
        <v>0</v>
      </c>
      <c r="J241" s="70" t="s">
        <v>256</v>
      </c>
      <c r="K241" s="70" t="s">
        <v>6480</v>
      </c>
      <c r="L241" s="70" t="s">
        <v>81</v>
      </c>
      <c r="M241" s="70" t="s">
        <v>4798</v>
      </c>
      <c r="N241" s="295"/>
    </row>
    <row r="242" spans="1:14" s="281" customFormat="1" ht="84" hidden="1" customHeight="1" outlineLevel="2">
      <c r="A242" s="60" t="s">
        <v>511</v>
      </c>
      <c r="B242" s="70" t="s">
        <v>6481</v>
      </c>
      <c r="C242" s="70" t="s">
        <v>211</v>
      </c>
      <c r="D242" s="70" t="s">
        <v>41</v>
      </c>
      <c r="E242" s="70" t="s">
        <v>6482</v>
      </c>
      <c r="F242" s="70" t="s">
        <v>91</v>
      </c>
      <c r="G242" s="70" t="s">
        <v>6449</v>
      </c>
      <c r="H242" s="70" t="s">
        <v>209</v>
      </c>
      <c r="I242" s="442">
        <v>0</v>
      </c>
      <c r="J242" s="70" t="s">
        <v>210</v>
      </c>
      <c r="K242" s="70" t="s">
        <v>6483</v>
      </c>
      <c r="L242" s="70" t="s">
        <v>509</v>
      </c>
      <c r="M242" s="70" t="s">
        <v>4798</v>
      </c>
      <c r="N242" s="295"/>
    </row>
    <row r="243" spans="1:14" s="281" customFormat="1" ht="68.25" hidden="1" customHeight="1" outlineLevel="2">
      <c r="A243" s="60" t="s">
        <v>511</v>
      </c>
      <c r="B243" s="70" t="s">
        <v>5247</v>
      </c>
      <c r="C243" s="70" t="s">
        <v>5248</v>
      </c>
      <c r="D243" s="70" t="s">
        <v>54</v>
      </c>
      <c r="E243" s="70" t="s">
        <v>6484</v>
      </c>
      <c r="F243" s="70" t="s">
        <v>91</v>
      </c>
      <c r="G243" s="70" t="s">
        <v>6449</v>
      </c>
      <c r="H243" s="70" t="s">
        <v>209</v>
      </c>
      <c r="I243" s="442">
        <v>0</v>
      </c>
      <c r="J243" s="70" t="s">
        <v>210</v>
      </c>
      <c r="K243" s="70" t="s">
        <v>6485</v>
      </c>
      <c r="L243" s="70" t="s">
        <v>217</v>
      </c>
      <c r="M243" s="70" t="s">
        <v>4798</v>
      </c>
      <c r="N243" s="295"/>
    </row>
    <row r="244" spans="1:14" s="281" customFormat="1" ht="68.25" hidden="1" customHeight="1" outlineLevel="2">
      <c r="A244" s="60" t="s">
        <v>511</v>
      </c>
      <c r="B244" s="70" t="s">
        <v>6486</v>
      </c>
      <c r="C244" s="70" t="s">
        <v>6487</v>
      </c>
      <c r="D244" s="70" t="s">
        <v>54</v>
      </c>
      <c r="E244" s="70" t="s">
        <v>6488</v>
      </c>
      <c r="F244" s="70" t="s">
        <v>91</v>
      </c>
      <c r="G244" s="70" t="s">
        <v>6449</v>
      </c>
      <c r="H244" s="70" t="s">
        <v>209</v>
      </c>
      <c r="I244" s="442">
        <v>0</v>
      </c>
      <c r="J244" s="70" t="s">
        <v>379</v>
      </c>
      <c r="K244" s="70" t="s">
        <v>6489</v>
      </c>
      <c r="L244" s="70" t="s">
        <v>207</v>
      </c>
      <c r="M244" s="70" t="s">
        <v>4798</v>
      </c>
      <c r="N244" s="295"/>
    </row>
    <row r="245" spans="1:14" s="281" customFormat="1" ht="86.25" hidden="1" customHeight="1" outlineLevel="2">
      <c r="A245" s="60" t="s">
        <v>511</v>
      </c>
      <c r="B245" s="70" t="s">
        <v>6490</v>
      </c>
      <c r="C245" s="70" t="s">
        <v>6491</v>
      </c>
      <c r="D245" s="70" t="s">
        <v>54</v>
      </c>
      <c r="E245" s="70" t="s">
        <v>6492</v>
      </c>
      <c r="F245" s="70" t="s">
        <v>91</v>
      </c>
      <c r="G245" s="70" t="s">
        <v>6449</v>
      </c>
      <c r="H245" s="70" t="s">
        <v>209</v>
      </c>
      <c r="I245" s="442">
        <v>0</v>
      </c>
      <c r="J245" s="70" t="s">
        <v>210</v>
      </c>
      <c r="K245" s="70" t="s">
        <v>6493</v>
      </c>
      <c r="L245" s="70" t="s">
        <v>6494</v>
      </c>
      <c r="M245" s="70" t="s">
        <v>4798</v>
      </c>
      <c r="N245" s="295"/>
    </row>
    <row r="246" spans="1:14" s="281" customFormat="1" ht="101.25" hidden="1" customHeight="1" outlineLevel="2">
      <c r="A246" s="60" t="s">
        <v>511</v>
      </c>
      <c r="B246" s="70" t="s">
        <v>6495</v>
      </c>
      <c r="C246" s="70" t="s">
        <v>4611</v>
      </c>
      <c r="D246" s="70" t="s">
        <v>46</v>
      </c>
      <c r="E246" s="70" t="s">
        <v>6496</v>
      </c>
      <c r="F246" s="70" t="s">
        <v>91</v>
      </c>
      <c r="G246" s="70" t="s">
        <v>6449</v>
      </c>
      <c r="H246" s="70" t="s">
        <v>209</v>
      </c>
      <c r="I246" s="442">
        <v>0</v>
      </c>
      <c r="J246" s="70" t="s">
        <v>210</v>
      </c>
      <c r="K246" s="70" t="s">
        <v>6497</v>
      </c>
      <c r="L246" s="70" t="s">
        <v>5280</v>
      </c>
      <c r="M246" s="70" t="s">
        <v>4798</v>
      </c>
      <c r="N246" s="295"/>
    </row>
    <row r="247" spans="1:14" s="281" customFormat="1" ht="118.5" hidden="1" customHeight="1" outlineLevel="2">
      <c r="A247" s="60" t="s">
        <v>511</v>
      </c>
      <c r="B247" s="70" t="s">
        <v>6498</v>
      </c>
      <c r="C247" s="70" t="s">
        <v>4611</v>
      </c>
      <c r="D247" s="70" t="s">
        <v>46</v>
      </c>
      <c r="E247" s="70" t="s">
        <v>6499</v>
      </c>
      <c r="F247" s="70" t="s">
        <v>91</v>
      </c>
      <c r="G247" s="70" t="s">
        <v>6449</v>
      </c>
      <c r="H247" s="70" t="s">
        <v>209</v>
      </c>
      <c r="I247" s="448">
        <v>44625</v>
      </c>
      <c r="J247" s="70" t="s">
        <v>210</v>
      </c>
      <c r="K247" s="70" t="s">
        <v>6500</v>
      </c>
      <c r="L247" s="70" t="s">
        <v>4619</v>
      </c>
      <c r="M247" s="70" t="s">
        <v>105</v>
      </c>
      <c r="N247" s="295"/>
    </row>
    <row r="248" spans="1:14" s="281" customFormat="1" ht="68.25" hidden="1" customHeight="1" outlineLevel="2">
      <c r="A248" s="60" t="s">
        <v>511</v>
      </c>
      <c r="B248" s="70" t="s">
        <v>6501</v>
      </c>
      <c r="C248" s="70" t="s">
        <v>6502</v>
      </c>
      <c r="D248" s="70" t="s">
        <v>46</v>
      </c>
      <c r="E248" s="70" t="s">
        <v>6503</v>
      </c>
      <c r="F248" s="70" t="s">
        <v>91</v>
      </c>
      <c r="G248" s="70" t="s">
        <v>6449</v>
      </c>
      <c r="H248" s="70" t="s">
        <v>209</v>
      </c>
      <c r="I248" s="448">
        <v>100000</v>
      </c>
      <c r="J248" s="70" t="s">
        <v>259</v>
      </c>
      <c r="K248" s="70" t="s">
        <v>6504</v>
      </c>
      <c r="L248" s="70" t="s">
        <v>1088</v>
      </c>
      <c r="M248" s="70"/>
      <c r="N248" s="295"/>
    </row>
    <row r="249" spans="1:14" s="281" customFormat="1" ht="84.75" hidden="1" customHeight="1" outlineLevel="2">
      <c r="A249" s="60" t="s">
        <v>511</v>
      </c>
      <c r="B249" s="70" t="s">
        <v>6501</v>
      </c>
      <c r="C249" s="70" t="s">
        <v>6502</v>
      </c>
      <c r="D249" s="70" t="s">
        <v>54</v>
      </c>
      <c r="E249" s="70" t="s">
        <v>6505</v>
      </c>
      <c r="F249" s="70" t="s">
        <v>91</v>
      </c>
      <c r="G249" s="70" t="s">
        <v>6449</v>
      </c>
      <c r="H249" s="70" t="s">
        <v>209</v>
      </c>
      <c r="I249" s="448">
        <v>15000</v>
      </c>
      <c r="J249" s="70" t="s">
        <v>259</v>
      </c>
      <c r="K249" s="70" t="s">
        <v>6506</v>
      </c>
      <c r="L249" s="70" t="s">
        <v>6507</v>
      </c>
      <c r="M249" s="70"/>
      <c r="N249" s="295"/>
    </row>
    <row r="250" spans="1:14" s="281" customFormat="1" ht="86.25" hidden="1" customHeight="1" outlineLevel="2">
      <c r="A250" s="60" t="s">
        <v>511</v>
      </c>
      <c r="B250" s="70" t="s">
        <v>6508</v>
      </c>
      <c r="C250" s="70" t="s">
        <v>4616</v>
      </c>
      <c r="D250" s="70" t="s">
        <v>41</v>
      </c>
      <c r="E250" s="70" t="s">
        <v>4617</v>
      </c>
      <c r="F250" s="70" t="s">
        <v>91</v>
      </c>
      <c r="G250" s="70" t="s">
        <v>6449</v>
      </c>
      <c r="H250" s="70" t="s">
        <v>209</v>
      </c>
      <c r="I250" s="448">
        <v>44625</v>
      </c>
      <c r="J250" s="70" t="s">
        <v>210</v>
      </c>
      <c r="K250" s="70" t="s">
        <v>4618</v>
      </c>
      <c r="L250" s="70" t="s">
        <v>4619</v>
      </c>
      <c r="M250" s="70" t="s">
        <v>105</v>
      </c>
      <c r="N250" s="295"/>
    </row>
    <row r="251" spans="1:14" s="281" customFormat="1" ht="66.75" hidden="1" customHeight="1" outlineLevel="2">
      <c r="A251" s="60" t="s">
        <v>511</v>
      </c>
      <c r="B251" s="70" t="s">
        <v>5247</v>
      </c>
      <c r="C251" s="70" t="s">
        <v>5248</v>
      </c>
      <c r="D251" s="70" t="s">
        <v>54</v>
      </c>
      <c r="E251" s="70" t="s">
        <v>6509</v>
      </c>
      <c r="F251" s="70" t="s">
        <v>91</v>
      </c>
      <c r="G251" s="70" t="s">
        <v>6449</v>
      </c>
      <c r="H251" s="70" t="s">
        <v>209</v>
      </c>
      <c r="I251" s="448">
        <v>10500</v>
      </c>
      <c r="J251" s="70" t="s">
        <v>210</v>
      </c>
      <c r="K251" s="70" t="s">
        <v>6510</v>
      </c>
      <c r="L251" s="70" t="s">
        <v>217</v>
      </c>
      <c r="M251" s="70"/>
      <c r="N251" s="295"/>
    </row>
    <row r="252" spans="1:14" s="281" customFormat="1" ht="70.5" hidden="1" customHeight="1" outlineLevel="2">
      <c r="A252" s="60" t="s">
        <v>511</v>
      </c>
      <c r="B252" s="70" t="s">
        <v>5247</v>
      </c>
      <c r="C252" s="70" t="s">
        <v>5248</v>
      </c>
      <c r="D252" s="70" t="s">
        <v>54</v>
      </c>
      <c r="E252" s="70" t="s">
        <v>6511</v>
      </c>
      <c r="F252" s="70" t="s">
        <v>91</v>
      </c>
      <c r="G252" s="70" t="s">
        <v>6449</v>
      </c>
      <c r="H252" s="70" t="s">
        <v>209</v>
      </c>
      <c r="I252" s="448">
        <v>10500</v>
      </c>
      <c r="J252" s="70" t="s">
        <v>210</v>
      </c>
      <c r="K252" s="70" t="s">
        <v>6512</v>
      </c>
      <c r="L252" s="70" t="s">
        <v>217</v>
      </c>
      <c r="M252" s="70" t="s">
        <v>105</v>
      </c>
      <c r="N252" s="295"/>
    </row>
    <row r="253" spans="1:14" s="281" customFormat="1" ht="87" hidden="1" customHeight="1" outlineLevel="2">
      <c r="A253" s="60" t="s">
        <v>511</v>
      </c>
      <c r="B253" s="70" t="s">
        <v>4620</v>
      </c>
      <c r="C253" s="70" t="s">
        <v>211</v>
      </c>
      <c r="D253" s="70" t="s">
        <v>41</v>
      </c>
      <c r="E253" s="70" t="s">
        <v>4621</v>
      </c>
      <c r="F253" s="70" t="s">
        <v>91</v>
      </c>
      <c r="G253" s="70" t="s">
        <v>6449</v>
      </c>
      <c r="H253" s="70" t="s">
        <v>209</v>
      </c>
      <c r="I253" s="448">
        <v>25000</v>
      </c>
      <c r="J253" s="70" t="s">
        <v>4622</v>
      </c>
      <c r="K253" s="70" t="s">
        <v>4623</v>
      </c>
      <c r="L253" s="70" t="s">
        <v>6513</v>
      </c>
      <c r="M253" s="70" t="s">
        <v>105</v>
      </c>
      <c r="N253" s="295"/>
    </row>
    <row r="254" spans="1:14" s="281" customFormat="1" ht="86.45" hidden="1" customHeight="1" outlineLevel="2">
      <c r="A254" s="60" t="s">
        <v>511</v>
      </c>
      <c r="B254" s="70" t="s">
        <v>5217</v>
      </c>
      <c r="C254" s="70" t="s">
        <v>211</v>
      </c>
      <c r="D254" s="70" t="s">
        <v>41</v>
      </c>
      <c r="E254" s="70" t="s">
        <v>5218</v>
      </c>
      <c r="F254" s="70" t="s">
        <v>91</v>
      </c>
      <c r="G254" s="70" t="s">
        <v>6449</v>
      </c>
      <c r="H254" s="70" t="s">
        <v>209</v>
      </c>
      <c r="I254" s="448">
        <v>25000</v>
      </c>
      <c r="J254" s="70" t="s">
        <v>210</v>
      </c>
      <c r="K254" s="70" t="s">
        <v>5241</v>
      </c>
      <c r="L254" s="70" t="s">
        <v>6513</v>
      </c>
      <c r="M254" s="70" t="s">
        <v>105</v>
      </c>
      <c r="N254" s="295"/>
    </row>
    <row r="255" spans="1:14" s="281" customFormat="1" ht="85.5" hidden="1" customHeight="1" outlineLevel="2">
      <c r="A255" s="60" t="s">
        <v>511</v>
      </c>
      <c r="B255" s="70" t="s">
        <v>5239</v>
      </c>
      <c r="C255" s="70" t="s">
        <v>211</v>
      </c>
      <c r="D255" s="70" t="s">
        <v>41</v>
      </c>
      <c r="E255" s="70" t="s">
        <v>5240</v>
      </c>
      <c r="F255" s="70" t="s">
        <v>91</v>
      </c>
      <c r="G255" s="70" t="s">
        <v>6449</v>
      </c>
      <c r="H255" s="70" t="s">
        <v>209</v>
      </c>
      <c r="I255" s="448">
        <v>21000</v>
      </c>
      <c r="J255" s="70" t="s">
        <v>210</v>
      </c>
      <c r="K255" s="70" t="s">
        <v>5241</v>
      </c>
      <c r="L255" s="70" t="s">
        <v>6513</v>
      </c>
      <c r="M255" s="70" t="s">
        <v>105</v>
      </c>
      <c r="N255" s="295"/>
    </row>
    <row r="256" spans="1:14" s="281" customFormat="1" ht="84" hidden="1" customHeight="1" outlineLevel="2">
      <c r="A256" s="60" t="s">
        <v>511</v>
      </c>
      <c r="B256" s="70" t="s">
        <v>6514</v>
      </c>
      <c r="C256" s="70" t="s">
        <v>211</v>
      </c>
      <c r="D256" s="70" t="s">
        <v>41</v>
      </c>
      <c r="E256" s="70" t="s">
        <v>6515</v>
      </c>
      <c r="F256" s="70" t="s">
        <v>91</v>
      </c>
      <c r="G256" s="70" t="s">
        <v>6449</v>
      </c>
      <c r="H256" s="70" t="s">
        <v>209</v>
      </c>
      <c r="I256" s="448">
        <v>10501</v>
      </c>
      <c r="J256" s="70" t="s">
        <v>210</v>
      </c>
      <c r="K256" s="70" t="s">
        <v>6516</v>
      </c>
      <c r="L256" s="70" t="s">
        <v>510</v>
      </c>
      <c r="M256" s="70"/>
      <c r="N256" s="295"/>
    </row>
    <row r="257" spans="1:14" s="281" customFormat="1" ht="86.25" hidden="1" customHeight="1" outlineLevel="2">
      <c r="A257" s="60" t="s">
        <v>511</v>
      </c>
      <c r="B257" s="70" t="s">
        <v>5242</v>
      </c>
      <c r="C257" s="70" t="s">
        <v>5243</v>
      </c>
      <c r="D257" s="70" t="s">
        <v>145</v>
      </c>
      <c r="E257" s="70" t="s">
        <v>6517</v>
      </c>
      <c r="F257" s="70" t="s">
        <v>91</v>
      </c>
      <c r="G257" s="70" t="s">
        <v>6449</v>
      </c>
      <c r="H257" s="70" t="s">
        <v>209</v>
      </c>
      <c r="I257" s="448">
        <v>80000</v>
      </c>
      <c r="J257" s="70" t="s">
        <v>210</v>
      </c>
      <c r="K257" s="70" t="s">
        <v>5245</v>
      </c>
      <c r="L257" s="70" t="s">
        <v>6518</v>
      </c>
      <c r="M257" s="70" t="s">
        <v>105</v>
      </c>
      <c r="N257" s="295"/>
    </row>
    <row r="258" spans="1:14" s="281" customFormat="1" ht="87" hidden="1" customHeight="1" outlineLevel="2">
      <c r="A258" s="60" t="s">
        <v>511</v>
      </c>
      <c r="B258" s="70" t="s">
        <v>5242</v>
      </c>
      <c r="C258" s="70" t="s">
        <v>5243</v>
      </c>
      <c r="D258" s="70" t="s">
        <v>41</v>
      </c>
      <c r="E258" s="70" t="s">
        <v>6519</v>
      </c>
      <c r="F258" s="70" t="s">
        <v>91</v>
      </c>
      <c r="G258" s="70" t="s">
        <v>6449</v>
      </c>
      <c r="H258" s="70" t="s">
        <v>209</v>
      </c>
      <c r="I258" s="448">
        <v>95000</v>
      </c>
      <c r="J258" s="70" t="s">
        <v>210</v>
      </c>
      <c r="K258" s="70" t="s">
        <v>5245</v>
      </c>
      <c r="L258" s="70" t="s">
        <v>62</v>
      </c>
      <c r="M258" s="70" t="s">
        <v>105</v>
      </c>
      <c r="N258" s="295"/>
    </row>
    <row r="259" spans="1:14" s="281" customFormat="1" ht="84.75" hidden="1" customHeight="1" outlineLevel="2">
      <c r="A259" s="60" t="s">
        <v>511</v>
      </c>
      <c r="B259" s="70" t="s">
        <v>5224</v>
      </c>
      <c r="C259" s="70" t="s">
        <v>219</v>
      </c>
      <c r="D259" s="70" t="s">
        <v>46</v>
      </c>
      <c r="E259" s="70" t="s">
        <v>5221</v>
      </c>
      <c r="F259" s="70" t="s">
        <v>47</v>
      </c>
      <c r="G259" s="70" t="s">
        <v>6449</v>
      </c>
      <c r="H259" s="70" t="s">
        <v>209</v>
      </c>
      <c r="I259" s="452">
        <v>15500</v>
      </c>
      <c r="J259" s="70" t="s">
        <v>5222</v>
      </c>
      <c r="K259" s="70" t="s">
        <v>5223</v>
      </c>
      <c r="L259" s="70" t="s">
        <v>96</v>
      </c>
      <c r="M259" s="70" t="s">
        <v>105</v>
      </c>
      <c r="N259" s="295"/>
    </row>
    <row r="260" spans="1:14" s="281" customFormat="1" ht="68.25" hidden="1" customHeight="1" outlineLevel="2">
      <c r="A260" s="60" t="s">
        <v>511</v>
      </c>
      <c r="B260" s="70" t="s">
        <v>5224</v>
      </c>
      <c r="C260" s="70" t="s">
        <v>219</v>
      </c>
      <c r="D260" s="70" t="s">
        <v>46</v>
      </c>
      <c r="E260" s="70" t="s">
        <v>5225</v>
      </c>
      <c r="F260" s="70" t="s">
        <v>47</v>
      </c>
      <c r="G260" s="70" t="s">
        <v>6449</v>
      </c>
      <c r="H260" s="70" t="s">
        <v>209</v>
      </c>
      <c r="I260" s="452">
        <v>15500</v>
      </c>
      <c r="J260" s="70" t="s">
        <v>5222</v>
      </c>
      <c r="K260" s="70" t="s">
        <v>5226</v>
      </c>
      <c r="L260" s="70" t="s">
        <v>96</v>
      </c>
      <c r="M260" s="70" t="s">
        <v>105</v>
      </c>
      <c r="N260" s="295"/>
    </row>
    <row r="261" spans="1:14" s="281" customFormat="1" ht="85.5" hidden="1" customHeight="1" outlineLevel="2">
      <c r="A261" s="60" t="s">
        <v>511</v>
      </c>
      <c r="B261" s="70" t="s">
        <v>5224</v>
      </c>
      <c r="C261" s="70" t="s">
        <v>219</v>
      </c>
      <c r="D261" s="70" t="s">
        <v>46</v>
      </c>
      <c r="E261" s="70" t="s">
        <v>6520</v>
      </c>
      <c r="F261" s="70" t="s">
        <v>47</v>
      </c>
      <c r="G261" s="70" t="s">
        <v>6449</v>
      </c>
      <c r="H261" s="70" t="s">
        <v>209</v>
      </c>
      <c r="I261" s="452">
        <v>15500</v>
      </c>
      <c r="J261" s="70" t="s">
        <v>5222</v>
      </c>
      <c r="K261" s="70" t="s">
        <v>5259</v>
      </c>
      <c r="L261" s="70" t="s">
        <v>96</v>
      </c>
      <c r="M261" s="70" t="s">
        <v>105</v>
      </c>
      <c r="N261" s="295"/>
    </row>
    <row r="262" spans="1:14" s="281" customFormat="1" ht="69" hidden="1" customHeight="1" outlineLevel="2">
      <c r="A262" s="60" t="s">
        <v>511</v>
      </c>
      <c r="B262" s="70" t="s">
        <v>5224</v>
      </c>
      <c r="C262" s="70" t="s">
        <v>219</v>
      </c>
      <c r="D262" s="70" t="s">
        <v>46</v>
      </c>
      <c r="E262" s="70" t="s">
        <v>5299</v>
      </c>
      <c r="F262" s="70" t="s">
        <v>47</v>
      </c>
      <c r="G262" s="70" t="s">
        <v>6449</v>
      </c>
      <c r="H262" s="70" t="s">
        <v>209</v>
      </c>
      <c r="I262" s="452">
        <v>7750</v>
      </c>
      <c r="J262" s="70" t="s">
        <v>5222</v>
      </c>
      <c r="K262" s="70" t="s">
        <v>5300</v>
      </c>
      <c r="L262" s="70" t="s">
        <v>96</v>
      </c>
      <c r="M262" s="70" t="s">
        <v>105</v>
      </c>
      <c r="N262" s="295"/>
    </row>
    <row r="263" spans="1:14" s="281" customFormat="1" ht="167.45" hidden="1" customHeight="1" outlineLevel="2">
      <c r="A263" s="60" t="s">
        <v>511</v>
      </c>
      <c r="B263" s="70" t="s">
        <v>5224</v>
      </c>
      <c r="C263" s="70" t="s">
        <v>219</v>
      </c>
      <c r="D263" s="70" t="s">
        <v>46</v>
      </c>
      <c r="E263" s="70" t="s">
        <v>6521</v>
      </c>
      <c r="F263" s="70" t="s">
        <v>47</v>
      </c>
      <c r="G263" s="70" t="s">
        <v>6449</v>
      </c>
      <c r="H263" s="70" t="s">
        <v>209</v>
      </c>
      <c r="I263" s="452">
        <v>38750</v>
      </c>
      <c r="J263" s="70" t="s">
        <v>5222</v>
      </c>
      <c r="K263" s="70" t="s">
        <v>6522</v>
      </c>
      <c r="L263" s="70" t="s">
        <v>96</v>
      </c>
      <c r="M263" s="70"/>
      <c r="N263" s="295"/>
    </row>
    <row r="264" spans="1:14" s="281" customFormat="1" ht="136.5" hidden="1" customHeight="1" outlineLevel="2">
      <c r="A264" s="60" t="s">
        <v>511</v>
      </c>
      <c r="B264" s="70" t="s">
        <v>5224</v>
      </c>
      <c r="C264" s="70" t="s">
        <v>219</v>
      </c>
      <c r="D264" s="70" t="s">
        <v>46</v>
      </c>
      <c r="E264" s="70" t="s">
        <v>6523</v>
      </c>
      <c r="F264" s="70" t="s">
        <v>47</v>
      </c>
      <c r="G264" s="70" t="s">
        <v>6449</v>
      </c>
      <c r="H264" s="70" t="s">
        <v>209</v>
      </c>
      <c r="I264" s="452">
        <v>46500</v>
      </c>
      <c r="J264" s="70" t="s">
        <v>5222</v>
      </c>
      <c r="K264" s="70" t="s">
        <v>6524</v>
      </c>
      <c r="L264" s="70" t="s">
        <v>96</v>
      </c>
      <c r="M264" s="70"/>
      <c r="N264" s="295"/>
    </row>
    <row r="265" spans="1:14" s="281" customFormat="1" ht="85.5" hidden="1" customHeight="1" outlineLevel="2">
      <c r="A265" s="60" t="s">
        <v>511</v>
      </c>
      <c r="B265" s="70" t="s">
        <v>5224</v>
      </c>
      <c r="C265" s="70" t="s">
        <v>219</v>
      </c>
      <c r="D265" s="70" t="s">
        <v>46</v>
      </c>
      <c r="E265" s="70" t="s">
        <v>6525</v>
      </c>
      <c r="F265" s="70" t="s">
        <v>47</v>
      </c>
      <c r="G265" s="70" t="s">
        <v>6449</v>
      </c>
      <c r="H265" s="70" t="s">
        <v>209</v>
      </c>
      <c r="I265" s="452">
        <f>7750*3</f>
        <v>23250</v>
      </c>
      <c r="J265" s="70" t="s">
        <v>5222</v>
      </c>
      <c r="K265" s="70" t="s">
        <v>6526</v>
      </c>
      <c r="L265" s="70" t="s">
        <v>96</v>
      </c>
      <c r="M265" s="70"/>
      <c r="N265" s="295"/>
    </row>
    <row r="266" spans="1:14" s="281" customFormat="1" ht="69" hidden="1" customHeight="1" outlineLevel="2">
      <c r="A266" s="60" t="s">
        <v>511</v>
      </c>
      <c r="B266" s="27" t="s">
        <v>5227</v>
      </c>
      <c r="C266" s="70" t="s">
        <v>219</v>
      </c>
      <c r="D266" s="70" t="s">
        <v>46</v>
      </c>
      <c r="E266" s="70" t="s">
        <v>5228</v>
      </c>
      <c r="F266" s="70" t="s">
        <v>47</v>
      </c>
      <c r="G266" s="70" t="s">
        <v>6449</v>
      </c>
      <c r="H266" s="70" t="s">
        <v>209</v>
      </c>
      <c r="I266" s="452">
        <v>23250</v>
      </c>
      <c r="J266" s="70" t="s">
        <v>5222</v>
      </c>
      <c r="K266" s="70" t="s">
        <v>5229</v>
      </c>
      <c r="L266" s="70" t="s">
        <v>81</v>
      </c>
      <c r="M266" s="70" t="s">
        <v>105</v>
      </c>
      <c r="N266" s="295"/>
    </row>
    <row r="267" spans="1:14" s="281" customFormat="1" ht="69" hidden="1" customHeight="1" outlineLevel="2">
      <c r="A267" s="60" t="s">
        <v>511</v>
      </c>
      <c r="B267" s="27" t="s">
        <v>5227</v>
      </c>
      <c r="C267" s="70" t="s">
        <v>219</v>
      </c>
      <c r="D267" s="70" t="s">
        <v>46</v>
      </c>
      <c r="E267" s="70" t="s">
        <v>5303</v>
      </c>
      <c r="F267" s="70" t="s">
        <v>47</v>
      </c>
      <c r="G267" s="70" t="s">
        <v>6449</v>
      </c>
      <c r="H267" s="70" t="s">
        <v>209</v>
      </c>
      <c r="I267" s="452">
        <v>15500</v>
      </c>
      <c r="J267" s="70" t="s">
        <v>5222</v>
      </c>
      <c r="K267" s="70" t="s">
        <v>5304</v>
      </c>
      <c r="L267" s="70" t="s">
        <v>81</v>
      </c>
      <c r="M267" s="70" t="s">
        <v>105</v>
      </c>
      <c r="N267" s="295"/>
    </row>
    <row r="268" spans="1:14" s="281" customFormat="1" ht="118.5" hidden="1" customHeight="1" outlineLevel="2">
      <c r="A268" s="60" t="s">
        <v>511</v>
      </c>
      <c r="B268" s="27" t="s">
        <v>5227</v>
      </c>
      <c r="C268" s="70" t="s">
        <v>219</v>
      </c>
      <c r="D268" s="70" t="s">
        <v>46</v>
      </c>
      <c r="E268" s="70" t="s">
        <v>6527</v>
      </c>
      <c r="F268" s="70" t="s">
        <v>47</v>
      </c>
      <c r="G268" s="70" t="s">
        <v>6449</v>
      </c>
      <c r="H268" s="70" t="s">
        <v>209</v>
      </c>
      <c r="I268" s="452">
        <v>31000</v>
      </c>
      <c r="J268" s="70" t="s">
        <v>5222</v>
      </c>
      <c r="K268" s="70" t="s">
        <v>6528</v>
      </c>
      <c r="L268" s="70" t="s">
        <v>81</v>
      </c>
      <c r="M268" s="70"/>
      <c r="N268" s="295"/>
    </row>
    <row r="269" spans="1:14" s="281" customFormat="1" ht="86.25" hidden="1" customHeight="1" outlineLevel="2">
      <c r="A269" s="60" t="s">
        <v>511</v>
      </c>
      <c r="B269" s="27" t="s">
        <v>5227</v>
      </c>
      <c r="C269" s="70" t="s">
        <v>219</v>
      </c>
      <c r="D269" s="70" t="s">
        <v>46</v>
      </c>
      <c r="E269" s="70" t="s">
        <v>6529</v>
      </c>
      <c r="F269" s="70" t="s">
        <v>47</v>
      </c>
      <c r="G269" s="70" t="s">
        <v>6449</v>
      </c>
      <c r="H269" s="70" t="s">
        <v>209</v>
      </c>
      <c r="I269" s="452">
        <v>15500</v>
      </c>
      <c r="J269" s="70" t="s">
        <v>5222</v>
      </c>
      <c r="K269" s="70" t="s">
        <v>6530</v>
      </c>
      <c r="L269" s="70" t="s">
        <v>81</v>
      </c>
      <c r="M269" s="70"/>
      <c r="N269" s="295"/>
    </row>
    <row r="270" spans="1:14" s="281" customFormat="1" ht="84" hidden="1" customHeight="1" outlineLevel="2">
      <c r="A270" s="60" t="s">
        <v>511</v>
      </c>
      <c r="B270" s="27" t="s">
        <v>5227</v>
      </c>
      <c r="C270" s="70" t="s">
        <v>219</v>
      </c>
      <c r="D270" s="70" t="s">
        <v>46</v>
      </c>
      <c r="E270" s="70" t="s">
        <v>6531</v>
      </c>
      <c r="F270" s="70" t="s">
        <v>47</v>
      </c>
      <c r="G270" s="70" t="s">
        <v>6449</v>
      </c>
      <c r="H270" s="70" t="s">
        <v>209</v>
      </c>
      <c r="I270" s="452">
        <f>7750*4</f>
        <v>31000</v>
      </c>
      <c r="J270" s="70" t="s">
        <v>5222</v>
      </c>
      <c r="K270" s="70" t="s">
        <v>6532</v>
      </c>
      <c r="L270" s="70" t="s">
        <v>96</v>
      </c>
      <c r="M270" s="70"/>
      <c r="N270" s="295"/>
    </row>
    <row r="271" spans="1:14" s="281" customFormat="1" ht="67.5" hidden="1" customHeight="1" outlineLevel="2">
      <c r="A271" s="60" t="s">
        <v>511</v>
      </c>
      <c r="B271" s="27" t="s">
        <v>5230</v>
      </c>
      <c r="C271" s="70" t="s">
        <v>219</v>
      </c>
      <c r="D271" s="70" t="s">
        <v>46</v>
      </c>
      <c r="E271" s="70" t="s">
        <v>5231</v>
      </c>
      <c r="F271" s="70" t="s">
        <v>47</v>
      </c>
      <c r="G271" s="70" t="s">
        <v>6449</v>
      </c>
      <c r="H271" s="70" t="s">
        <v>209</v>
      </c>
      <c r="I271" s="452">
        <v>38750</v>
      </c>
      <c r="J271" s="70" t="s">
        <v>5222</v>
      </c>
      <c r="K271" s="70" t="s">
        <v>5232</v>
      </c>
      <c r="L271" s="70" t="s">
        <v>81</v>
      </c>
      <c r="M271" s="70" t="s">
        <v>105</v>
      </c>
      <c r="N271" s="295"/>
    </row>
    <row r="272" spans="1:14" s="281" customFormat="1" ht="102" hidden="1" customHeight="1" outlineLevel="2">
      <c r="A272" s="60" t="s">
        <v>511</v>
      </c>
      <c r="B272" s="27" t="s">
        <v>5230</v>
      </c>
      <c r="C272" s="70" t="s">
        <v>219</v>
      </c>
      <c r="D272" s="70" t="s">
        <v>46</v>
      </c>
      <c r="E272" s="70" t="s">
        <v>5255</v>
      </c>
      <c r="F272" s="70" t="s">
        <v>47</v>
      </c>
      <c r="G272" s="70" t="s">
        <v>6449</v>
      </c>
      <c r="H272" s="70" t="s">
        <v>209</v>
      </c>
      <c r="I272" s="452">
        <v>23250</v>
      </c>
      <c r="J272" s="70" t="s">
        <v>5222</v>
      </c>
      <c r="K272" s="70" t="s">
        <v>5256</v>
      </c>
      <c r="L272" s="70" t="s">
        <v>96</v>
      </c>
      <c r="M272" s="70" t="s">
        <v>105</v>
      </c>
      <c r="N272" s="295"/>
    </row>
    <row r="273" spans="1:14" s="281" customFormat="1" ht="101.25" hidden="1" customHeight="1" outlineLevel="2">
      <c r="A273" s="60" t="s">
        <v>511</v>
      </c>
      <c r="B273" s="27" t="s">
        <v>5230</v>
      </c>
      <c r="C273" s="70" t="s">
        <v>219</v>
      </c>
      <c r="D273" s="70" t="s">
        <v>46</v>
      </c>
      <c r="E273" s="70" t="s">
        <v>6533</v>
      </c>
      <c r="F273" s="70" t="s">
        <v>47</v>
      </c>
      <c r="G273" s="70" t="s">
        <v>6449</v>
      </c>
      <c r="H273" s="70" t="s">
        <v>209</v>
      </c>
      <c r="I273" s="452">
        <v>62000</v>
      </c>
      <c r="J273" s="70" t="s">
        <v>5222</v>
      </c>
      <c r="K273" s="70" t="s">
        <v>5262</v>
      </c>
      <c r="L273" s="70" t="s">
        <v>81</v>
      </c>
      <c r="M273" s="70" t="s">
        <v>105</v>
      </c>
      <c r="N273" s="295"/>
    </row>
    <row r="274" spans="1:14" s="281" customFormat="1" ht="84.6" hidden="1" customHeight="1" outlineLevel="2">
      <c r="A274" s="60" t="s">
        <v>511</v>
      </c>
      <c r="B274" s="27" t="s">
        <v>5230</v>
      </c>
      <c r="C274" s="70" t="s">
        <v>219</v>
      </c>
      <c r="D274" s="70" t="s">
        <v>46</v>
      </c>
      <c r="E274" s="70" t="s">
        <v>5301</v>
      </c>
      <c r="F274" s="70" t="s">
        <v>47</v>
      </c>
      <c r="G274" s="70" t="s">
        <v>6449</v>
      </c>
      <c r="H274" s="70" t="s">
        <v>209</v>
      </c>
      <c r="I274" s="452">
        <v>46500</v>
      </c>
      <c r="J274" s="70" t="s">
        <v>5222</v>
      </c>
      <c r="K274" s="70" t="s">
        <v>5302</v>
      </c>
      <c r="L274" s="70" t="s">
        <v>81</v>
      </c>
      <c r="M274" s="70" t="s">
        <v>105</v>
      </c>
      <c r="N274" s="295"/>
    </row>
    <row r="275" spans="1:14" s="281" customFormat="1" ht="117.6" hidden="1" customHeight="1" outlineLevel="2">
      <c r="A275" s="60" t="s">
        <v>511</v>
      </c>
      <c r="B275" s="27" t="s">
        <v>5230</v>
      </c>
      <c r="C275" s="70" t="s">
        <v>219</v>
      </c>
      <c r="D275" s="70" t="s">
        <v>46</v>
      </c>
      <c r="E275" s="70" t="s">
        <v>6534</v>
      </c>
      <c r="F275" s="70" t="s">
        <v>47</v>
      </c>
      <c r="G275" s="70" t="s">
        <v>6449</v>
      </c>
      <c r="H275" s="70" t="s">
        <v>209</v>
      </c>
      <c r="I275" s="452">
        <v>38750</v>
      </c>
      <c r="J275" s="70" t="s">
        <v>5222</v>
      </c>
      <c r="K275" s="70" t="s">
        <v>6535</v>
      </c>
      <c r="L275" s="70" t="s">
        <v>81</v>
      </c>
      <c r="M275" s="70"/>
      <c r="N275" s="295"/>
    </row>
    <row r="276" spans="1:14" s="281" customFormat="1" ht="101.25" hidden="1" customHeight="1" outlineLevel="2">
      <c r="A276" s="60" t="s">
        <v>511</v>
      </c>
      <c r="B276" s="27" t="s">
        <v>5230</v>
      </c>
      <c r="C276" s="70" t="s">
        <v>219</v>
      </c>
      <c r="D276" s="70" t="s">
        <v>46</v>
      </c>
      <c r="E276" s="70" t="s">
        <v>5297</v>
      </c>
      <c r="F276" s="70" t="s">
        <v>47</v>
      </c>
      <c r="G276" s="70" t="s">
        <v>6449</v>
      </c>
      <c r="H276" s="70" t="s">
        <v>209</v>
      </c>
      <c r="I276" s="452">
        <v>23250</v>
      </c>
      <c r="J276" s="70" t="s">
        <v>5222</v>
      </c>
      <c r="K276" s="70" t="s">
        <v>6536</v>
      </c>
      <c r="L276" s="70" t="s">
        <v>96</v>
      </c>
      <c r="M276" s="70" t="s">
        <v>105</v>
      </c>
      <c r="N276" s="295"/>
    </row>
    <row r="277" spans="1:14" s="281" customFormat="1" ht="117.75" hidden="1" customHeight="1" outlineLevel="2">
      <c r="A277" s="60" t="s">
        <v>511</v>
      </c>
      <c r="B277" s="27" t="s">
        <v>5230</v>
      </c>
      <c r="C277" s="70" t="s">
        <v>219</v>
      </c>
      <c r="D277" s="70" t="s">
        <v>46</v>
      </c>
      <c r="E277" s="70" t="s">
        <v>6537</v>
      </c>
      <c r="F277" s="70" t="s">
        <v>47</v>
      </c>
      <c r="G277" s="70" t="s">
        <v>6449</v>
      </c>
      <c r="H277" s="70" t="s">
        <v>209</v>
      </c>
      <c r="I277" s="452">
        <v>38750</v>
      </c>
      <c r="J277" s="70" t="s">
        <v>5222</v>
      </c>
      <c r="K277" s="70" t="s">
        <v>6538</v>
      </c>
      <c r="L277" s="70" t="s">
        <v>96</v>
      </c>
      <c r="M277" s="70"/>
      <c r="N277" s="295"/>
    </row>
    <row r="278" spans="1:14" s="281" customFormat="1" ht="102.75" hidden="1" customHeight="1" outlineLevel="2">
      <c r="A278" s="60" t="s">
        <v>511</v>
      </c>
      <c r="B278" s="27" t="s">
        <v>5230</v>
      </c>
      <c r="C278" s="70" t="s">
        <v>219</v>
      </c>
      <c r="D278" s="70" t="s">
        <v>46</v>
      </c>
      <c r="E278" s="70" t="s">
        <v>6539</v>
      </c>
      <c r="F278" s="70" t="s">
        <v>47</v>
      </c>
      <c r="G278" s="70" t="s">
        <v>6449</v>
      </c>
      <c r="H278" s="70" t="s">
        <v>209</v>
      </c>
      <c r="I278" s="452">
        <f>7750*4</f>
        <v>31000</v>
      </c>
      <c r="J278" s="70" t="s">
        <v>5222</v>
      </c>
      <c r="K278" s="70" t="s">
        <v>6540</v>
      </c>
      <c r="L278" s="70" t="s">
        <v>96</v>
      </c>
      <c r="M278" s="70"/>
      <c r="N278" s="295"/>
    </row>
    <row r="279" spans="1:14" s="281" customFormat="1" ht="52.35" hidden="1" customHeight="1" outlineLevel="2">
      <c r="A279" s="60" t="s">
        <v>511</v>
      </c>
      <c r="B279" s="27" t="s">
        <v>5263</v>
      </c>
      <c r="C279" s="70" t="s">
        <v>219</v>
      </c>
      <c r="D279" s="70" t="s">
        <v>46</v>
      </c>
      <c r="E279" s="70" t="s">
        <v>6541</v>
      </c>
      <c r="F279" s="70" t="s">
        <v>47</v>
      </c>
      <c r="G279" s="70" t="s">
        <v>6449</v>
      </c>
      <c r="H279" s="70" t="s">
        <v>209</v>
      </c>
      <c r="I279" s="452">
        <v>7750</v>
      </c>
      <c r="J279" s="70" t="s">
        <v>5222</v>
      </c>
      <c r="K279" s="70" t="s">
        <v>5265</v>
      </c>
      <c r="L279" s="70" t="s">
        <v>81</v>
      </c>
      <c r="M279" s="70" t="s">
        <v>105</v>
      </c>
      <c r="N279" s="295"/>
    </row>
    <row r="280" spans="1:14" s="281" customFormat="1" ht="69.75" hidden="1" customHeight="1" outlineLevel="2">
      <c r="A280" s="60" t="s">
        <v>511</v>
      </c>
      <c r="B280" s="27" t="s">
        <v>6542</v>
      </c>
      <c r="C280" s="70" t="s">
        <v>219</v>
      </c>
      <c r="D280" s="70" t="s">
        <v>46</v>
      </c>
      <c r="E280" s="70" t="s">
        <v>6543</v>
      </c>
      <c r="F280" s="70" t="s">
        <v>47</v>
      </c>
      <c r="G280" s="70" t="s">
        <v>6449</v>
      </c>
      <c r="H280" s="70" t="s">
        <v>209</v>
      </c>
      <c r="I280" s="452">
        <v>7750</v>
      </c>
      <c r="J280" s="70" t="s">
        <v>5222</v>
      </c>
      <c r="K280" s="70" t="s">
        <v>6544</v>
      </c>
      <c r="L280" s="70" t="s">
        <v>81</v>
      </c>
      <c r="M280" s="70"/>
      <c r="N280" s="295"/>
    </row>
    <row r="281" spans="1:14" s="281" customFormat="1" ht="68.25" hidden="1" customHeight="1" outlineLevel="2">
      <c r="A281" s="60" t="s">
        <v>511</v>
      </c>
      <c r="B281" s="27" t="s">
        <v>6542</v>
      </c>
      <c r="C281" s="70" t="s">
        <v>219</v>
      </c>
      <c r="D281" s="70" t="s">
        <v>46</v>
      </c>
      <c r="E281" s="70" t="s">
        <v>6545</v>
      </c>
      <c r="F281" s="70" t="s">
        <v>47</v>
      </c>
      <c r="G281" s="70" t="s">
        <v>6449</v>
      </c>
      <c r="H281" s="70" t="s">
        <v>209</v>
      </c>
      <c r="I281" s="452">
        <f>7750*1</f>
        <v>7750</v>
      </c>
      <c r="J281" s="70" t="s">
        <v>5222</v>
      </c>
      <c r="K281" s="70" t="s">
        <v>6546</v>
      </c>
      <c r="L281" s="70" t="s">
        <v>81</v>
      </c>
      <c r="M281" s="70"/>
      <c r="N281" s="295"/>
    </row>
    <row r="282" spans="1:14" s="281" customFormat="1" ht="102" hidden="1" customHeight="1" outlineLevel="2">
      <c r="A282" s="60" t="s">
        <v>511</v>
      </c>
      <c r="B282" s="27" t="s">
        <v>6547</v>
      </c>
      <c r="C282" s="70" t="s">
        <v>219</v>
      </c>
      <c r="D282" s="70" t="s">
        <v>46</v>
      </c>
      <c r="E282" s="70" t="s">
        <v>6548</v>
      </c>
      <c r="F282" s="70" t="s">
        <v>47</v>
      </c>
      <c r="G282" s="70" t="s">
        <v>6449</v>
      </c>
      <c r="H282" s="70" t="s">
        <v>209</v>
      </c>
      <c r="I282" s="452">
        <v>230000</v>
      </c>
      <c r="J282" s="70" t="s">
        <v>5222</v>
      </c>
      <c r="K282" s="70" t="s">
        <v>6549</v>
      </c>
      <c r="L282" s="55" t="s">
        <v>6550</v>
      </c>
      <c r="M282" s="70"/>
      <c r="N282" s="295"/>
    </row>
    <row r="283" spans="1:14" s="281" customFormat="1" ht="85.35" hidden="1" customHeight="1" outlineLevel="2">
      <c r="A283" s="60" t="s">
        <v>511</v>
      </c>
      <c r="B283" s="27" t="s">
        <v>6551</v>
      </c>
      <c r="C283" s="70" t="s">
        <v>219</v>
      </c>
      <c r="D283" s="70" t="s">
        <v>56</v>
      </c>
      <c r="E283" s="70"/>
      <c r="F283" s="70" t="s">
        <v>47</v>
      </c>
      <c r="G283" s="70" t="s">
        <v>6449</v>
      </c>
      <c r="H283" s="70" t="s">
        <v>209</v>
      </c>
      <c r="I283" s="452">
        <v>275500</v>
      </c>
      <c r="J283" s="70" t="s">
        <v>5222</v>
      </c>
      <c r="K283" s="70" t="s">
        <v>6552</v>
      </c>
      <c r="L283" s="70" t="s">
        <v>6553</v>
      </c>
      <c r="M283" s="70" t="s">
        <v>6471</v>
      </c>
      <c r="N283" s="295"/>
    </row>
    <row r="284" spans="1:14" s="281" customFormat="1" ht="102" hidden="1" customHeight="1" outlineLevel="2">
      <c r="A284" s="60" t="s">
        <v>511</v>
      </c>
      <c r="B284" s="27" t="s">
        <v>6554</v>
      </c>
      <c r="C284" s="70" t="s">
        <v>219</v>
      </c>
      <c r="D284" s="70" t="s">
        <v>56</v>
      </c>
      <c r="E284" s="70"/>
      <c r="F284" s="70" t="s">
        <v>47</v>
      </c>
      <c r="G284" s="70" t="s">
        <v>6449</v>
      </c>
      <c r="H284" s="70" t="s">
        <v>209</v>
      </c>
      <c r="I284" s="452">
        <v>300000</v>
      </c>
      <c r="J284" s="70" t="s">
        <v>5222</v>
      </c>
      <c r="K284" s="70" t="s">
        <v>6555</v>
      </c>
      <c r="L284" s="70" t="s">
        <v>6556</v>
      </c>
      <c r="M284" s="70" t="s">
        <v>6471</v>
      </c>
      <c r="N284" s="295"/>
    </row>
    <row r="285" spans="1:14" s="281" customFormat="1" ht="86.25" hidden="1" customHeight="1" outlineLevel="2">
      <c r="A285" s="60" t="s">
        <v>511</v>
      </c>
      <c r="B285" s="27" t="s">
        <v>6557</v>
      </c>
      <c r="C285" s="70" t="s">
        <v>219</v>
      </c>
      <c r="D285" s="70" t="s">
        <v>142</v>
      </c>
      <c r="E285" s="70"/>
      <c r="F285" s="70" t="s">
        <v>47</v>
      </c>
      <c r="G285" s="70" t="s">
        <v>6449</v>
      </c>
      <c r="H285" s="70" t="s">
        <v>209</v>
      </c>
      <c r="I285" s="452">
        <v>300000</v>
      </c>
      <c r="J285" s="70" t="s">
        <v>5222</v>
      </c>
      <c r="K285" s="70" t="s">
        <v>6558</v>
      </c>
      <c r="L285" s="70" t="s">
        <v>6559</v>
      </c>
      <c r="M285" s="70" t="s">
        <v>6471</v>
      </c>
      <c r="N285" s="295"/>
    </row>
    <row r="286" spans="1:14" s="281" customFormat="1" ht="85.5" hidden="1" customHeight="1" outlineLevel="2">
      <c r="A286" s="60" t="s">
        <v>511</v>
      </c>
      <c r="B286" s="70" t="s">
        <v>6560</v>
      </c>
      <c r="C286" s="70" t="s">
        <v>6561</v>
      </c>
      <c r="D286" s="70" t="s">
        <v>46</v>
      </c>
      <c r="E286" s="70" t="s">
        <v>6562</v>
      </c>
      <c r="F286" s="70" t="s">
        <v>2421</v>
      </c>
      <c r="G286" s="70" t="s">
        <v>6449</v>
      </c>
      <c r="H286" s="70" t="s">
        <v>209</v>
      </c>
      <c r="I286" s="442">
        <v>0</v>
      </c>
      <c r="J286" s="70" t="s">
        <v>100</v>
      </c>
      <c r="K286" s="70" t="s">
        <v>6563</v>
      </c>
      <c r="L286" s="70" t="s">
        <v>6564</v>
      </c>
      <c r="M286" s="70" t="s">
        <v>4798</v>
      </c>
      <c r="N286" s="295"/>
    </row>
    <row r="287" spans="1:14" s="281" customFormat="1" ht="69.75" hidden="1" customHeight="1" outlineLevel="2">
      <c r="A287" s="60" t="s">
        <v>511</v>
      </c>
      <c r="B287" s="70" t="s">
        <v>6565</v>
      </c>
      <c r="C287" s="70" t="s">
        <v>6566</v>
      </c>
      <c r="D287" s="70" t="s">
        <v>46</v>
      </c>
      <c r="E287" s="70" t="s">
        <v>6567</v>
      </c>
      <c r="F287" s="70" t="s">
        <v>88</v>
      </c>
      <c r="G287" s="70" t="s">
        <v>78</v>
      </c>
      <c r="H287" s="70" t="s">
        <v>209</v>
      </c>
      <c r="I287" s="442">
        <v>0</v>
      </c>
      <c r="J287" s="70" t="s">
        <v>198</v>
      </c>
      <c r="K287" s="70" t="s">
        <v>6568</v>
      </c>
      <c r="L287" s="70" t="s">
        <v>96</v>
      </c>
      <c r="M287" s="70" t="s">
        <v>4798</v>
      </c>
      <c r="N287" s="295"/>
    </row>
    <row r="288" spans="1:14" s="281" customFormat="1" ht="83.25" hidden="1" customHeight="1" outlineLevel="2">
      <c r="A288" s="60" t="s">
        <v>511</v>
      </c>
      <c r="B288" s="70" t="s">
        <v>86</v>
      </c>
      <c r="C288" s="70" t="s">
        <v>87</v>
      </c>
      <c r="D288" s="70" t="s">
        <v>46</v>
      </c>
      <c r="E288" s="70" t="s">
        <v>6569</v>
      </c>
      <c r="F288" s="70" t="s">
        <v>88</v>
      </c>
      <c r="G288" s="70" t="s">
        <v>78</v>
      </c>
      <c r="H288" s="70" t="s">
        <v>209</v>
      </c>
      <c r="I288" s="442">
        <v>0</v>
      </c>
      <c r="J288" s="70" t="s">
        <v>5237</v>
      </c>
      <c r="K288" s="70" t="s">
        <v>5238</v>
      </c>
      <c r="L288" s="70" t="s">
        <v>5135</v>
      </c>
      <c r="M288" s="70" t="s">
        <v>4798</v>
      </c>
      <c r="N288" s="295"/>
    </row>
    <row r="289" spans="1:14" s="281" customFormat="1" ht="69" hidden="1" customHeight="1" outlineLevel="2">
      <c r="A289" s="60" t="s">
        <v>511</v>
      </c>
      <c r="B289" s="70" t="s">
        <v>4606</v>
      </c>
      <c r="C289" s="70" t="s">
        <v>4607</v>
      </c>
      <c r="D289" s="70" t="s">
        <v>41</v>
      </c>
      <c r="E289" s="70" t="s">
        <v>6570</v>
      </c>
      <c r="F289" s="70" t="s">
        <v>99</v>
      </c>
      <c r="G289" s="70" t="s">
        <v>78</v>
      </c>
      <c r="H289" s="70" t="s">
        <v>79</v>
      </c>
      <c r="I289" s="448">
        <v>5000</v>
      </c>
      <c r="J289" s="70" t="s">
        <v>214</v>
      </c>
      <c r="K289" s="70" t="s">
        <v>6571</v>
      </c>
      <c r="L289" s="70" t="s">
        <v>81</v>
      </c>
      <c r="M289" s="70"/>
      <c r="N289" s="295"/>
    </row>
    <row r="290" spans="1:14" s="281" customFormat="1" ht="101.25" hidden="1" customHeight="1" outlineLevel="2">
      <c r="A290" s="60" t="s">
        <v>511</v>
      </c>
      <c r="B290" s="70" t="s">
        <v>240</v>
      </c>
      <c r="C290" s="70" t="s">
        <v>5305</v>
      </c>
      <c r="D290" s="70" t="s">
        <v>46</v>
      </c>
      <c r="E290" s="70" t="s">
        <v>5890</v>
      </c>
      <c r="F290" s="70" t="s">
        <v>5306</v>
      </c>
      <c r="G290" s="70" t="s">
        <v>84</v>
      </c>
      <c r="H290" s="70" t="s">
        <v>85</v>
      </c>
      <c r="I290" s="448">
        <v>62000</v>
      </c>
      <c r="J290" s="70" t="s">
        <v>45</v>
      </c>
      <c r="K290" s="70" t="s">
        <v>5323</v>
      </c>
      <c r="L290" s="70" t="s">
        <v>81</v>
      </c>
      <c r="M290" s="70"/>
      <c r="N290" s="295"/>
    </row>
    <row r="291" spans="1:14" s="281" customFormat="1" ht="69" hidden="1" customHeight="1" outlineLevel="2">
      <c r="A291" s="60" t="s">
        <v>511</v>
      </c>
      <c r="B291" s="70" t="s">
        <v>240</v>
      </c>
      <c r="C291" s="70" t="s">
        <v>5305</v>
      </c>
      <c r="D291" s="70" t="s">
        <v>46</v>
      </c>
      <c r="E291" s="70" t="s">
        <v>5958</v>
      </c>
      <c r="F291" s="70" t="s">
        <v>5306</v>
      </c>
      <c r="G291" s="70" t="s">
        <v>84</v>
      </c>
      <c r="H291" s="70" t="s">
        <v>85</v>
      </c>
      <c r="I291" s="442">
        <v>0</v>
      </c>
      <c r="J291" s="70" t="s">
        <v>45</v>
      </c>
      <c r="K291" s="70" t="s">
        <v>6572</v>
      </c>
      <c r="L291" s="70" t="s">
        <v>6573</v>
      </c>
      <c r="M291" s="70" t="s">
        <v>4798</v>
      </c>
      <c r="N291" s="295"/>
    </row>
    <row r="292" spans="1:14" s="281" customFormat="1" ht="69.599999999999994" hidden="1" customHeight="1" outlineLevel="2">
      <c r="A292" s="60" t="s">
        <v>511</v>
      </c>
      <c r="B292" s="70" t="s">
        <v>240</v>
      </c>
      <c r="C292" s="70" t="s">
        <v>5305</v>
      </c>
      <c r="D292" s="70" t="s">
        <v>102</v>
      </c>
      <c r="E292" s="70" t="s">
        <v>5890</v>
      </c>
      <c r="F292" s="70" t="s">
        <v>5306</v>
      </c>
      <c r="G292" s="70" t="s">
        <v>84</v>
      </c>
      <c r="H292" s="70" t="s">
        <v>85</v>
      </c>
      <c r="I292" s="448">
        <v>516000</v>
      </c>
      <c r="J292" s="70" t="s">
        <v>45</v>
      </c>
      <c r="K292" s="70" t="s">
        <v>782</v>
      </c>
      <c r="L292" s="70" t="s">
        <v>783</v>
      </c>
      <c r="M292" s="70"/>
      <c r="N292" s="295"/>
    </row>
    <row r="293" spans="1:14" s="281" customFormat="1" ht="69.75" hidden="1" customHeight="1" outlineLevel="2">
      <c r="A293" s="60" t="s">
        <v>511</v>
      </c>
      <c r="B293" s="70" t="s">
        <v>240</v>
      </c>
      <c r="C293" s="70" t="s">
        <v>5305</v>
      </c>
      <c r="D293" s="70" t="s">
        <v>46</v>
      </c>
      <c r="E293" s="70" t="s">
        <v>5859</v>
      </c>
      <c r="F293" s="70" t="s">
        <v>5306</v>
      </c>
      <c r="G293" s="70" t="s">
        <v>84</v>
      </c>
      <c r="H293" s="70" t="s">
        <v>85</v>
      </c>
      <c r="I293" s="442">
        <v>0</v>
      </c>
      <c r="J293" s="70" t="s">
        <v>45</v>
      </c>
      <c r="K293" s="70" t="s">
        <v>6574</v>
      </c>
      <c r="L293" s="70" t="s">
        <v>6575</v>
      </c>
      <c r="M293" s="70" t="s">
        <v>4798</v>
      </c>
      <c r="N293" s="295"/>
    </row>
    <row r="294" spans="1:14" s="281" customFormat="1" ht="68.25" hidden="1" customHeight="1" outlineLevel="2">
      <c r="A294" s="60" t="s">
        <v>511</v>
      </c>
      <c r="B294" s="70" t="s">
        <v>240</v>
      </c>
      <c r="C294" s="70" t="s">
        <v>5305</v>
      </c>
      <c r="D294" s="70" t="s">
        <v>41</v>
      </c>
      <c r="E294" s="70" t="s">
        <v>5859</v>
      </c>
      <c r="F294" s="70" t="s">
        <v>5306</v>
      </c>
      <c r="G294" s="70" t="s">
        <v>84</v>
      </c>
      <c r="H294" s="70" t="s">
        <v>85</v>
      </c>
      <c r="I294" s="442">
        <v>0</v>
      </c>
      <c r="J294" s="70" t="s">
        <v>45</v>
      </c>
      <c r="K294" s="70" t="s">
        <v>6576</v>
      </c>
      <c r="L294" s="70" t="s">
        <v>6577</v>
      </c>
      <c r="M294" s="70" t="s">
        <v>4798</v>
      </c>
      <c r="N294" s="295"/>
    </row>
    <row r="295" spans="1:14" s="281" customFormat="1" ht="52.35" hidden="1" customHeight="1" outlineLevel="2">
      <c r="A295" s="60" t="s">
        <v>511</v>
      </c>
      <c r="B295" s="70" t="s">
        <v>6578</v>
      </c>
      <c r="C295" s="70" t="s">
        <v>6579</v>
      </c>
      <c r="D295" s="70" t="s">
        <v>142</v>
      </c>
      <c r="E295" s="70" t="s">
        <v>6580</v>
      </c>
      <c r="F295" s="70" t="s">
        <v>91</v>
      </c>
      <c r="G295" s="70" t="s">
        <v>84</v>
      </c>
      <c r="H295" s="70" t="s">
        <v>85</v>
      </c>
      <c r="I295" s="448">
        <v>100000</v>
      </c>
      <c r="J295" s="70" t="s">
        <v>454</v>
      </c>
      <c r="K295" s="70" t="s">
        <v>6581</v>
      </c>
      <c r="L295" s="70" t="s">
        <v>6582</v>
      </c>
      <c r="M295" s="70" t="s">
        <v>105</v>
      </c>
      <c r="N295" s="295"/>
    </row>
    <row r="296" spans="1:14" s="281" customFormat="1" ht="134.44999999999999" hidden="1" customHeight="1" outlineLevel="2">
      <c r="A296" s="60" t="s">
        <v>511</v>
      </c>
      <c r="B296" s="70" t="s">
        <v>6583</v>
      </c>
      <c r="C296" s="70" t="s">
        <v>6584</v>
      </c>
      <c r="D296" s="70" t="s">
        <v>41</v>
      </c>
      <c r="E296" s="70" t="s">
        <v>6585</v>
      </c>
      <c r="F296" s="70" t="s">
        <v>252</v>
      </c>
      <c r="G296" s="70" t="s">
        <v>1126</v>
      </c>
      <c r="H296" s="70" t="s">
        <v>374</v>
      </c>
      <c r="I296" s="442">
        <v>0</v>
      </c>
      <c r="J296" s="70" t="s">
        <v>777</v>
      </c>
      <c r="K296" s="70" t="s">
        <v>6586</v>
      </c>
      <c r="L296" s="70" t="s">
        <v>6587</v>
      </c>
      <c r="M296" s="70" t="s">
        <v>4798</v>
      </c>
      <c r="N296" s="295"/>
    </row>
    <row r="297" spans="1:14" s="304" customFormat="1" ht="70.349999999999994" hidden="1" customHeight="1" outlineLevel="2">
      <c r="A297" s="60" t="s">
        <v>511</v>
      </c>
      <c r="B297" s="70" t="s">
        <v>240</v>
      </c>
      <c r="C297" s="70" t="s">
        <v>5305</v>
      </c>
      <c r="D297" s="70" t="s">
        <v>46</v>
      </c>
      <c r="E297" s="70" t="s">
        <v>5971</v>
      </c>
      <c r="F297" s="70" t="s">
        <v>5306</v>
      </c>
      <c r="G297" s="70" t="s">
        <v>84</v>
      </c>
      <c r="H297" s="70" t="s">
        <v>85</v>
      </c>
      <c r="I297" s="448">
        <v>562000</v>
      </c>
      <c r="J297" s="70" t="s">
        <v>45</v>
      </c>
      <c r="K297" s="70" t="s">
        <v>6588</v>
      </c>
      <c r="L297" s="70" t="s">
        <v>6589</v>
      </c>
      <c r="M297" s="70"/>
    </row>
    <row r="298" spans="1:14" s="292" customFormat="1" ht="88.5" hidden="1" customHeight="1" outlineLevel="2">
      <c r="A298" s="37" t="s">
        <v>511</v>
      </c>
      <c r="B298" s="27" t="s">
        <v>240</v>
      </c>
      <c r="C298" s="70" t="s">
        <v>82</v>
      </c>
      <c r="D298" s="70" t="s">
        <v>142</v>
      </c>
      <c r="E298" s="70" t="s">
        <v>5958</v>
      </c>
      <c r="F298" s="70" t="s">
        <v>5306</v>
      </c>
      <c r="G298" s="70" t="s">
        <v>84</v>
      </c>
      <c r="H298" s="70" t="s">
        <v>85</v>
      </c>
      <c r="I298" s="448">
        <v>3500000</v>
      </c>
      <c r="J298" s="70" t="s">
        <v>45</v>
      </c>
      <c r="K298" s="70" t="s">
        <v>6590</v>
      </c>
      <c r="L298" s="70" t="s">
        <v>767</v>
      </c>
      <c r="M298" s="70"/>
    </row>
    <row r="299" spans="1:14" s="292" customFormat="1" ht="69.75" hidden="1" customHeight="1" outlineLevel="2">
      <c r="A299" s="37" t="s">
        <v>511</v>
      </c>
      <c r="B299" s="27" t="s">
        <v>6591</v>
      </c>
      <c r="C299" s="70" t="s">
        <v>5321</v>
      </c>
      <c r="D299" s="70" t="s">
        <v>41</v>
      </c>
      <c r="E299" s="70" t="s">
        <v>5205</v>
      </c>
      <c r="F299" s="70" t="s">
        <v>99</v>
      </c>
      <c r="G299" s="70" t="s">
        <v>84</v>
      </c>
      <c r="H299" s="70" t="s">
        <v>85</v>
      </c>
      <c r="I299" s="448">
        <v>99658</v>
      </c>
      <c r="J299" s="70" t="s">
        <v>1106</v>
      </c>
      <c r="K299" s="70" t="s">
        <v>5322</v>
      </c>
      <c r="L299" s="70" t="s">
        <v>220</v>
      </c>
      <c r="M299" s="70" t="s">
        <v>105</v>
      </c>
    </row>
    <row r="300" spans="1:14" s="3" customFormat="1" ht="25.35" hidden="1" customHeight="1" outlineLevel="1">
      <c r="A300" s="148" t="s">
        <v>1131</v>
      </c>
      <c r="B300" s="148"/>
      <c r="C300" s="148"/>
      <c r="D300" s="148"/>
      <c r="E300" s="148"/>
      <c r="F300" s="148"/>
      <c r="G300" s="148"/>
      <c r="H300" s="54"/>
      <c r="I300" s="435">
        <f>SUM(I301:I308)</f>
        <v>240000</v>
      </c>
      <c r="J300" s="148"/>
      <c r="K300" s="148"/>
      <c r="L300" s="148"/>
      <c r="M300" s="148"/>
    </row>
    <row r="301" spans="1:14" s="292" customFormat="1" ht="87" hidden="1" customHeight="1" outlineLevel="2">
      <c r="A301" s="37" t="s">
        <v>6592</v>
      </c>
      <c r="B301" s="27" t="s">
        <v>6593</v>
      </c>
      <c r="C301" s="70" t="s">
        <v>6594</v>
      </c>
      <c r="D301" s="70" t="s">
        <v>54</v>
      </c>
      <c r="E301" s="70" t="s">
        <v>6595</v>
      </c>
      <c r="F301" s="70" t="s">
        <v>403</v>
      </c>
      <c r="G301" s="70" t="s">
        <v>6596</v>
      </c>
      <c r="H301" s="70" t="s">
        <v>206</v>
      </c>
      <c r="I301" s="448">
        <v>30000</v>
      </c>
      <c r="J301" s="70" t="s">
        <v>6597</v>
      </c>
      <c r="K301" s="70" t="s">
        <v>6598</v>
      </c>
      <c r="L301" s="70" t="s">
        <v>6599</v>
      </c>
      <c r="M301" s="70"/>
    </row>
    <row r="302" spans="1:14" s="292" customFormat="1" ht="87" hidden="1" customHeight="1" outlineLevel="2">
      <c r="A302" s="37" t="s">
        <v>763</v>
      </c>
      <c r="B302" s="27" t="s">
        <v>6600</v>
      </c>
      <c r="C302" s="70" t="s">
        <v>6594</v>
      </c>
      <c r="D302" s="70" t="s">
        <v>46</v>
      </c>
      <c r="E302" s="70" t="s">
        <v>6601</v>
      </c>
      <c r="F302" s="70" t="s">
        <v>403</v>
      </c>
      <c r="G302" s="70" t="s">
        <v>6596</v>
      </c>
      <c r="H302" s="70" t="s">
        <v>206</v>
      </c>
      <c r="I302" s="448">
        <v>30000</v>
      </c>
      <c r="J302" s="70" t="s">
        <v>329</v>
      </c>
      <c r="K302" s="70" t="s">
        <v>6598</v>
      </c>
      <c r="L302" s="70" t="s">
        <v>6602</v>
      </c>
      <c r="M302" s="70"/>
    </row>
    <row r="303" spans="1:14" s="292" customFormat="1" ht="87" hidden="1" customHeight="1" outlineLevel="2">
      <c r="A303" s="37" t="s">
        <v>763</v>
      </c>
      <c r="B303" s="27" t="s">
        <v>6600</v>
      </c>
      <c r="C303" s="70" t="s">
        <v>6594</v>
      </c>
      <c r="D303" s="70" t="s">
        <v>46</v>
      </c>
      <c r="E303" s="70" t="s">
        <v>6601</v>
      </c>
      <c r="F303" s="70" t="s">
        <v>403</v>
      </c>
      <c r="G303" s="70" t="s">
        <v>6596</v>
      </c>
      <c r="H303" s="70" t="s">
        <v>206</v>
      </c>
      <c r="I303" s="448">
        <v>30000</v>
      </c>
      <c r="J303" s="70" t="s">
        <v>5549</v>
      </c>
      <c r="K303" s="70" t="s">
        <v>6598</v>
      </c>
      <c r="L303" s="70" t="s">
        <v>2087</v>
      </c>
      <c r="M303" s="70"/>
    </row>
    <row r="304" spans="1:14" s="292" customFormat="1" ht="87" hidden="1" customHeight="1" outlineLevel="2">
      <c r="A304" s="37" t="s">
        <v>763</v>
      </c>
      <c r="B304" s="27" t="s">
        <v>6600</v>
      </c>
      <c r="C304" s="70" t="s">
        <v>6594</v>
      </c>
      <c r="D304" s="70" t="s">
        <v>46</v>
      </c>
      <c r="E304" s="70" t="s">
        <v>6603</v>
      </c>
      <c r="F304" s="70" t="s">
        <v>403</v>
      </c>
      <c r="G304" s="70" t="s">
        <v>6596</v>
      </c>
      <c r="H304" s="70" t="s">
        <v>206</v>
      </c>
      <c r="I304" s="448">
        <v>30000</v>
      </c>
      <c r="J304" s="70" t="s">
        <v>2086</v>
      </c>
      <c r="K304" s="70" t="s">
        <v>6598</v>
      </c>
      <c r="L304" s="70" t="s">
        <v>2085</v>
      </c>
      <c r="M304" s="70"/>
    </row>
    <row r="305" spans="1:13" s="292" customFormat="1" ht="87" hidden="1" customHeight="1" outlineLevel="2">
      <c r="A305" s="37" t="s">
        <v>763</v>
      </c>
      <c r="B305" s="70" t="s">
        <v>6600</v>
      </c>
      <c r="C305" s="70" t="s">
        <v>6594</v>
      </c>
      <c r="D305" s="70" t="s">
        <v>46</v>
      </c>
      <c r="E305" s="70" t="s">
        <v>6603</v>
      </c>
      <c r="F305" s="70" t="s">
        <v>403</v>
      </c>
      <c r="G305" s="70" t="s">
        <v>6596</v>
      </c>
      <c r="H305" s="70" t="s">
        <v>206</v>
      </c>
      <c r="I305" s="448">
        <v>30000</v>
      </c>
      <c r="J305" s="70" t="s">
        <v>352</v>
      </c>
      <c r="K305" s="70" t="s">
        <v>6598</v>
      </c>
      <c r="L305" s="70" t="s">
        <v>6604</v>
      </c>
      <c r="M305" s="206"/>
    </row>
    <row r="306" spans="1:13" s="292" customFormat="1" ht="87" hidden="1" customHeight="1" outlineLevel="2">
      <c r="A306" s="37" t="s">
        <v>763</v>
      </c>
      <c r="B306" s="70" t="s">
        <v>6605</v>
      </c>
      <c r="C306" s="70" t="s">
        <v>6606</v>
      </c>
      <c r="D306" s="70" t="s">
        <v>46</v>
      </c>
      <c r="E306" s="70" t="s">
        <v>6545</v>
      </c>
      <c r="F306" s="70" t="s">
        <v>403</v>
      </c>
      <c r="G306" s="70" t="s">
        <v>6596</v>
      </c>
      <c r="H306" s="70" t="s">
        <v>206</v>
      </c>
      <c r="I306" s="448">
        <v>30000</v>
      </c>
      <c r="J306" s="70" t="s">
        <v>4360</v>
      </c>
      <c r="K306" s="70" t="s">
        <v>6607</v>
      </c>
      <c r="L306" s="70" t="s">
        <v>6608</v>
      </c>
      <c r="M306" s="206"/>
    </row>
    <row r="307" spans="1:13" s="292" customFormat="1" ht="87" hidden="1" customHeight="1" outlineLevel="2">
      <c r="A307" s="37" t="s">
        <v>763</v>
      </c>
      <c r="B307" s="70" t="s">
        <v>6605</v>
      </c>
      <c r="C307" s="70" t="s">
        <v>6606</v>
      </c>
      <c r="D307" s="70" t="s">
        <v>46</v>
      </c>
      <c r="E307" s="70" t="s">
        <v>6545</v>
      </c>
      <c r="F307" s="70" t="s">
        <v>403</v>
      </c>
      <c r="G307" s="70" t="s">
        <v>6596</v>
      </c>
      <c r="H307" s="70" t="s">
        <v>206</v>
      </c>
      <c r="I307" s="448">
        <v>30000</v>
      </c>
      <c r="J307" s="70" t="s">
        <v>338</v>
      </c>
      <c r="K307" s="70" t="s">
        <v>6607</v>
      </c>
      <c r="L307" s="70" t="s">
        <v>6609</v>
      </c>
      <c r="M307" s="206"/>
    </row>
    <row r="308" spans="1:13" s="292" customFormat="1" ht="87" hidden="1" customHeight="1" outlineLevel="2">
      <c r="A308" s="37" t="s">
        <v>763</v>
      </c>
      <c r="B308" s="70" t="s">
        <v>6605</v>
      </c>
      <c r="C308" s="70" t="s">
        <v>6606</v>
      </c>
      <c r="D308" s="70" t="s">
        <v>54</v>
      </c>
      <c r="E308" s="70" t="s">
        <v>6610</v>
      </c>
      <c r="F308" s="70" t="s">
        <v>403</v>
      </c>
      <c r="G308" s="70" t="s">
        <v>6596</v>
      </c>
      <c r="H308" s="70" t="s">
        <v>206</v>
      </c>
      <c r="I308" s="448">
        <v>30000</v>
      </c>
      <c r="J308" s="70" t="s">
        <v>122</v>
      </c>
      <c r="K308" s="70" t="s">
        <v>6607</v>
      </c>
      <c r="L308" s="70" t="s">
        <v>123</v>
      </c>
      <c r="M308" s="206"/>
    </row>
    <row r="309" spans="1:13" s="3" customFormat="1" ht="25.35" hidden="1" customHeight="1" outlineLevel="1">
      <c r="A309" s="148" t="s">
        <v>373</v>
      </c>
      <c r="B309" s="148"/>
      <c r="C309" s="148"/>
      <c r="D309" s="148"/>
      <c r="E309" s="148"/>
      <c r="F309" s="148"/>
      <c r="G309" s="148"/>
      <c r="H309" s="54"/>
      <c r="I309" s="435">
        <f>SUM(I310:I314)</f>
        <v>376021</v>
      </c>
      <c r="J309" s="148"/>
      <c r="K309" s="148"/>
      <c r="L309" s="148"/>
      <c r="M309" s="148"/>
    </row>
    <row r="310" spans="1:13" s="292" customFormat="1" ht="151.5" hidden="1" customHeight="1" outlineLevel="2">
      <c r="A310" s="57" t="s">
        <v>106</v>
      </c>
      <c r="B310" s="44" t="s">
        <v>4673</v>
      </c>
      <c r="C310" s="44" t="s">
        <v>6611</v>
      </c>
      <c r="D310" s="44" t="s">
        <v>46</v>
      </c>
      <c r="E310" s="44" t="s">
        <v>6612</v>
      </c>
      <c r="F310" s="70" t="s">
        <v>154</v>
      </c>
      <c r="G310" s="70" t="s">
        <v>155</v>
      </c>
      <c r="H310" s="70" t="s">
        <v>153</v>
      </c>
      <c r="I310" s="456">
        <v>139500</v>
      </c>
      <c r="J310" s="44" t="s">
        <v>6613</v>
      </c>
      <c r="K310" s="44" t="s">
        <v>6614</v>
      </c>
      <c r="L310" s="44" t="s">
        <v>6615</v>
      </c>
      <c r="M310" s="70" t="s">
        <v>105</v>
      </c>
    </row>
    <row r="311" spans="1:13" s="292" customFormat="1" ht="137.25" hidden="1" customHeight="1" outlineLevel="2">
      <c r="A311" s="57" t="s">
        <v>106</v>
      </c>
      <c r="B311" s="44" t="s">
        <v>4673</v>
      </c>
      <c r="C311" s="44" t="s">
        <v>6616</v>
      </c>
      <c r="D311" s="44" t="s">
        <v>46</v>
      </c>
      <c r="E311" s="44" t="s">
        <v>6617</v>
      </c>
      <c r="F311" s="70" t="s">
        <v>104</v>
      </c>
      <c r="G311" s="70" t="s">
        <v>152</v>
      </c>
      <c r="H311" s="70" t="s">
        <v>153</v>
      </c>
      <c r="I311" s="456">
        <v>140000</v>
      </c>
      <c r="J311" s="44" t="s">
        <v>6618</v>
      </c>
      <c r="K311" s="44" t="s">
        <v>6614</v>
      </c>
      <c r="L311" s="44" t="s">
        <v>6615</v>
      </c>
      <c r="M311" s="70" t="s">
        <v>105</v>
      </c>
    </row>
    <row r="312" spans="1:13" s="292" customFormat="1" ht="106.5" hidden="1" customHeight="1" outlineLevel="2">
      <c r="A312" s="57" t="s">
        <v>106</v>
      </c>
      <c r="B312" s="44" t="s">
        <v>4673</v>
      </c>
      <c r="C312" s="44" t="s">
        <v>6619</v>
      </c>
      <c r="D312" s="44" t="s">
        <v>112</v>
      </c>
      <c r="E312" s="44" t="s">
        <v>6620</v>
      </c>
      <c r="F312" s="70" t="s">
        <v>154</v>
      </c>
      <c r="G312" s="70" t="s">
        <v>155</v>
      </c>
      <c r="H312" s="70" t="s">
        <v>156</v>
      </c>
      <c r="I312" s="456">
        <v>40000</v>
      </c>
      <c r="J312" s="44" t="s">
        <v>6621</v>
      </c>
      <c r="K312" s="44" t="s">
        <v>6622</v>
      </c>
      <c r="L312" s="44" t="s">
        <v>4678</v>
      </c>
      <c r="M312" s="44"/>
    </row>
    <row r="313" spans="1:13" s="292" customFormat="1" ht="138" hidden="1" customHeight="1" outlineLevel="2">
      <c r="A313" s="57" t="s">
        <v>106</v>
      </c>
      <c r="B313" s="44" t="s">
        <v>4673</v>
      </c>
      <c r="C313" s="44" t="s">
        <v>6623</v>
      </c>
      <c r="D313" s="44" t="s">
        <v>67</v>
      </c>
      <c r="E313" s="44" t="s">
        <v>2028</v>
      </c>
      <c r="F313" s="70" t="s">
        <v>154</v>
      </c>
      <c r="G313" s="70" t="s">
        <v>155</v>
      </c>
      <c r="H313" s="70" t="s">
        <v>156</v>
      </c>
      <c r="I313" s="456">
        <v>6521</v>
      </c>
      <c r="J313" s="44" t="s">
        <v>6624</v>
      </c>
      <c r="K313" s="44" t="s">
        <v>6625</v>
      </c>
      <c r="L313" s="44" t="s">
        <v>6615</v>
      </c>
      <c r="M313" s="70" t="s">
        <v>105</v>
      </c>
    </row>
    <row r="314" spans="1:13" s="292" customFormat="1" ht="101.45" hidden="1" customHeight="1" outlineLevel="2">
      <c r="A314" s="57" t="s">
        <v>44</v>
      </c>
      <c r="B314" s="44" t="s">
        <v>4679</v>
      </c>
      <c r="C314" s="44" t="s">
        <v>6626</v>
      </c>
      <c r="D314" s="44" t="s">
        <v>54</v>
      </c>
      <c r="E314" s="44" t="s">
        <v>6627</v>
      </c>
      <c r="F314" s="70" t="s">
        <v>104</v>
      </c>
      <c r="G314" s="70" t="s">
        <v>152</v>
      </c>
      <c r="H314" s="70" t="s">
        <v>153</v>
      </c>
      <c r="I314" s="456">
        <v>50000</v>
      </c>
      <c r="J314" s="44" t="s">
        <v>6628</v>
      </c>
      <c r="K314" s="44" t="s">
        <v>6629</v>
      </c>
      <c r="L314" s="44" t="s">
        <v>6630</v>
      </c>
      <c r="M314" s="70" t="s">
        <v>105</v>
      </c>
    </row>
    <row r="315" spans="1:13" s="2" customFormat="1" ht="25.35" customHeight="1" collapsed="1">
      <c r="A315" s="51" t="s">
        <v>38</v>
      </c>
      <c r="B315" s="51"/>
      <c r="C315" s="51"/>
      <c r="D315" s="51"/>
      <c r="E315" s="51"/>
      <c r="F315" s="41"/>
      <c r="G315" s="41"/>
      <c r="H315" s="51"/>
      <c r="I315" s="434">
        <f>I316+I416+I461+I467</f>
        <v>16983265</v>
      </c>
      <c r="J315" s="51"/>
      <c r="K315" s="51"/>
      <c r="L315" s="41"/>
      <c r="M315" s="41"/>
    </row>
    <row r="316" spans="1:13" s="3" customFormat="1" ht="25.35" hidden="1" customHeight="1" outlineLevel="1">
      <c r="A316" s="148" t="s">
        <v>39</v>
      </c>
      <c r="B316" s="148"/>
      <c r="C316" s="148"/>
      <c r="D316" s="148"/>
      <c r="E316" s="148"/>
      <c r="F316" s="148"/>
      <c r="G316" s="148"/>
      <c r="H316" s="54"/>
      <c r="I316" s="435">
        <f>SUM(I317:I415)</f>
        <v>11076298</v>
      </c>
      <c r="J316" s="148"/>
      <c r="K316" s="148"/>
      <c r="L316" s="148"/>
      <c r="M316" s="148"/>
    </row>
    <row r="317" spans="1:13" s="3" customFormat="1" ht="52.35" hidden="1" customHeight="1" outlineLevel="2">
      <c r="A317" s="37" t="s">
        <v>1133</v>
      </c>
      <c r="B317" s="27" t="s">
        <v>6631</v>
      </c>
      <c r="C317" s="27" t="s">
        <v>6632</v>
      </c>
      <c r="D317" s="70" t="s">
        <v>54</v>
      </c>
      <c r="E317" s="70" t="s">
        <v>5597</v>
      </c>
      <c r="F317" s="27" t="s">
        <v>139</v>
      </c>
      <c r="G317" s="24" t="s">
        <v>6633</v>
      </c>
      <c r="H317" s="70" t="s">
        <v>140</v>
      </c>
      <c r="I317" s="448">
        <v>92000</v>
      </c>
      <c r="J317" s="70" t="s">
        <v>6634</v>
      </c>
      <c r="K317" s="70" t="s">
        <v>231</v>
      </c>
      <c r="L317" s="27" t="s">
        <v>6635</v>
      </c>
      <c r="M317" s="70"/>
    </row>
    <row r="318" spans="1:13" s="3" customFormat="1" ht="52.35" hidden="1" customHeight="1" outlineLevel="2">
      <c r="A318" s="37" t="s">
        <v>1133</v>
      </c>
      <c r="B318" s="27" t="s">
        <v>4192</v>
      </c>
      <c r="C318" s="27" t="s">
        <v>6636</v>
      </c>
      <c r="D318" s="27" t="s">
        <v>54</v>
      </c>
      <c r="E318" s="70" t="s">
        <v>6637</v>
      </c>
      <c r="F318" s="70" t="s">
        <v>139</v>
      </c>
      <c r="G318" s="24" t="s">
        <v>6633</v>
      </c>
      <c r="H318" s="70" t="s">
        <v>140</v>
      </c>
      <c r="I318" s="448">
        <v>42000</v>
      </c>
      <c r="J318" s="70" t="s">
        <v>6638</v>
      </c>
      <c r="K318" s="24" t="s">
        <v>231</v>
      </c>
      <c r="L318" s="27" t="s">
        <v>6639</v>
      </c>
      <c r="M318" s="24"/>
    </row>
    <row r="319" spans="1:13" s="3" customFormat="1" ht="52.35" hidden="1" customHeight="1" outlineLevel="2">
      <c r="A319" s="37" t="s">
        <v>1133</v>
      </c>
      <c r="B319" s="27" t="s">
        <v>4192</v>
      </c>
      <c r="C319" s="27" t="s">
        <v>6640</v>
      </c>
      <c r="D319" s="27" t="s">
        <v>54</v>
      </c>
      <c r="E319" s="70" t="s">
        <v>6637</v>
      </c>
      <c r="F319" s="70" t="s">
        <v>139</v>
      </c>
      <c r="G319" s="24" t="s">
        <v>6633</v>
      </c>
      <c r="H319" s="70" t="s">
        <v>140</v>
      </c>
      <c r="I319" s="448">
        <v>40000</v>
      </c>
      <c r="J319" s="70" t="s">
        <v>6641</v>
      </c>
      <c r="K319" s="24" t="s">
        <v>231</v>
      </c>
      <c r="L319" s="27" t="s">
        <v>6642</v>
      </c>
      <c r="M319" s="27"/>
    </row>
    <row r="320" spans="1:13" s="3" customFormat="1" ht="84" hidden="1" customHeight="1" outlineLevel="2">
      <c r="A320" s="37" t="s">
        <v>1133</v>
      </c>
      <c r="B320" s="27" t="s">
        <v>6643</v>
      </c>
      <c r="C320" s="27" t="s">
        <v>6644</v>
      </c>
      <c r="D320" s="27" t="s">
        <v>94</v>
      </c>
      <c r="E320" s="70" t="s">
        <v>6645</v>
      </c>
      <c r="F320" s="70" t="s">
        <v>139</v>
      </c>
      <c r="G320" s="24" t="s">
        <v>6633</v>
      </c>
      <c r="H320" s="70" t="s">
        <v>140</v>
      </c>
      <c r="I320" s="448">
        <v>897131</v>
      </c>
      <c r="J320" s="70" t="s">
        <v>6646</v>
      </c>
      <c r="K320" s="24" t="s">
        <v>231</v>
      </c>
      <c r="L320" s="27" t="s">
        <v>6647</v>
      </c>
      <c r="M320" s="70" t="s">
        <v>108</v>
      </c>
    </row>
    <row r="321" spans="1:13" s="3" customFormat="1" ht="52.35" hidden="1" customHeight="1" outlineLevel="2">
      <c r="A321" s="37" t="s">
        <v>1133</v>
      </c>
      <c r="B321" s="27" t="s">
        <v>6648</v>
      </c>
      <c r="C321" s="27" t="s">
        <v>6649</v>
      </c>
      <c r="D321" s="27" t="s">
        <v>54</v>
      </c>
      <c r="E321" s="70" t="s">
        <v>1839</v>
      </c>
      <c r="F321" s="70" t="s">
        <v>139</v>
      </c>
      <c r="G321" s="24" t="s">
        <v>6633</v>
      </c>
      <c r="H321" s="70" t="s">
        <v>140</v>
      </c>
      <c r="I321" s="448">
        <v>180000</v>
      </c>
      <c r="J321" s="70" t="s">
        <v>6650</v>
      </c>
      <c r="K321" s="24" t="s">
        <v>231</v>
      </c>
      <c r="L321" s="27" t="s">
        <v>6651</v>
      </c>
      <c r="M321" s="24"/>
    </row>
    <row r="322" spans="1:13" s="3" customFormat="1" ht="52.35" hidden="1" customHeight="1" outlineLevel="2">
      <c r="A322" s="37" t="s">
        <v>1133</v>
      </c>
      <c r="B322" s="27" t="s">
        <v>6652</v>
      </c>
      <c r="C322" s="27" t="s">
        <v>6653</v>
      </c>
      <c r="D322" s="27" t="s">
        <v>145</v>
      </c>
      <c r="E322" s="70" t="s">
        <v>6654</v>
      </c>
      <c r="F322" s="70" t="s">
        <v>139</v>
      </c>
      <c r="G322" s="24" t="s">
        <v>6633</v>
      </c>
      <c r="H322" s="70" t="s">
        <v>140</v>
      </c>
      <c r="I322" s="448">
        <v>90000</v>
      </c>
      <c r="J322" s="70" t="s">
        <v>6655</v>
      </c>
      <c r="K322" s="24" t="s">
        <v>231</v>
      </c>
      <c r="L322" s="27" t="s">
        <v>6656</v>
      </c>
      <c r="M322" s="70" t="s">
        <v>105</v>
      </c>
    </row>
    <row r="323" spans="1:13" s="3" customFormat="1" ht="52.35" hidden="1" customHeight="1" outlineLevel="2">
      <c r="A323" s="37" t="s">
        <v>1133</v>
      </c>
      <c r="B323" s="27" t="s">
        <v>6652</v>
      </c>
      <c r="C323" s="27" t="s">
        <v>6657</v>
      </c>
      <c r="D323" s="27" t="s">
        <v>145</v>
      </c>
      <c r="E323" s="70" t="s">
        <v>6658</v>
      </c>
      <c r="F323" s="70" t="s">
        <v>139</v>
      </c>
      <c r="G323" s="24" t="s">
        <v>6633</v>
      </c>
      <c r="H323" s="70" t="s">
        <v>140</v>
      </c>
      <c r="I323" s="448">
        <v>72381</v>
      </c>
      <c r="J323" s="70" t="s">
        <v>6659</v>
      </c>
      <c r="K323" s="24" t="s">
        <v>231</v>
      </c>
      <c r="L323" s="27" t="s">
        <v>6660</v>
      </c>
      <c r="M323" s="70" t="s">
        <v>108</v>
      </c>
    </row>
    <row r="324" spans="1:13" s="3" customFormat="1" ht="149.44999999999999" hidden="1" customHeight="1" outlineLevel="2">
      <c r="A324" s="37" t="s">
        <v>1133</v>
      </c>
      <c r="B324" s="27" t="s">
        <v>6661</v>
      </c>
      <c r="C324" s="27" t="s">
        <v>6662</v>
      </c>
      <c r="D324" s="27" t="s">
        <v>54</v>
      </c>
      <c r="E324" s="70" t="s">
        <v>6663</v>
      </c>
      <c r="F324" s="70" t="s">
        <v>139</v>
      </c>
      <c r="G324" s="24" t="s">
        <v>6633</v>
      </c>
      <c r="H324" s="70" t="s">
        <v>140</v>
      </c>
      <c r="I324" s="448">
        <v>72000</v>
      </c>
      <c r="J324" s="70" t="s">
        <v>272</v>
      </c>
      <c r="K324" s="24" t="s">
        <v>231</v>
      </c>
      <c r="L324" s="27" t="s">
        <v>1893</v>
      </c>
      <c r="M324" s="24"/>
    </row>
    <row r="325" spans="1:13" s="3" customFormat="1" ht="52.35" hidden="1" customHeight="1" outlineLevel="2">
      <c r="A325" s="37" t="s">
        <v>1133</v>
      </c>
      <c r="B325" s="27" t="s">
        <v>4192</v>
      </c>
      <c r="C325" s="27" t="s">
        <v>6664</v>
      </c>
      <c r="D325" s="27" t="s">
        <v>46</v>
      </c>
      <c r="E325" s="70" t="s">
        <v>6665</v>
      </c>
      <c r="F325" s="70" t="s">
        <v>139</v>
      </c>
      <c r="G325" s="24" t="s">
        <v>6633</v>
      </c>
      <c r="H325" s="70" t="s">
        <v>140</v>
      </c>
      <c r="I325" s="448">
        <v>285714</v>
      </c>
      <c r="J325" s="70" t="s">
        <v>6666</v>
      </c>
      <c r="K325" s="24" t="s">
        <v>231</v>
      </c>
      <c r="L325" s="27" t="s">
        <v>5594</v>
      </c>
      <c r="M325" s="70" t="s">
        <v>108</v>
      </c>
    </row>
    <row r="326" spans="1:13" s="3" customFormat="1" ht="70.349999999999994" hidden="1" customHeight="1" outlineLevel="2">
      <c r="A326" s="37" t="s">
        <v>1133</v>
      </c>
      <c r="B326" s="27" t="s">
        <v>6667</v>
      </c>
      <c r="C326" s="27" t="s">
        <v>6668</v>
      </c>
      <c r="D326" s="70" t="s">
        <v>46</v>
      </c>
      <c r="E326" s="70" t="s">
        <v>6669</v>
      </c>
      <c r="F326" s="70" t="s">
        <v>139</v>
      </c>
      <c r="G326" s="24" t="s">
        <v>6633</v>
      </c>
      <c r="H326" s="70" t="s">
        <v>140</v>
      </c>
      <c r="I326" s="448">
        <v>142857</v>
      </c>
      <c r="J326" s="70" t="s">
        <v>338</v>
      </c>
      <c r="K326" s="24" t="s">
        <v>231</v>
      </c>
      <c r="L326" s="27" t="s">
        <v>6670</v>
      </c>
      <c r="M326" s="70" t="s">
        <v>108</v>
      </c>
    </row>
    <row r="327" spans="1:13" s="3" customFormat="1" ht="52.35" hidden="1" customHeight="1" outlineLevel="2">
      <c r="A327" s="37" t="s">
        <v>1133</v>
      </c>
      <c r="B327" s="27" t="s">
        <v>4192</v>
      </c>
      <c r="C327" s="27" t="s">
        <v>6671</v>
      </c>
      <c r="D327" s="27" t="s">
        <v>54</v>
      </c>
      <c r="E327" s="70" t="s">
        <v>6672</v>
      </c>
      <c r="F327" s="70" t="s">
        <v>821</v>
      </c>
      <c r="G327" s="24" t="s">
        <v>6633</v>
      </c>
      <c r="H327" s="70" t="s">
        <v>351</v>
      </c>
      <c r="I327" s="448">
        <v>23810</v>
      </c>
      <c r="J327" s="70" t="s">
        <v>135</v>
      </c>
      <c r="K327" s="24" t="s">
        <v>231</v>
      </c>
      <c r="L327" s="27" t="s">
        <v>361</v>
      </c>
      <c r="M327" s="70" t="s">
        <v>108</v>
      </c>
    </row>
    <row r="328" spans="1:13" s="3" customFormat="1" ht="52.35" hidden="1" customHeight="1" outlineLevel="2">
      <c r="A328" s="37" t="s">
        <v>1133</v>
      </c>
      <c r="B328" s="27" t="s">
        <v>4192</v>
      </c>
      <c r="C328" s="27" t="s">
        <v>6673</v>
      </c>
      <c r="D328" s="27" t="s">
        <v>46</v>
      </c>
      <c r="E328" s="70" t="s">
        <v>6674</v>
      </c>
      <c r="F328" s="70" t="s">
        <v>821</v>
      </c>
      <c r="G328" s="24" t="s">
        <v>6633</v>
      </c>
      <c r="H328" s="70" t="s">
        <v>351</v>
      </c>
      <c r="I328" s="448">
        <v>30000</v>
      </c>
      <c r="J328" s="70" t="s">
        <v>1657</v>
      </c>
      <c r="K328" s="24" t="s">
        <v>231</v>
      </c>
      <c r="L328" s="27" t="s">
        <v>1144</v>
      </c>
      <c r="M328" s="70" t="s">
        <v>108</v>
      </c>
    </row>
    <row r="329" spans="1:13" s="3" customFormat="1" ht="52.35" hidden="1" customHeight="1" outlineLevel="2">
      <c r="A329" s="37" t="s">
        <v>1133</v>
      </c>
      <c r="B329" s="70" t="s">
        <v>4192</v>
      </c>
      <c r="C329" s="70" t="s">
        <v>1855</v>
      </c>
      <c r="D329" s="70" t="s">
        <v>54</v>
      </c>
      <c r="E329" s="70" t="s">
        <v>5656</v>
      </c>
      <c r="F329" s="70" t="s">
        <v>821</v>
      </c>
      <c r="G329" s="70" t="s">
        <v>6633</v>
      </c>
      <c r="H329" s="70" t="s">
        <v>351</v>
      </c>
      <c r="I329" s="448">
        <v>57143</v>
      </c>
      <c r="J329" s="70" t="s">
        <v>1853</v>
      </c>
      <c r="K329" s="70" t="s">
        <v>231</v>
      </c>
      <c r="L329" s="70" t="s">
        <v>157</v>
      </c>
      <c r="M329" s="70" t="s">
        <v>108</v>
      </c>
    </row>
    <row r="330" spans="1:13" s="3" customFormat="1" ht="52.35" hidden="1" customHeight="1" outlineLevel="2">
      <c r="A330" s="37" t="s">
        <v>1133</v>
      </c>
      <c r="B330" s="70" t="s">
        <v>4192</v>
      </c>
      <c r="C330" s="70" t="s">
        <v>6675</v>
      </c>
      <c r="D330" s="70" t="s">
        <v>46</v>
      </c>
      <c r="E330" s="70" t="s">
        <v>6676</v>
      </c>
      <c r="F330" s="70" t="s">
        <v>821</v>
      </c>
      <c r="G330" s="70" t="s">
        <v>6633</v>
      </c>
      <c r="H330" s="70" t="s">
        <v>351</v>
      </c>
      <c r="I330" s="448">
        <v>25000</v>
      </c>
      <c r="J330" s="70" t="s">
        <v>1152</v>
      </c>
      <c r="K330" s="70" t="s">
        <v>231</v>
      </c>
      <c r="L330" s="70" t="s">
        <v>1152</v>
      </c>
      <c r="M330" s="70" t="s">
        <v>108</v>
      </c>
    </row>
    <row r="331" spans="1:13" s="3" customFormat="1" ht="52.35" hidden="1" customHeight="1" outlineLevel="2">
      <c r="A331" s="37" t="s">
        <v>1133</v>
      </c>
      <c r="B331" s="70" t="s">
        <v>4192</v>
      </c>
      <c r="C331" s="70" t="s">
        <v>4223</v>
      </c>
      <c r="D331" s="70" t="s">
        <v>46</v>
      </c>
      <c r="E331" s="70" t="s">
        <v>6677</v>
      </c>
      <c r="F331" s="70" t="s">
        <v>821</v>
      </c>
      <c r="G331" s="70" t="s">
        <v>6633</v>
      </c>
      <c r="H331" s="70" t="s">
        <v>351</v>
      </c>
      <c r="I331" s="448">
        <v>20000</v>
      </c>
      <c r="J331" s="70" t="s">
        <v>536</v>
      </c>
      <c r="K331" s="70" t="s">
        <v>231</v>
      </c>
      <c r="L331" s="70" t="s">
        <v>4225</v>
      </c>
      <c r="M331" s="70" t="s">
        <v>108</v>
      </c>
    </row>
    <row r="332" spans="1:13" s="3" customFormat="1" ht="52.35" hidden="1" customHeight="1" outlineLevel="2">
      <c r="A332" s="37" t="s">
        <v>1133</v>
      </c>
      <c r="B332" s="70" t="s">
        <v>4192</v>
      </c>
      <c r="C332" s="70" t="s">
        <v>5558</v>
      </c>
      <c r="D332" s="70" t="s">
        <v>46</v>
      </c>
      <c r="E332" s="70" t="s">
        <v>6678</v>
      </c>
      <c r="F332" s="70" t="s">
        <v>821</v>
      </c>
      <c r="G332" s="70" t="s">
        <v>6633</v>
      </c>
      <c r="H332" s="70" t="s">
        <v>351</v>
      </c>
      <c r="I332" s="448">
        <v>28571</v>
      </c>
      <c r="J332" s="70" t="s">
        <v>118</v>
      </c>
      <c r="K332" s="70" t="s">
        <v>231</v>
      </c>
      <c r="L332" s="70" t="s">
        <v>5560</v>
      </c>
      <c r="M332" s="70" t="s">
        <v>108</v>
      </c>
    </row>
    <row r="333" spans="1:13" s="3" customFormat="1" ht="52.35" hidden="1" customHeight="1" outlineLevel="2">
      <c r="A333" s="37" t="s">
        <v>1133</v>
      </c>
      <c r="B333" s="70" t="s">
        <v>4192</v>
      </c>
      <c r="C333" s="70" t="s">
        <v>6679</v>
      </c>
      <c r="D333" s="70" t="s">
        <v>46</v>
      </c>
      <c r="E333" s="70" t="s">
        <v>6680</v>
      </c>
      <c r="F333" s="70" t="s">
        <v>821</v>
      </c>
      <c r="G333" s="70" t="s">
        <v>6633</v>
      </c>
      <c r="H333" s="70" t="s">
        <v>351</v>
      </c>
      <c r="I333" s="448">
        <v>19048</v>
      </c>
      <c r="J333" s="70" t="s">
        <v>6681</v>
      </c>
      <c r="K333" s="70" t="s">
        <v>231</v>
      </c>
      <c r="L333" s="70" t="s">
        <v>6682</v>
      </c>
      <c r="M333" s="70"/>
    </row>
    <row r="334" spans="1:13" s="3" customFormat="1" ht="52.35" hidden="1" customHeight="1" outlineLevel="2">
      <c r="A334" s="37" t="s">
        <v>1133</v>
      </c>
      <c r="B334" s="70" t="s">
        <v>4192</v>
      </c>
      <c r="C334" s="70" t="s">
        <v>6683</v>
      </c>
      <c r="D334" s="70" t="s">
        <v>54</v>
      </c>
      <c r="E334" s="70" t="s">
        <v>6684</v>
      </c>
      <c r="F334" s="70" t="s">
        <v>821</v>
      </c>
      <c r="G334" s="70" t="s">
        <v>6633</v>
      </c>
      <c r="H334" s="70" t="s">
        <v>351</v>
      </c>
      <c r="I334" s="448">
        <v>42857</v>
      </c>
      <c r="J334" s="70" t="s">
        <v>277</v>
      </c>
      <c r="K334" s="70" t="s">
        <v>231</v>
      </c>
      <c r="L334" s="70" t="s">
        <v>353</v>
      </c>
      <c r="M334" s="70"/>
    </row>
    <row r="335" spans="1:13" s="3" customFormat="1" ht="52.35" hidden="1" customHeight="1" outlineLevel="2">
      <c r="A335" s="37" t="s">
        <v>1133</v>
      </c>
      <c r="B335" s="70" t="s">
        <v>4192</v>
      </c>
      <c r="C335" s="70" t="s">
        <v>6685</v>
      </c>
      <c r="D335" s="70" t="s">
        <v>46</v>
      </c>
      <c r="E335" s="70" t="s">
        <v>6686</v>
      </c>
      <c r="F335" s="70" t="s">
        <v>821</v>
      </c>
      <c r="G335" s="70" t="s">
        <v>6633</v>
      </c>
      <c r="H335" s="70" t="s">
        <v>351</v>
      </c>
      <c r="I335" s="448">
        <v>28571</v>
      </c>
      <c r="J335" s="70" t="s">
        <v>350</v>
      </c>
      <c r="K335" s="70" t="s">
        <v>231</v>
      </c>
      <c r="L335" s="70" t="s">
        <v>349</v>
      </c>
      <c r="M335" s="70" t="s">
        <v>108</v>
      </c>
    </row>
    <row r="336" spans="1:13" s="3" customFormat="1" ht="70.349999999999994" hidden="1" customHeight="1" outlineLevel="2">
      <c r="A336" s="37" t="s">
        <v>1133</v>
      </c>
      <c r="B336" s="70" t="s">
        <v>4192</v>
      </c>
      <c r="C336" s="70" t="s">
        <v>5471</v>
      </c>
      <c r="D336" s="70" t="s">
        <v>46</v>
      </c>
      <c r="E336" s="70" t="s">
        <v>6687</v>
      </c>
      <c r="F336" s="70" t="s">
        <v>821</v>
      </c>
      <c r="G336" s="70" t="s">
        <v>6633</v>
      </c>
      <c r="H336" s="70" t="s">
        <v>351</v>
      </c>
      <c r="I336" s="448">
        <v>23809</v>
      </c>
      <c r="J336" s="70" t="s">
        <v>537</v>
      </c>
      <c r="K336" s="70" t="s">
        <v>231</v>
      </c>
      <c r="L336" s="70" t="s">
        <v>4207</v>
      </c>
      <c r="M336" s="70"/>
    </row>
    <row r="337" spans="1:13" s="3" customFormat="1" ht="68.45" hidden="1" customHeight="1" outlineLevel="2">
      <c r="A337" s="37" t="s">
        <v>1133</v>
      </c>
      <c r="B337" s="70" t="s">
        <v>4201</v>
      </c>
      <c r="C337" s="70" t="s">
        <v>4202</v>
      </c>
      <c r="D337" s="70" t="s">
        <v>54</v>
      </c>
      <c r="E337" s="70" t="s">
        <v>6688</v>
      </c>
      <c r="F337" s="70" t="s">
        <v>232</v>
      </c>
      <c r="G337" s="70" t="s">
        <v>6633</v>
      </c>
      <c r="H337" s="70" t="s">
        <v>351</v>
      </c>
      <c r="I337" s="448">
        <v>35714</v>
      </c>
      <c r="J337" s="70" t="s">
        <v>233</v>
      </c>
      <c r="K337" s="70" t="s">
        <v>231</v>
      </c>
      <c r="L337" s="70" t="s">
        <v>354</v>
      </c>
      <c r="M337" s="70"/>
    </row>
    <row r="338" spans="1:13" s="3" customFormat="1" ht="52.35" hidden="1" customHeight="1" outlineLevel="2">
      <c r="A338" s="37" t="s">
        <v>1133</v>
      </c>
      <c r="B338" s="70" t="s">
        <v>5668</v>
      </c>
      <c r="C338" s="70" t="s">
        <v>6689</v>
      </c>
      <c r="D338" s="70" t="s">
        <v>46</v>
      </c>
      <c r="E338" s="70" t="s">
        <v>6690</v>
      </c>
      <c r="F338" s="70" t="s">
        <v>324</v>
      </c>
      <c r="G338" s="70" t="s">
        <v>6633</v>
      </c>
      <c r="H338" s="70" t="s">
        <v>351</v>
      </c>
      <c r="I338" s="448">
        <v>70000</v>
      </c>
      <c r="J338" s="70" t="s">
        <v>529</v>
      </c>
      <c r="K338" s="70" t="s">
        <v>231</v>
      </c>
      <c r="L338" s="70" t="s">
        <v>6691</v>
      </c>
      <c r="M338" s="70" t="s">
        <v>108</v>
      </c>
    </row>
    <row r="339" spans="1:13" s="3" customFormat="1" ht="52.35" hidden="1" customHeight="1" outlineLevel="2">
      <c r="A339" s="37" t="s">
        <v>1133</v>
      </c>
      <c r="B339" s="70" t="s">
        <v>5668</v>
      </c>
      <c r="C339" s="70" t="s">
        <v>4266</v>
      </c>
      <c r="D339" s="70" t="s">
        <v>46</v>
      </c>
      <c r="E339" s="70" t="s">
        <v>6692</v>
      </c>
      <c r="F339" s="70" t="s">
        <v>324</v>
      </c>
      <c r="G339" s="70" t="s">
        <v>6633</v>
      </c>
      <c r="H339" s="70" t="s">
        <v>351</v>
      </c>
      <c r="I339" s="448">
        <v>45714</v>
      </c>
      <c r="J339" s="70" t="s">
        <v>326</v>
      </c>
      <c r="K339" s="70" t="s">
        <v>231</v>
      </c>
      <c r="L339" s="70" t="s">
        <v>808</v>
      </c>
      <c r="M339" s="70" t="s">
        <v>108</v>
      </c>
    </row>
    <row r="340" spans="1:13" s="3" customFormat="1" ht="52.35" hidden="1" customHeight="1" outlineLevel="2">
      <c r="A340" s="37" t="s">
        <v>1133</v>
      </c>
      <c r="B340" s="70" t="s">
        <v>4192</v>
      </c>
      <c r="C340" s="70" t="s">
        <v>6693</v>
      </c>
      <c r="D340" s="70" t="s">
        <v>54</v>
      </c>
      <c r="E340" s="70" t="s">
        <v>6694</v>
      </c>
      <c r="F340" s="70" t="s">
        <v>139</v>
      </c>
      <c r="G340" s="70" t="s">
        <v>6633</v>
      </c>
      <c r="H340" s="70" t="s">
        <v>140</v>
      </c>
      <c r="I340" s="448">
        <v>30476</v>
      </c>
      <c r="J340" s="70" t="s">
        <v>341</v>
      </c>
      <c r="K340" s="70" t="s">
        <v>231</v>
      </c>
      <c r="L340" s="70" t="s">
        <v>6695</v>
      </c>
      <c r="M340" s="70"/>
    </row>
    <row r="341" spans="1:13" s="3" customFormat="1" ht="52.35" hidden="1" customHeight="1" outlineLevel="2">
      <c r="A341" s="37" t="s">
        <v>1133</v>
      </c>
      <c r="B341" s="70" t="s">
        <v>5428</v>
      </c>
      <c r="C341" s="70" t="s">
        <v>6696</v>
      </c>
      <c r="D341" s="70" t="s">
        <v>54</v>
      </c>
      <c r="E341" s="70" t="s">
        <v>6697</v>
      </c>
      <c r="F341" s="70" t="s">
        <v>139</v>
      </c>
      <c r="G341" s="70" t="s">
        <v>6633</v>
      </c>
      <c r="H341" s="70" t="s">
        <v>140</v>
      </c>
      <c r="I341" s="448">
        <v>40000</v>
      </c>
      <c r="J341" s="70" t="s">
        <v>6698</v>
      </c>
      <c r="K341" s="70" t="s">
        <v>231</v>
      </c>
      <c r="L341" s="70" t="s">
        <v>6699</v>
      </c>
      <c r="M341" s="70"/>
    </row>
    <row r="342" spans="1:13" s="3" customFormat="1" ht="70.349999999999994" hidden="1" customHeight="1" outlineLevel="2">
      <c r="A342" s="37" t="s">
        <v>1133</v>
      </c>
      <c r="B342" s="70" t="s">
        <v>4192</v>
      </c>
      <c r="C342" s="70" t="s">
        <v>6700</v>
      </c>
      <c r="D342" s="70" t="s">
        <v>54</v>
      </c>
      <c r="E342" s="70" t="s">
        <v>5058</v>
      </c>
      <c r="F342" s="70" t="s">
        <v>139</v>
      </c>
      <c r="G342" s="70" t="s">
        <v>6633</v>
      </c>
      <c r="H342" s="70" t="s">
        <v>140</v>
      </c>
      <c r="I342" s="448">
        <v>9524</v>
      </c>
      <c r="J342" s="70" t="s">
        <v>6701</v>
      </c>
      <c r="K342" s="70" t="s">
        <v>231</v>
      </c>
      <c r="L342" s="70" t="s">
        <v>6702</v>
      </c>
      <c r="M342" s="70" t="s">
        <v>108</v>
      </c>
    </row>
    <row r="343" spans="1:13" s="3" customFormat="1" ht="52.35" hidden="1" customHeight="1" outlineLevel="2">
      <c r="A343" s="37" t="s">
        <v>1133</v>
      </c>
      <c r="B343" s="70" t="s">
        <v>4192</v>
      </c>
      <c r="C343" s="70" t="s">
        <v>6703</v>
      </c>
      <c r="D343" s="70" t="s">
        <v>54</v>
      </c>
      <c r="E343" s="70" t="s">
        <v>6704</v>
      </c>
      <c r="F343" s="70" t="s">
        <v>139</v>
      </c>
      <c r="G343" s="70" t="s">
        <v>6633</v>
      </c>
      <c r="H343" s="70" t="s">
        <v>140</v>
      </c>
      <c r="I343" s="448">
        <v>15000</v>
      </c>
      <c r="J343" s="70" t="s">
        <v>6705</v>
      </c>
      <c r="K343" s="70" t="s">
        <v>231</v>
      </c>
      <c r="L343" s="70" t="s">
        <v>6706</v>
      </c>
      <c r="M343" s="70"/>
    </row>
    <row r="344" spans="1:13" s="3" customFormat="1" ht="52.35" hidden="1" customHeight="1" outlineLevel="2">
      <c r="A344" s="37" t="s">
        <v>1133</v>
      </c>
      <c r="B344" s="70" t="s">
        <v>4192</v>
      </c>
      <c r="C344" s="70" t="s">
        <v>6707</v>
      </c>
      <c r="D344" s="70" t="s">
        <v>54</v>
      </c>
      <c r="E344" s="70" t="s">
        <v>6708</v>
      </c>
      <c r="F344" s="70" t="s">
        <v>139</v>
      </c>
      <c r="G344" s="70" t="s">
        <v>6633</v>
      </c>
      <c r="H344" s="70" t="s">
        <v>140</v>
      </c>
      <c r="I344" s="448">
        <v>20000</v>
      </c>
      <c r="J344" s="70" t="s">
        <v>6709</v>
      </c>
      <c r="K344" s="70" t="s">
        <v>231</v>
      </c>
      <c r="L344" s="70" t="s">
        <v>6710</v>
      </c>
      <c r="M344" s="70"/>
    </row>
    <row r="345" spans="1:13" s="3" customFormat="1" ht="52.35" hidden="1" customHeight="1" outlineLevel="2">
      <c r="A345" s="37" t="s">
        <v>1133</v>
      </c>
      <c r="B345" s="70" t="s">
        <v>6711</v>
      </c>
      <c r="C345" s="70" t="s">
        <v>6712</v>
      </c>
      <c r="D345" s="70" t="s">
        <v>94</v>
      </c>
      <c r="E345" s="70" t="s">
        <v>6713</v>
      </c>
      <c r="F345" s="70" t="s">
        <v>139</v>
      </c>
      <c r="G345" s="70" t="s">
        <v>6633</v>
      </c>
      <c r="H345" s="70" t="s">
        <v>140</v>
      </c>
      <c r="I345" s="448">
        <v>619048</v>
      </c>
      <c r="J345" s="70" t="s">
        <v>6714</v>
      </c>
      <c r="K345" s="70" t="s">
        <v>231</v>
      </c>
      <c r="L345" s="70" t="s">
        <v>6715</v>
      </c>
      <c r="M345" s="70" t="s">
        <v>108</v>
      </c>
    </row>
    <row r="346" spans="1:13" s="3" customFormat="1" ht="70.349999999999994" hidden="1" customHeight="1" outlineLevel="2">
      <c r="A346" s="37" t="s">
        <v>1133</v>
      </c>
      <c r="B346" s="38" t="s">
        <v>6711</v>
      </c>
      <c r="C346" s="70" t="s">
        <v>6716</v>
      </c>
      <c r="D346" s="70" t="s">
        <v>94</v>
      </c>
      <c r="E346" s="70" t="s">
        <v>6717</v>
      </c>
      <c r="F346" s="38" t="s">
        <v>139</v>
      </c>
      <c r="G346" s="70" t="s">
        <v>6633</v>
      </c>
      <c r="H346" s="70" t="s">
        <v>140</v>
      </c>
      <c r="I346" s="448">
        <v>876190</v>
      </c>
      <c r="J346" s="38" t="s">
        <v>6718</v>
      </c>
      <c r="K346" s="70" t="s">
        <v>231</v>
      </c>
      <c r="L346" s="38" t="s">
        <v>6719</v>
      </c>
      <c r="M346" s="70"/>
    </row>
    <row r="347" spans="1:13" s="3" customFormat="1" ht="70.349999999999994" hidden="1" customHeight="1" outlineLevel="2">
      <c r="A347" s="37" t="s">
        <v>1133</v>
      </c>
      <c r="B347" s="70" t="s">
        <v>5600</v>
      </c>
      <c r="C347" s="70" t="s">
        <v>6720</v>
      </c>
      <c r="D347" s="70" t="s">
        <v>46</v>
      </c>
      <c r="E347" s="70" t="s">
        <v>6721</v>
      </c>
      <c r="F347" s="70" t="s">
        <v>139</v>
      </c>
      <c r="G347" s="70" t="s">
        <v>6633</v>
      </c>
      <c r="H347" s="70" t="s">
        <v>140</v>
      </c>
      <c r="I347" s="448">
        <v>571429</v>
      </c>
      <c r="J347" s="70" t="s">
        <v>2000</v>
      </c>
      <c r="K347" s="70" t="s">
        <v>231</v>
      </c>
      <c r="L347" s="70" t="s">
        <v>305</v>
      </c>
      <c r="M347" s="70"/>
    </row>
    <row r="348" spans="1:13" s="3" customFormat="1" ht="52.35" hidden="1" customHeight="1" outlineLevel="2">
      <c r="A348" s="37" t="s">
        <v>1133</v>
      </c>
      <c r="B348" s="70" t="s">
        <v>5428</v>
      </c>
      <c r="C348" s="70" t="s">
        <v>5616</v>
      </c>
      <c r="D348" s="70" t="s">
        <v>46</v>
      </c>
      <c r="E348" s="70" t="s">
        <v>6722</v>
      </c>
      <c r="F348" s="70" t="s">
        <v>139</v>
      </c>
      <c r="G348" s="70" t="s">
        <v>6633</v>
      </c>
      <c r="H348" s="70" t="s">
        <v>140</v>
      </c>
      <c r="I348" s="448">
        <v>46583</v>
      </c>
      <c r="J348" s="70" t="s">
        <v>833</v>
      </c>
      <c r="K348" s="70" t="s">
        <v>231</v>
      </c>
      <c r="L348" s="70" t="s">
        <v>6723</v>
      </c>
      <c r="M348" s="70"/>
    </row>
    <row r="349" spans="1:13" s="4" customFormat="1" ht="52.35" hidden="1" customHeight="1" outlineLevel="2">
      <c r="A349" s="37" t="s">
        <v>1133</v>
      </c>
      <c r="B349" s="38" t="s">
        <v>6724</v>
      </c>
      <c r="C349" s="38" t="s">
        <v>5533</v>
      </c>
      <c r="D349" s="38" t="s">
        <v>46</v>
      </c>
      <c r="E349" s="38" t="s">
        <v>4856</v>
      </c>
      <c r="F349" s="38" t="s">
        <v>139</v>
      </c>
      <c r="G349" s="70" t="s">
        <v>6633</v>
      </c>
      <c r="H349" s="70" t="s">
        <v>140</v>
      </c>
      <c r="I349" s="448">
        <v>292857</v>
      </c>
      <c r="J349" s="38" t="s">
        <v>1160</v>
      </c>
      <c r="K349" s="38" t="s">
        <v>231</v>
      </c>
      <c r="L349" s="38" t="s">
        <v>6725</v>
      </c>
      <c r="M349" s="70" t="s">
        <v>108</v>
      </c>
    </row>
    <row r="350" spans="1:13" s="4" customFormat="1" ht="52.35" hidden="1" customHeight="1" outlineLevel="2">
      <c r="A350" s="37" t="s">
        <v>1133</v>
      </c>
      <c r="B350" s="38" t="s">
        <v>4192</v>
      </c>
      <c r="C350" s="38" t="s">
        <v>6726</v>
      </c>
      <c r="D350" s="38" t="s">
        <v>54</v>
      </c>
      <c r="E350" s="38" t="s">
        <v>6727</v>
      </c>
      <c r="F350" s="38" t="s">
        <v>139</v>
      </c>
      <c r="G350" s="70" t="s">
        <v>6633</v>
      </c>
      <c r="H350" s="70" t="s">
        <v>140</v>
      </c>
      <c r="I350" s="448">
        <v>65000</v>
      </c>
      <c r="J350" s="38" t="s">
        <v>580</v>
      </c>
      <c r="K350" s="38" t="s">
        <v>231</v>
      </c>
      <c r="L350" s="38" t="s">
        <v>581</v>
      </c>
      <c r="M350" s="38"/>
    </row>
    <row r="351" spans="1:13" s="4" customFormat="1" ht="52.35" hidden="1" customHeight="1" outlineLevel="2">
      <c r="A351" s="37" t="s">
        <v>1133</v>
      </c>
      <c r="B351" s="38" t="s">
        <v>5449</v>
      </c>
      <c r="C351" s="38" t="s">
        <v>5627</v>
      </c>
      <c r="D351" s="38" t="s">
        <v>54</v>
      </c>
      <c r="E351" s="38" t="s">
        <v>6728</v>
      </c>
      <c r="F351" s="38" t="s">
        <v>139</v>
      </c>
      <c r="G351" s="70" t="s">
        <v>6633</v>
      </c>
      <c r="H351" s="70" t="s">
        <v>140</v>
      </c>
      <c r="I351" s="448">
        <v>42857</v>
      </c>
      <c r="J351" s="38" t="s">
        <v>188</v>
      </c>
      <c r="K351" s="38" t="s">
        <v>231</v>
      </c>
      <c r="L351" s="38" t="s">
        <v>208</v>
      </c>
      <c r="M351" s="38"/>
    </row>
    <row r="352" spans="1:13" s="3" customFormat="1" ht="52.35" hidden="1" customHeight="1" outlineLevel="2">
      <c r="A352" s="37" t="s">
        <v>1133</v>
      </c>
      <c r="B352" s="70" t="s">
        <v>5449</v>
      </c>
      <c r="C352" s="70" t="s">
        <v>813</v>
      </c>
      <c r="D352" s="70" t="s">
        <v>54</v>
      </c>
      <c r="E352" s="70" t="s">
        <v>6729</v>
      </c>
      <c r="F352" s="70" t="s">
        <v>139</v>
      </c>
      <c r="G352" s="70" t="s">
        <v>6633</v>
      </c>
      <c r="H352" s="70" t="s">
        <v>140</v>
      </c>
      <c r="I352" s="448">
        <v>47619</v>
      </c>
      <c r="J352" s="70" t="s">
        <v>814</v>
      </c>
      <c r="K352" s="70" t="s">
        <v>231</v>
      </c>
      <c r="L352" s="70" t="s">
        <v>123</v>
      </c>
      <c r="M352" s="70"/>
    </row>
    <row r="353" spans="1:13" s="3" customFormat="1" ht="52.35" hidden="1" customHeight="1" outlineLevel="2">
      <c r="A353" s="37" t="s">
        <v>1133</v>
      </c>
      <c r="B353" s="70" t="s">
        <v>5595</v>
      </c>
      <c r="C353" s="70" t="s">
        <v>6730</v>
      </c>
      <c r="D353" s="70" t="s">
        <v>46</v>
      </c>
      <c r="E353" s="70" t="s">
        <v>6729</v>
      </c>
      <c r="F353" s="70" t="s">
        <v>139</v>
      </c>
      <c r="G353" s="70" t="s">
        <v>6633</v>
      </c>
      <c r="H353" s="70" t="s">
        <v>140</v>
      </c>
      <c r="I353" s="448">
        <v>123810</v>
      </c>
      <c r="J353" s="70" t="s">
        <v>817</v>
      </c>
      <c r="K353" s="70" t="s">
        <v>231</v>
      </c>
      <c r="L353" s="70" t="s">
        <v>818</v>
      </c>
      <c r="M353" s="70"/>
    </row>
    <row r="354" spans="1:13" s="3" customFormat="1" ht="52.35" hidden="1" customHeight="1" outlineLevel="2">
      <c r="A354" s="37" t="s">
        <v>1133</v>
      </c>
      <c r="B354" s="70" t="s">
        <v>5449</v>
      </c>
      <c r="C354" s="70" t="s">
        <v>5455</v>
      </c>
      <c r="D354" s="70" t="s">
        <v>54</v>
      </c>
      <c r="E354" s="70" t="s">
        <v>6728</v>
      </c>
      <c r="F354" s="70" t="s">
        <v>139</v>
      </c>
      <c r="G354" s="70" t="s">
        <v>6633</v>
      </c>
      <c r="H354" s="70" t="s">
        <v>140</v>
      </c>
      <c r="I354" s="448">
        <v>47619</v>
      </c>
      <c r="J354" s="70" t="s">
        <v>341</v>
      </c>
      <c r="K354" s="70" t="s">
        <v>231</v>
      </c>
      <c r="L354" s="70" t="s">
        <v>340</v>
      </c>
      <c r="M354" s="38"/>
    </row>
    <row r="355" spans="1:13" s="3" customFormat="1" ht="52.35" hidden="1" customHeight="1" outlineLevel="2">
      <c r="A355" s="37" t="s">
        <v>1133</v>
      </c>
      <c r="B355" s="70" t="s">
        <v>4192</v>
      </c>
      <c r="C355" s="70" t="s">
        <v>6731</v>
      </c>
      <c r="D355" s="70" t="s">
        <v>46</v>
      </c>
      <c r="E355" s="70" t="s">
        <v>6732</v>
      </c>
      <c r="F355" s="70" t="s">
        <v>139</v>
      </c>
      <c r="G355" s="70" t="s">
        <v>6633</v>
      </c>
      <c r="H355" s="70" t="s">
        <v>140</v>
      </c>
      <c r="I355" s="448">
        <v>457143</v>
      </c>
      <c r="J355" s="70" t="s">
        <v>343</v>
      </c>
      <c r="K355" s="70" t="s">
        <v>231</v>
      </c>
      <c r="L355" s="70" t="s">
        <v>6733</v>
      </c>
      <c r="M355" s="70" t="s">
        <v>108</v>
      </c>
    </row>
    <row r="356" spans="1:13" s="3" customFormat="1" ht="70.349999999999994" hidden="1" customHeight="1" outlineLevel="2">
      <c r="A356" s="37" t="s">
        <v>1133</v>
      </c>
      <c r="B356" s="70" t="s">
        <v>4192</v>
      </c>
      <c r="C356" s="70" t="s">
        <v>6734</v>
      </c>
      <c r="D356" s="70" t="s">
        <v>54</v>
      </c>
      <c r="E356" s="70" t="s">
        <v>6735</v>
      </c>
      <c r="F356" s="70" t="s">
        <v>139</v>
      </c>
      <c r="G356" s="70" t="s">
        <v>6633</v>
      </c>
      <c r="H356" s="70" t="s">
        <v>140</v>
      </c>
      <c r="I356" s="448">
        <v>238095</v>
      </c>
      <c r="J356" s="70" t="s">
        <v>136</v>
      </c>
      <c r="K356" s="70" t="s">
        <v>231</v>
      </c>
      <c r="L356" s="70" t="s">
        <v>236</v>
      </c>
      <c r="M356" s="38"/>
    </row>
    <row r="357" spans="1:13" s="3" customFormat="1" ht="52.35" hidden="1" customHeight="1" outlineLevel="2">
      <c r="A357" s="37" t="s">
        <v>1133</v>
      </c>
      <c r="B357" s="70" t="s">
        <v>4192</v>
      </c>
      <c r="C357" s="70" t="s">
        <v>6736</v>
      </c>
      <c r="D357" s="70" t="s">
        <v>54</v>
      </c>
      <c r="E357" s="70" t="s">
        <v>6737</v>
      </c>
      <c r="F357" s="70" t="s">
        <v>139</v>
      </c>
      <c r="G357" s="70" t="s">
        <v>6633</v>
      </c>
      <c r="H357" s="70" t="s">
        <v>140</v>
      </c>
      <c r="I357" s="448">
        <v>28571</v>
      </c>
      <c r="J357" s="70" t="s">
        <v>6738</v>
      </c>
      <c r="K357" s="70" t="s">
        <v>231</v>
      </c>
      <c r="L357" s="70" t="s">
        <v>6739</v>
      </c>
      <c r="M357" s="38"/>
    </row>
    <row r="358" spans="1:13" s="3" customFormat="1" ht="52.35" hidden="1" customHeight="1" outlineLevel="2">
      <c r="A358" s="37" t="s">
        <v>1133</v>
      </c>
      <c r="B358" s="70" t="s">
        <v>6740</v>
      </c>
      <c r="C358" s="70" t="s">
        <v>5446</v>
      </c>
      <c r="D358" s="70" t="s">
        <v>54</v>
      </c>
      <c r="E358" s="70" t="s">
        <v>5447</v>
      </c>
      <c r="F358" s="70" t="s">
        <v>139</v>
      </c>
      <c r="G358" s="70" t="s">
        <v>6633</v>
      </c>
      <c r="H358" s="70" t="s">
        <v>140</v>
      </c>
      <c r="I358" s="448">
        <v>228571</v>
      </c>
      <c r="J358" s="70" t="s">
        <v>339</v>
      </c>
      <c r="K358" s="70" t="s">
        <v>231</v>
      </c>
      <c r="L358" s="70" t="s">
        <v>5448</v>
      </c>
      <c r="M358" s="38"/>
    </row>
    <row r="359" spans="1:13" s="3" customFormat="1" ht="52.35" hidden="1" customHeight="1" outlineLevel="2">
      <c r="A359" s="37" t="s">
        <v>1133</v>
      </c>
      <c r="B359" s="70" t="s">
        <v>4192</v>
      </c>
      <c r="C359" s="70" t="s">
        <v>6741</v>
      </c>
      <c r="D359" s="70" t="s">
        <v>46</v>
      </c>
      <c r="E359" s="70" t="s">
        <v>6742</v>
      </c>
      <c r="F359" s="70" t="s">
        <v>821</v>
      </c>
      <c r="G359" s="70" t="s">
        <v>6633</v>
      </c>
      <c r="H359" s="70" t="s">
        <v>351</v>
      </c>
      <c r="I359" s="448">
        <v>19048</v>
      </c>
      <c r="J359" s="70" t="s">
        <v>6743</v>
      </c>
      <c r="K359" s="70" t="s">
        <v>231</v>
      </c>
      <c r="L359" s="70" t="s">
        <v>6744</v>
      </c>
      <c r="M359" s="38"/>
    </row>
    <row r="360" spans="1:13" s="3" customFormat="1" ht="52.35" hidden="1" customHeight="1" outlineLevel="2">
      <c r="A360" s="37" t="s">
        <v>1133</v>
      </c>
      <c r="B360" s="70" t="s">
        <v>4192</v>
      </c>
      <c r="C360" s="70" t="s">
        <v>5467</v>
      </c>
      <c r="D360" s="70" t="s">
        <v>46</v>
      </c>
      <c r="E360" s="70" t="s">
        <v>6745</v>
      </c>
      <c r="F360" s="70" t="s">
        <v>821</v>
      </c>
      <c r="G360" s="70" t="s">
        <v>6633</v>
      </c>
      <c r="H360" s="70" t="s">
        <v>351</v>
      </c>
      <c r="I360" s="448">
        <v>30000</v>
      </c>
      <c r="J360" s="70" t="s">
        <v>399</v>
      </c>
      <c r="K360" s="70" t="s">
        <v>231</v>
      </c>
      <c r="L360" s="70" t="s">
        <v>5469</v>
      </c>
      <c r="M360" s="70"/>
    </row>
    <row r="361" spans="1:13" s="3" customFormat="1" ht="70.349999999999994" hidden="1" customHeight="1" outlineLevel="2">
      <c r="A361" s="37" t="s">
        <v>1133</v>
      </c>
      <c r="B361" s="70" t="s">
        <v>4192</v>
      </c>
      <c r="C361" s="70" t="s">
        <v>6746</v>
      </c>
      <c r="D361" s="70" t="s">
        <v>54</v>
      </c>
      <c r="E361" s="70" t="s">
        <v>6747</v>
      </c>
      <c r="F361" s="70" t="s">
        <v>821</v>
      </c>
      <c r="G361" s="70" t="s">
        <v>6633</v>
      </c>
      <c r="H361" s="70" t="s">
        <v>351</v>
      </c>
      <c r="I361" s="448">
        <v>14286</v>
      </c>
      <c r="J361" s="70" t="s">
        <v>279</v>
      </c>
      <c r="K361" s="70" t="s">
        <v>231</v>
      </c>
      <c r="L361" s="70" t="s">
        <v>6748</v>
      </c>
      <c r="M361" s="70"/>
    </row>
    <row r="362" spans="1:13" s="3" customFormat="1" ht="52.35" hidden="1" customHeight="1" outlineLevel="2">
      <c r="A362" s="37" t="s">
        <v>1133</v>
      </c>
      <c r="B362" s="70" t="s">
        <v>4192</v>
      </c>
      <c r="C362" s="70" t="s">
        <v>6749</v>
      </c>
      <c r="D362" s="70" t="s">
        <v>46</v>
      </c>
      <c r="E362" s="70" t="s">
        <v>6750</v>
      </c>
      <c r="F362" s="70" t="s">
        <v>821</v>
      </c>
      <c r="G362" s="70" t="s">
        <v>6633</v>
      </c>
      <c r="H362" s="70" t="s">
        <v>351</v>
      </c>
      <c r="I362" s="448">
        <v>40000</v>
      </c>
      <c r="J362" s="70" t="s">
        <v>5654</v>
      </c>
      <c r="K362" s="70" t="s">
        <v>231</v>
      </c>
      <c r="L362" s="70" t="s">
        <v>5655</v>
      </c>
      <c r="M362" s="70"/>
    </row>
    <row r="363" spans="1:13" s="3" customFormat="1" ht="52.35" hidden="1" customHeight="1" outlineLevel="2">
      <c r="A363" s="37" t="s">
        <v>1133</v>
      </c>
      <c r="B363" s="70" t="s">
        <v>4192</v>
      </c>
      <c r="C363" s="70" t="s">
        <v>6673</v>
      </c>
      <c r="D363" s="70" t="s">
        <v>46</v>
      </c>
      <c r="E363" s="70" t="s">
        <v>6751</v>
      </c>
      <c r="F363" s="70" t="s">
        <v>821</v>
      </c>
      <c r="G363" s="70" t="s">
        <v>6633</v>
      </c>
      <c r="H363" s="70" t="s">
        <v>351</v>
      </c>
      <c r="I363" s="448">
        <v>30000</v>
      </c>
      <c r="J363" s="70" t="s">
        <v>1657</v>
      </c>
      <c r="K363" s="70" t="s">
        <v>231</v>
      </c>
      <c r="L363" s="70" t="s">
        <v>1144</v>
      </c>
      <c r="M363" s="70"/>
    </row>
    <row r="364" spans="1:13" s="3" customFormat="1" ht="52.35" hidden="1" customHeight="1" outlineLevel="2">
      <c r="A364" s="37" t="s">
        <v>1133</v>
      </c>
      <c r="B364" s="70" t="s">
        <v>4192</v>
      </c>
      <c r="C364" s="70" t="s">
        <v>6752</v>
      </c>
      <c r="D364" s="70" t="s">
        <v>54</v>
      </c>
      <c r="E364" s="70" t="s">
        <v>6753</v>
      </c>
      <c r="F364" s="70" t="s">
        <v>821</v>
      </c>
      <c r="G364" s="70" t="s">
        <v>6633</v>
      </c>
      <c r="H364" s="70" t="s">
        <v>351</v>
      </c>
      <c r="I364" s="448">
        <v>57143</v>
      </c>
      <c r="J364" s="70" t="s">
        <v>136</v>
      </c>
      <c r="K364" s="70" t="s">
        <v>231</v>
      </c>
      <c r="L364" s="70" t="s">
        <v>236</v>
      </c>
      <c r="M364" s="70"/>
    </row>
    <row r="365" spans="1:13" s="3" customFormat="1" ht="52.35" hidden="1" customHeight="1" outlineLevel="2">
      <c r="A365" s="37" t="s">
        <v>1133</v>
      </c>
      <c r="B365" s="70" t="s">
        <v>6754</v>
      </c>
      <c r="C365" s="70" t="s">
        <v>5481</v>
      </c>
      <c r="D365" s="70" t="s">
        <v>54</v>
      </c>
      <c r="E365" s="70" t="s">
        <v>6755</v>
      </c>
      <c r="F365" s="70" t="s">
        <v>324</v>
      </c>
      <c r="G365" s="70" t="s">
        <v>6633</v>
      </c>
      <c r="H365" s="70" t="s">
        <v>351</v>
      </c>
      <c r="I365" s="448">
        <v>85714</v>
      </c>
      <c r="J365" s="70" t="s">
        <v>189</v>
      </c>
      <c r="K365" s="70" t="s">
        <v>231</v>
      </c>
      <c r="L365" s="70" t="s">
        <v>340</v>
      </c>
      <c r="M365" s="70"/>
    </row>
    <row r="366" spans="1:13" s="3" customFormat="1" ht="70.349999999999994" hidden="1" customHeight="1" outlineLevel="2">
      <c r="A366" s="37" t="s">
        <v>1133</v>
      </c>
      <c r="B366" s="38" t="s">
        <v>6756</v>
      </c>
      <c r="C366" s="70" t="s">
        <v>4269</v>
      </c>
      <c r="D366" s="25" t="s">
        <v>5897</v>
      </c>
      <c r="E366" s="70" t="s">
        <v>6757</v>
      </c>
      <c r="F366" s="38" t="s">
        <v>324</v>
      </c>
      <c r="G366" s="70" t="s">
        <v>6633</v>
      </c>
      <c r="H366" s="70" t="s">
        <v>351</v>
      </c>
      <c r="I366" s="448">
        <v>78571</v>
      </c>
      <c r="J366" s="38" t="s">
        <v>828</v>
      </c>
      <c r="K366" s="70" t="s">
        <v>231</v>
      </c>
      <c r="L366" s="38" t="s">
        <v>6758</v>
      </c>
      <c r="M366" s="70"/>
    </row>
    <row r="367" spans="1:13" s="3" customFormat="1" ht="52.35" hidden="1" customHeight="1" outlineLevel="2">
      <c r="A367" s="37" t="s">
        <v>1133</v>
      </c>
      <c r="B367" s="70" t="s">
        <v>6754</v>
      </c>
      <c r="C367" s="70" t="s">
        <v>4266</v>
      </c>
      <c r="D367" s="70" t="s">
        <v>46</v>
      </c>
      <c r="E367" s="70" t="s">
        <v>6759</v>
      </c>
      <c r="F367" s="70" t="s">
        <v>324</v>
      </c>
      <c r="G367" s="70" t="s">
        <v>6633</v>
      </c>
      <c r="H367" s="70" t="s">
        <v>351</v>
      </c>
      <c r="I367" s="448">
        <v>45714</v>
      </c>
      <c r="J367" s="70" t="s">
        <v>326</v>
      </c>
      <c r="K367" s="70" t="s">
        <v>231</v>
      </c>
      <c r="L367" s="70" t="s">
        <v>808</v>
      </c>
      <c r="M367" s="70"/>
    </row>
    <row r="368" spans="1:13" s="3" customFormat="1" ht="52.35" hidden="1" customHeight="1" outlineLevel="2">
      <c r="A368" s="37" t="s">
        <v>1133</v>
      </c>
      <c r="B368" s="70" t="s">
        <v>5668</v>
      </c>
      <c r="C368" s="70" t="s">
        <v>4263</v>
      </c>
      <c r="D368" s="70" t="s">
        <v>54</v>
      </c>
      <c r="E368" s="70" t="s">
        <v>6760</v>
      </c>
      <c r="F368" s="70" t="s">
        <v>324</v>
      </c>
      <c r="G368" s="70" t="s">
        <v>6633</v>
      </c>
      <c r="H368" s="70" t="s">
        <v>351</v>
      </c>
      <c r="I368" s="448">
        <v>76190</v>
      </c>
      <c r="J368" s="70" t="s">
        <v>136</v>
      </c>
      <c r="K368" s="70" t="s">
        <v>231</v>
      </c>
      <c r="L368" s="70" t="s">
        <v>236</v>
      </c>
      <c r="M368" s="70"/>
    </row>
    <row r="369" spans="1:13" s="4" customFormat="1" ht="52.35" hidden="1" customHeight="1" outlineLevel="2">
      <c r="A369" s="37" t="s">
        <v>1133</v>
      </c>
      <c r="B369" s="38" t="s">
        <v>6754</v>
      </c>
      <c r="C369" s="38" t="s">
        <v>5482</v>
      </c>
      <c r="D369" s="38" t="s">
        <v>46</v>
      </c>
      <c r="E369" s="38" t="s">
        <v>6761</v>
      </c>
      <c r="F369" s="38" t="s">
        <v>324</v>
      </c>
      <c r="G369" s="70" t="s">
        <v>6633</v>
      </c>
      <c r="H369" s="70" t="s">
        <v>351</v>
      </c>
      <c r="I369" s="448">
        <v>69841</v>
      </c>
      <c r="J369" s="38" t="s">
        <v>134</v>
      </c>
      <c r="K369" s="38" t="s">
        <v>231</v>
      </c>
      <c r="L369" s="38" t="s">
        <v>5543</v>
      </c>
      <c r="M369" s="38"/>
    </row>
    <row r="370" spans="1:13" s="4" customFormat="1" ht="261.60000000000002" hidden="1" customHeight="1" outlineLevel="2">
      <c r="A370" s="37" t="s">
        <v>1133</v>
      </c>
      <c r="B370" s="38" t="s">
        <v>6762</v>
      </c>
      <c r="C370" s="38" t="s">
        <v>6763</v>
      </c>
      <c r="D370" s="25" t="s">
        <v>5897</v>
      </c>
      <c r="E370" s="38" t="s">
        <v>6764</v>
      </c>
      <c r="F370" s="38" t="s">
        <v>324</v>
      </c>
      <c r="G370" s="70" t="s">
        <v>6633</v>
      </c>
      <c r="H370" s="70" t="s">
        <v>351</v>
      </c>
      <c r="I370" s="448">
        <v>22800</v>
      </c>
      <c r="J370" s="38" t="s">
        <v>6765</v>
      </c>
      <c r="K370" s="38" t="s">
        <v>231</v>
      </c>
      <c r="L370" s="38" t="s">
        <v>6766</v>
      </c>
      <c r="M370" s="70" t="s">
        <v>108</v>
      </c>
    </row>
    <row r="371" spans="1:13" s="4" customFormat="1" ht="52.35" hidden="1" customHeight="1" outlineLevel="2">
      <c r="A371" s="37" t="s">
        <v>1133</v>
      </c>
      <c r="B371" s="38" t="s">
        <v>6754</v>
      </c>
      <c r="C371" s="38" t="s">
        <v>6767</v>
      </c>
      <c r="D371" s="38" t="s">
        <v>54</v>
      </c>
      <c r="E371" s="38" t="s">
        <v>6768</v>
      </c>
      <c r="F371" s="38" t="s">
        <v>324</v>
      </c>
      <c r="G371" s="70" t="s">
        <v>6633</v>
      </c>
      <c r="H371" s="70" t="s">
        <v>351</v>
      </c>
      <c r="I371" s="448">
        <v>91429</v>
      </c>
      <c r="J371" s="38" t="s">
        <v>187</v>
      </c>
      <c r="K371" s="38" t="s">
        <v>231</v>
      </c>
      <c r="L371" s="38" t="s">
        <v>362</v>
      </c>
      <c r="M371" s="70" t="s">
        <v>108</v>
      </c>
    </row>
    <row r="372" spans="1:13" s="3" customFormat="1" ht="52.35" hidden="1" customHeight="1" outlineLevel="2">
      <c r="A372" s="37" t="s">
        <v>1133</v>
      </c>
      <c r="B372" s="70" t="s">
        <v>5668</v>
      </c>
      <c r="C372" s="70" t="s">
        <v>6769</v>
      </c>
      <c r="D372" s="70" t="s">
        <v>46</v>
      </c>
      <c r="E372" s="70" t="s">
        <v>6770</v>
      </c>
      <c r="F372" s="70" t="s">
        <v>324</v>
      </c>
      <c r="G372" s="70" t="s">
        <v>6633</v>
      </c>
      <c r="H372" s="70" t="s">
        <v>351</v>
      </c>
      <c r="I372" s="448">
        <v>28571</v>
      </c>
      <c r="J372" s="70" t="s">
        <v>806</v>
      </c>
      <c r="K372" s="70" t="s">
        <v>231</v>
      </c>
      <c r="L372" s="70" t="s">
        <v>6771</v>
      </c>
      <c r="M372" s="70"/>
    </row>
    <row r="373" spans="1:13" s="3" customFormat="1" ht="52.35" hidden="1" customHeight="1" outlineLevel="2">
      <c r="A373" s="37" t="s">
        <v>1133</v>
      </c>
      <c r="B373" s="70" t="s">
        <v>6754</v>
      </c>
      <c r="C373" s="70" t="s">
        <v>6772</v>
      </c>
      <c r="D373" s="70" t="s">
        <v>54</v>
      </c>
      <c r="E373" s="70" t="s">
        <v>6773</v>
      </c>
      <c r="F373" s="70" t="s">
        <v>324</v>
      </c>
      <c r="G373" s="70" t="s">
        <v>6633</v>
      </c>
      <c r="H373" s="70" t="s">
        <v>351</v>
      </c>
      <c r="I373" s="448">
        <v>57143</v>
      </c>
      <c r="J373" s="70" t="s">
        <v>277</v>
      </c>
      <c r="K373" s="70" t="s">
        <v>231</v>
      </c>
      <c r="L373" s="70" t="s">
        <v>353</v>
      </c>
      <c r="M373" s="70"/>
    </row>
    <row r="374" spans="1:13" s="3" customFormat="1" ht="52.35" hidden="1" customHeight="1" outlineLevel="2">
      <c r="A374" s="37" t="s">
        <v>1133</v>
      </c>
      <c r="B374" s="70" t="s">
        <v>6754</v>
      </c>
      <c r="C374" s="70" t="s">
        <v>6774</v>
      </c>
      <c r="D374" s="70" t="s">
        <v>46</v>
      </c>
      <c r="E374" s="70" t="s">
        <v>6768</v>
      </c>
      <c r="F374" s="70" t="s">
        <v>324</v>
      </c>
      <c r="G374" s="70" t="s">
        <v>6633</v>
      </c>
      <c r="H374" s="70" t="s">
        <v>351</v>
      </c>
      <c r="I374" s="448">
        <v>95000</v>
      </c>
      <c r="J374" s="70" t="s">
        <v>6775</v>
      </c>
      <c r="K374" s="70" t="s">
        <v>231</v>
      </c>
      <c r="L374" s="70" t="s">
        <v>6776</v>
      </c>
      <c r="M374" s="70" t="s">
        <v>108</v>
      </c>
    </row>
    <row r="375" spans="1:13" s="3" customFormat="1" ht="52.35" hidden="1" customHeight="1" outlineLevel="2">
      <c r="A375" s="37" t="s">
        <v>1133</v>
      </c>
      <c r="B375" s="70" t="s">
        <v>6777</v>
      </c>
      <c r="C375" s="70" t="s">
        <v>4209</v>
      </c>
      <c r="D375" s="70" t="s">
        <v>145</v>
      </c>
      <c r="E375" s="70" t="s">
        <v>6742</v>
      </c>
      <c r="F375" s="70" t="s">
        <v>831</v>
      </c>
      <c r="G375" s="70" t="s">
        <v>6633</v>
      </c>
      <c r="H375" s="70" t="s">
        <v>351</v>
      </c>
      <c r="I375" s="448">
        <v>50000</v>
      </c>
      <c r="J375" s="70" t="s">
        <v>4211</v>
      </c>
      <c r="K375" s="70" t="s">
        <v>231</v>
      </c>
      <c r="L375" s="70" t="s">
        <v>400</v>
      </c>
      <c r="M375" s="38"/>
    </row>
    <row r="376" spans="1:13" s="3" customFormat="1" ht="52.35" hidden="1" customHeight="1" outlineLevel="2">
      <c r="A376" s="37" t="s">
        <v>1133</v>
      </c>
      <c r="B376" s="70" t="s">
        <v>6777</v>
      </c>
      <c r="C376" s="70" t="s">
        <v>4213</v>
      </c>
      <c r="D376" s="70" t="s">
        <v>145</v>
      </c>
      <c r="E376" s="70" t="s">
        <v>6778</v>
      </c>
      <c r="F376" s="70" t="s">
        <v>831</v>
      </c>
      <c r="G376" s="70" t="s">
        <v>6633</v>
      </c>
      <c r="H376" s="70" t="s">
        <v>351</v>
      </c>
      <c r="I376" s="448">
        <v>47619</v>
      </c>
      <c r="J376" s="70" t="s">
        <v>6659</v>
      </c>
      <c r="K376" s="70" t="s">
        <v>231</v>
      </c>
      <c r="L376" s="70" t="s">
        <v>6779</v>
      </c>
      <c r="M376" s="38"/>
    </row>
    <row r="377" spans="1:13" s="3" customFormat="1" ht="70.349999999999994" hidden="1" customHeight="1" outlineLevel="2">
      <c r="A377" s="37" t="s">
        <v>1133</v>
      </c>
      <c r="B377" s="70" t="s">
        <v>6780</v>
      </c>
      <c r="C377" s="70" t="s">
        <v>6781</v>
      </c>
      <c r="D377" s="70" t="s">
        <v>145</v>
      </c>
      <c r="E377" s="70" t="s">
        <v>6759</v>
      </c>
      <c r="F377" s="70" t="s">
        <v>831</v>
      </c>
      <c r="G377" s="70" t="s">
        <v>6633</v>
      </c>
      <c r="H377" s="70" t="s">
        <v>351</v>
      </c>
      <c r="I377" s="448">
        <v>60000</v>
      </c>
      <c r="J377" s="70" t="s">
        <v>4302</v>
      </c>
      <c r="K377" s="70" t="s">
        <v>231</v>
      </c>
      <c r="L377" s="70" t="s">
        <v>4302</v>
      </c>
      <c r="M377" s="38"/>
    </row>
    <row r="378" spans="1:13" s="3" customFormat="1" ht="52.35" hidden="1" customHeight="1" outlineLevel="2">
      <c r="A378" s="37" t="s">
        <v>1133</v>
      </c>
      <c r="B378" s="70" t="s">
        <v>6782</v>
      </c>
      <c r="C378" s="70" t="s">
        <v>4218</v>
      </c>
      <c r="D378" s="70" t="s">
        <v>145</v>
      </c>
      <c r="E378" s="70" t="s">
        <v>6783</v>
      </c>
      <c r="F378" s="70" t="s">
        <v>831</v>
      </c>
      <c r="G378" s="70" t="s">
        <v>6633</v>
      </c>
      <c r="H378" s="70" t="s">
        <v>351</v>
      </c>
      <c r="I378" s="448">
        <v>57143</v>
      </c>
      <c r="J378" s="70" t="s">
        <v>6784</v>
      </c>
      <c r="K378" s="70" t="s">
        <v>231</v>
      </c>
      <c r="L378" s="70" t="s">
        <v>4220</v>
      </c>
      <c r="M378" s="38"/>
    </row>
    <row r="379" spans="1:13" s="3" customFormat="1" ht="132.6" hidden="1" customHeight="1" outlineLevel="2">
      <c r="A379" s="37" t="s">
        <v>1133</v>
      </c>
      <c r="B379" s="70" t="s">
        <v>6785</v>
      </c>
      <c r="C379" s="70" t="s">
        <v>6786</v>
      </c>
      <c r="D379" s="70" t="s">
        <v>145</v>
      </c>
      <c r="E379" s="70" t="s">
        <v>6787</v>
      </c>
      <c r="F379" s="70" t="s">
        <v>831</v>
      </c>
      <c r="G379" s="70" t="s">
        <v>6633</v>
      </c>
      <c r="H379" s="70" t="s">
        <v>351</v>
      </c>
      <c r="I379" s="448">
        <v>50000</v>
      </c>
      <c r="J379" s="70" t="s">
        <v>4306</v>
      </c>
      <c r="K379" s="70" t="s">
        <v>231</v>
      </c>
      <c r="L379" s="70" t="s">
        <v>6788</v>
      </c>
      <c r="M379" s="38"/>
    </row>
    <row r="380" spans="1:13" s="2" customFormat="1" ht="52.35" hidden="1" customHeight="1" outlineLevel="2">
      <c r="A380" s="37" t="s">
        <v>1133</v>
      </c>
      <c r="B380" s="70" t="s">
        <v>5428</v>
      </c>
      <c r="C380" s="70" t="s">
        <v>6789</v>
      </c>
      <c r="D380" s="70" t="s">
        <v>54</v>
      </c>
      <c r="E380" s="70" t="s">
        <v>5890</v>
      </c>
      <c r="F380" s="70" t="s">
        <v>139</v>
      </c>
      <c r="G380" s="70" t="s">
        <v>6633</v>
      </c>
      <c r="H380" s="70" t="s">
        <v>140</v>
      </c>
      <c r="I380" s="448">
        <v>95238</v>
      </c>
      <c r="J380" s="70" t="s">
        <v>6790</v>
      </c>
      <c r="K380" s="70" t="s">
        <v>231</v>
      </c>
      <c r="L380" s="70" t="s">
        <v>6791</v>
      </c>
      <c r="M380" s="70"/>
    </row>
    <row r="381" spans="1:13" s="3" customFormat="1" ht="52.35" hidden="1" customHeight="1" outlineLevel="2" collapsed="1">
      <c r="A381" s="37" t="s">
        <v>1133</v>
      </c>
      <c r="B381" s="70" t="s">
        <v>6792</v>
      </c>
      <c r="C381" s="70" t="s">
        <v>6793</v>
      </c>
      <c r="D381" s="70" t="s">
        <v>54</v>
      </c>
      <c r="E381" s="70" t="s">
        <v>6637</v>
      </c>
      <c r="F381" s="70" t="s">
        <v>139</v>
      </c>
      <c r="G381" s="70" t="s">
        <v>6633</v>
      </c>
      <c r="H381" s="70" t="s">
        <v>140</v>
      </c>
      <c r="I381" s="448">
        <v>66667</v>
      </c>
      <c r="J381" s="70" t="s">
        <v>6794</v>
      </c>
      <c r="K381" s="70" t="s">
        <v>231</v>
      </c>
      <c r="L381" s="70" t="s">
        <v>6795</v>
      </c>
      <c r="M381" s="70"/>
    </row>
    <row r="382" spans="1:13" s="3" customFormat="1" ht="68.099999999999994" hidden="1" customHeight="1" outlineLevel="2">
      <c r="A382" s="37" t="s">
        <v>1133</v>
      </c>
      <c r="B382" s="70" t="s">
        <v>6796</v>
      </c>
      <c r="C382" s="70" t="s">
        <v>4254</v>
      </c>
      <c r="D382" s="25" t="s">
        <v>5897</v>
      </c>
      <c r="E382" s="70" t="s">
        <v>6797</v>
      </c>
      <c r="F382" s="70" t="s">
        <v>139</v>
      </c>
      <c r="G382" s="70" t="s">
        <v>6633</v>
      </c>
      <c r="H382" s="70" t="s">
        <v>140</v>
      </c>
      <c r="I382" s="448">
        <v>76094</v>
      </c>
      <c r="J382" s="70" t="s">
        <v>4256</v>
      </c>
      <c r="K382" s="70" t="s">
        <v>231</v>
      </c>
      <c r="L382" s="70" t="s">
        <v>6798</v>
      </c>
      <c r="M382" s="70"/>
    </row>
    <row r="383" spans="1:13" s="358" customFormat="1" ht="52.35" hidden="1" customHeight="1" outlineLevel="2">
      <c r="A383" s="37" t="s">
        <v>1133</v>
      </c>
      <c r="B383" s="70" t="s">
        <v>6652</v>
      </c>
      <c r="C383" s="70" t="s">
        <v>6799</v>
      </c>
      <c r="D383" s="70" t="s">
        <v>145</v>
      </c>
      <c r="E383" s="70" t="s">
        <v>6800</v>
      </c>
      <c r="F383" s="70" t="s">
        <v>139</v>
      </c>
      <c r="G383" s="70" t="s">
        <v>6633</v>
      </c>
      <c r="H383" s="70" t="s">
        <v>140</v>
      </c>
      <c r="I383" s="448">
        <v>78400</v>
      </c>
      <c r="J383" s="70" t="s">
        <v>1140</v>
      </c>
      <c r="K383" s="70" t="s">
        <v>231</v>
      </c>
      <c r="L383" s="70" t="s">
        <v>6801</v>
      </c>
      <c r="M383" s="70"/>
    </row>
    <row r="384" spans="1:13" ht="52.35" hidden="1" customHeight="1" outlineLevel="2">
      <c r="A384" s="37" t="s">
        <v>1133</v>
      </c>
      <c r="B384" s="70" t="s">
        <v>5595</v>
      </c>
      <c r="C384" s="70" t="s">
        <v>4258</v>
      </c>
      <c r="D384" s="70" t="s">
        <v>54</v>
      </c>
      <c r="E384" s="70" t="s">
        <v>4259</v>
      </c>
      <c r="F384" s="70" t="s">
        <v>139</v>
      </c>
      <c r="G384" s="70" t="s">
        <v>6633</v>
      </c>
      <c r="H384" s="70" t="s">
        <v>140</v>
      </c>
      <c r="I384" s="448">
        <v>85714</v>
      </c>
      <c r="J384" s="70" t="s">
        <v>4260</v>
      </c>
      <c r="K384" s="70" t="s">
        <v>231</v>
      </c>
      <c r="L384" s="70" t="s">
        <v>4261</v>
      </c>
      <c r="M384" s="70"/>
    </row>
    <row r="385" spans="1:13" ht="52.35" hidden="1" customHeight="1" outlineLevel="2">
      <c r="A385" s="37" t="s">
        <v>1133</v>
      </c>
      <c r="B385" s="70" t="s">
        <v>5595</v>
      </c>
      <c r="C385" s="70" t="s">
        <v>6802</v>
      </c>
      <c r="D385" s="70" t="s">
        <v>46</v>
      </c>
      <c r="E385" s="70" t="s">
        <v>6803</v>
      </c>
      <c r="F385" s="70" t="s">
        <v>139</v>
      </c>
      <c r="G385" s="70" t="s">
        <v>6633</v>
      </c>
      <c r="H385" s="70" t="s">
        <v>140</v>
      </c>
      <c r="I385" s="448">
        <v>46583</v>
      </c>
      <c r="J385" s="70" t="s">
        <v>833</v>
      </c>
      <c r="K385" s="70" t="s">
        <v>231</v>
      </c>
      <c r="L385" s="70" t="s">
        <v>5618</v>
      </c>
      <c r="M385" s="70"/>
    </row>
    <row r="386" spans="1:13" ht="52.35" hidden="1" customHeight="1" outlineLevel="2">
      <c r="A386" s="37" t="s">
        <v>1133</v>
      </c>
      <c r="B386" s="38" t="s">
        <v>4192</v>
      </c>
      <c r="C386" s="70" t="s">
        <v>5616</v>
      </c>
      <c r="D386" s="70" t="s">
        <v>46</v>
      </c>
      <c r="E386" s="70" t="s">
        <v>6804</v>
      </c>
      <c r="F386" s="38" t="s">
        <v>139</v>
      </c>
      <c r="G386" s="70" t="s">
        <v>6633</v>
      </c>
      <c r="H386" s="70" t="s">
        <v>140</v>
      </c>
      <c r="I386" s="448">
        <v>61337</v>
      </c>
      <c r="J386" s="38" t="s">
        <v>833</v>
      </c>
      <c r="K386" s="70" t="s">
        <v>231</v>
      </c>
      <c r="L386" s="38" t="s">
        <v>6723</v>
      </c>
      <c r="M386" s="70"/>
    </row>
    <row r="387" spans="1:13" ht="52.35" hidden="1" customHeight="1" outlineLevel="2">
      <c r="A387" s="37" t="s">
        <v>1133</v>
      </c>
      <c r="B387" s="70" t="s">
        <v>5449</v>
      </c>
      <c r="C387" s="70" t="s">
        <v>5527</v>
      </c>
      <c r="D387" s="70" t="s">
        <v>46</v>
      </c>
      <c r="E387" s="70" t="s">
        <v>6805</v>
      </c>
      <c r="F387" s="38" t="s">
        <v>139</v>
      </c>
      <c r="G387" s="70" t="s">
        <v>6633</v>
      </c>
      <c r="H387" s="70" t="s">
        <v>140</v>
      </c>
      <c r="I387" s="448">
        <v>57143</v>
      </c>
      <c r="J387" s="70" t="s">
        <v>230</v>
      </c>
      <c r="K387" s="70" t="s">
        <v>231</v>
      </c>
      <c r="L387" s="70" t="s">
        <v>364</v>
      </c>
      <c r="M387" s="70"/>
    </row>
    <row r="388" spans="1:13" ht="52.35" hidden="1" customHeight="1" outlineLevel="2">
      <c r="A388" s="37" t="s">
        <v>1133</v>
      </c>
      <c r="B388" s="70" t="s">
        <v>5595</v>
      </c>
      <c r="C388" s="70" t="s">
        <v>5452</v>
      </c>
      <c r="D388" s="70" t="s">
        <v>54</v>
      </c>
      <c r="E388" s="70" t="s">
        <v>6806</v>
      </c>
      <c r="F388" s="38" t="s">
        <v>139</v>
      </c>
      <c r="G388" s="70" t="s">
        <v>6633</v>
      </c>
      <c r="H388" s="70" t="s">
        <v>140</v>
      </c>
      <c r="I388" s="448">
        <v>80000</v>
      </c>
      <c r="J388" s="70" t="s">
        <v>137</v>
      </c>
      <c r="K388" s="70" t="s">
        <v>231</v>
      </c>
      <c r="L388" s="70" t="s">
        <v>6807</v>
      </c>
      <c r="M388" s="70"/>
    </row>
    <row r="389" spans="1:13" ht="52.35" hidden="1" customHeight="1" outlineLevel="2">
      <c r="A389" s="37" t="s">
        <v>1133</v>
      </c>
      <c r="B389" s="38" t="s">
        <v>5428</v>
      </c>
      <c r="C389" s="38" t="s">
        <v>5627</v>
      </c>
      <c r="D389" s="38" t="s">
        <v>54</v>
      </c>
      <c r="E389" s="38" t="s">
        <v>6808</v>
      </c>
      <c r="F389" s="38" t="s">
        <v>139</v>
      </c>
      <c r="G389" s="70" t="s">
        <v>6633</v>
      </c>
      <c r="H389" s="70" t="s">
        <v>140</v>
      </c>
      <c r="I389" s="448">
        <v>42857</v>
      </c>
      <c r="J389" s="38" t="s">
        <v>188</v>
      </c>
      <c r="K389" s="38" t="s">
        <v>231</v>
      </c>
      <c r="L389" s="38" t="s">
        <v>208</v>
      </c>
      <c r="M389" s="38"/>
    </row>
    <row r="390" spans="1:13" ht="52.35" hidden="1" customHeight="1" outlineLevel="2">
      <c r="A390" s="37" t="s">
        <v>1133</v>
      </c>
      <c r="B390" s="38" t="s">
        <v>5428</v>
      </c>
      <c r="C390" s="38" t="s">
        <v>5455</v>
      </c>
      <c r="D390" s="38" t="s">
        <v>54</v>
      </c>
      <c r="E390" s="38" t="s">
        <v>6808</v>
      </c>
      <c r="F390" s="38" t="s">
        <v>139</v>
      </c>
      <c r="G390" s="70" t="s">
        <v>6633</v>
      </c>
      <c r="H390" s="70" t="s">
        <v>140</v>
      </c>
      <c r="I390" s="448">
        <v>47619</v>
      </c>
      <c r="J390" s="38" t="s">
        <v>341</v>
      </c>
      <c r="K390" s="38" t="s">
        <v>231</v>
      </c>
      <c r="L390" s="38" t="s">
        <v>340</v>
      </c>
      <c r="M390" s="38"/>
    </row>
    <row r="391" spans="1:13" ht="52.35" hidden="1" customHeight="1" outlineLevel="2">
      <c r="A391" s="37" t="s">
        <v>1133</v>
      </c>
      <c r="B391" s="38" t="s">
        <v>5595</v>
      </c>
      <c r="C391" s="38" t="s">
        <v>6809</v>
      </c>
      <c r="D391" s="38" t="s">
        <v>46</v>
      </c>
      <c r="E391" s="38" t="s">
        <v>6810</v>
      </c>
      <c r="F391" s="38" t="s">
        <v>139</v>
      </c>
      <c r="G391" s="70" t="s">
        <v>6633</v>
      </c>
      <c r="H391" s="70" t="s">
        <v>140</v>
      </c>
      <c r="I391" s="448">
        <v>19048</v>
      </c>
      <c r="J391" s="38" t="s">
        <v>6811</v>
      </c>
      <c r="K391" s="38" t="s">
        <v>6812</v>
      </c>
      <c r="L391" s="38" t="s">
        <v>6813</v>
      </c>
      <c r="M391" s="38"/>
    </row>
    <row r="392" spans="1:13" ht="52.35" hidden="1" customHeight="1" outlineLevel="2">
      <c r="A392" s="37" t="s">
        <v>1133</v>
      </c>
      <c r="B392" s="70" t="s">
        <v>4192</v>
      </c>
      <c r="C392" s="70" t="s">
        <v>6664</v>
      </c>
      <c r="D392" s="70" t="s">
        <v>46</v>
      </c>
      <c r="E392" s="70" t="s">
        <v>6814</v>
      </c>
      <c r="F392" s="70" t="s">
        <v>139</v>
      </c>
      <c r="G392" s="70" t="s">
        <v>6633</v>
      </c>
      <c r="H392" s="70" t="s">
        <v>140</v>
      </c>
      <c r="I392" s="448">
        <v>285714</v>
      </c>
      <c r="J392" s="70" t="s">
        <v>6666</v>
      </c>
      <c r="K392" s="70" t="s">
        <v>231</v>
      </c>
      <c r="L392" s="70" t="s">
        <v>5594</v>
      </c>
      <c r="M392" s="70"/>
    </row>
    <row r="393" spans="1:13" ht="52.35" hidden="1" customHeight="1" outlineLevel="2">
      <c r="A393" s="37" t="s">
        <v>1133</v>
      </c>
      <c r="B393" s="70" t="s">
        <v>5428</v>
      </c>
      <c r="C393" s="70" t="s">
        <v>5619</v>
      </c>
      <c r="D393" s="70" t="s">
        <v>54</v>
      </c>
      <c r="E393" s="70" t="s">
        <v>6815</v>
      </c>
      <c r="F393" s="70" t="s">
        <v>139</v>
      </c>
      <c r="G393" s="70" t="s">
        <v>6633</v>
      </c>
      <c r="H393" s="70" t="s">
        <v>140</v>
      </c>
      <c r="I393" s="448">
        <v>336000</v>
      </c>
      <c r="J393" s="70" t="s">
        <v>137</v>
      </c>
      <c r="K393" s="70" t="s">
        <v>231</v>
      </c>
      <c r="L393" s="70" t="s">
        <v>280</v>
      </c>
      <c r="M393" s="70"/>
    </row>
    <row r="394" spans="1:13" ht="52.35" hidden="1" customHeight="1" outlineLevel="2">
      <c r="A394" s="37" t="s">
        <v>1133</v>
      </c>
      <c r="B394" s="70" t="s">
        <v>5428</v>
      </c>
      <c r="C394" s="70" t="s">
        <v>5625</v>
      </c>
      <c r="D394" s="70" t="s">
        <v>54</v>
      </c>
      <c r="E394" s="70" t="s">
        <v>6816</v>
      </c>
      <c r="F394" s="70" t="s">
        <v>139</v>
      </c>
      <c r="G394" s="70" t="s">
        <v>6633</v>
      </c>
      <c r="H394" s="70" t="s">
        <v>140</v>
      </c>
      <c r="I394" s="448">
        <v>209524</v>
      </c>
      <c r="J394" s="70" t="s">
        <v>342</v>
      </c>
      <c r="K394" s="70" t="s">
        <v>231</v>
      </c>
      <c r="L394" s="70" t="s">
        <v>207</v>
      </c>
      <c r="M394" s="38"/>
    </row>
    <row r="395" spans="1:13" ht="52.35" hidden="1" customHeight="1" outlineLevel="2">
      <c r="A395" s="37" t="s">
        <v>1133</v>
      </c>
      <c r="B395" s="70" t="s">
        <v>4192</v>
      </c>
      <c r="C395" s="70" t="s">
        <v>6817</v>
      </c>
      <c r="D395" s="70" t="s">
        <v>46</v>
      </c>
      <c r="E395" s="70" t="s">
        <v>6818</v>
      </c>
      <c r="F395" s="70" t="s">
        <v>139</v>
      </c>
      <c r="G395" s="70" t="s">
        <v>6633</v>
      </c>
      <c r="H395" s="70" t="s">
        <v>140</v>
      </c>
      <c r="I395" s="448">
        <v>91429</v>
      </c>
      <c r="J395" s="70" t="s">
        <v>853</v>
      </c>
      <c r="K395" s="70" t="s">
        <v>231</v>
      </c>
      <c r="L395" s="70" t="s">
        <v>192</v>
      </c>
      <c r="M395" s="38"/>
    </row>
    <row r="396" spans="1:13" ht="117" hidden="1" customHeight="1" outlineLevel="2">
      <c r="A396" s="37" t="s">
        <v>1133</v>
      </c>
      <c r="B396" s="70" t="s">
        <v>6819</v>
      </c>
      <c r="C396" s="70" t="s">
        <v>6820</v>
      </c>
      <c r="D396" s="70" t="s">
        <v>102</v>
      </c>
      <c r="E396" s="70" t="s">
        <v>6821</v>
      </c>
      <c r="F396" s="70" t="s">
        <v>831</v>
      </c>
      <c r="G396" s="70" t="s">
        <v>6633</v>
      </c>
      <c r="H396" s="70" t="s">
        <v>351</v>
      </c>
      <c r="I396" s="448">
        <v>60000</v>
      </c>
      <c r="J396" s="70" t="s">
        <v>4297</v>
      </c>
      <c r="K396" s="70" t="s">
        <v>231</v>
      </c>
      <c r="L396" s="70" t="s">
        <v>1918</v>
      </c>
      <c r="M396" s="38"/>
    </row>
    <row r="397" spans="1:13" ht="52.35" hidden="1" customHeight="1" outlineLevel="2">
      <c r="A397" s="37" t="s">
        <v>1133</v>
      </c>
      <c r="B397" s="70" t="s">
        <v>5668</v>
      </c>
      <c r="C397" s="70" t="s">
        <v>6822</v>
      </c>
      <c r="D397" s="70" t="s">
        <v>46</v>
      </c>
      <c r="E397" s="70" t="s">
        <v>6823</v>
      </c>
      <c r="F397" s="70" t="s">
        <v>324</v>
      </c>
      <c r="G397" s="70" t="s">
        <v>6633</v>
      </c>
      <c r="H397" s="70" t="s">
        <v>351</v>
      </c>
      <c r="I397" s="448">
        <v>47619</v>
      </c>
      <c r="J397" s="70" t="s">
        <v>338</v>
      </c>
      <c r="K397" s="70" t="s">
        <v>231</v>
      </c>
      <c r="L397" s="70" t="s">
        <v>1154</v>
      </c>
      <c r="M397" s="70" t="s">
        <v>108</v>
      </c>
    </row>
    <row r="398" spans="1:13" ht="52.35" hidden="1" customHeight="1" outlineLevel="2">
      <c r="A398" s="37" t="s">
        <v>1133</v>
      </c>
      <c r="B398" s="70" t="s">
        <v>4238</v>
      </c>
      <c r="C398" s="70" t="s">
        <v>6824</v>
      </c>
      <c r="D398" s="70" t="s">
        <v>46</v>
      </c>
      <c r="E398" s="70" t="s">
        <v>6825</v>
      </c>
      <c r="F398" s="70" t="s">
        <v>324</v>
      </c>
      <c r="G398" s="70" t="s">
        <v>6633</v>
      </c>
      <c r="H398" s="70" t="s">
        <v>351</v>
      </c>
      <c r="I398" s="448">
        <v>19048</v>
      </c>
      <c r="J398" s="70" t="s">
        <v>5475</v>
      </c>
      <c r="K398" s="70" t="s">
        <v>231</v>
      </c>
      <c r="L398" s="70" t="s">
        <v>5476</v>
      </c>
      <c r="M398" s="70" t="s">
        <v>108</v>
      </c>
    </row>
    <row r="399" spans="1:13" ht="52.35" hidden="1" customHeight="1" outlineLevel="2">
      <c r="A399" s="37" t="s">
        <v>1133</v>
      </c>
      <c r="B399" s="70" t="s">
        <v>5668</v>
      </c>
      <c r="C399" s="70" t="s">
        <v>6826</v>
      </c>
      <c r="D399" s="70" t="s">
        <v>46</v>
      </c>
      <c r="E399" s="70" t="s">
        <v>6827</v>
      </c>
      <c r="F399" s="70" t="s">
        <v>324</v>
      </c>
      <c r="G399" s="70" t="s">
        <v>6633</v>
      </c>
      <c r="H399" s="70" t="s">
        <v>351</v>
      </c>
      <c r="I399" s="448">
        <v>33333</v>
      </c>
      <c r="J399" s="70" t="s">
        <v>6828</v>
      </c>
      <c r="K399" s="70" t="s">
        <v>231</v>
      </c>
      <c r="L399" s="70" t="s">
        <v>6829</v>
      </c>
      <c r="M399" s="70" t="s">
        <v>108</v>
      </c>
    </row>
    <row r="400" spans="1:13" ht="52.35" hidden="1" customHeight="1" outlineLevel="2">
      <c r="A400" s="37" t="s">
        <v>799</v>
      </c>
      <c r="B400" s="70" t="s">
        <v>6754</v>
      </c>
      <c r="C400" s="70" t="s">
        <v>6830</v>
      </c>
      <c r="D400" s="70" t="s">
        <v>46</v>
      </c>
      <c r="E400" s="70" t="s">
        <v>6831</v>
      </c>
      <c r="F400" s="70" t="s">
        <v>324</v>
      </c>
      <c r="G400" s="70" t="s">
        <v>6633</v>
      </c>
      <c r="H400" s="70" t="s">
        <v>351</v>
      </c>
      <c r="I400" s="448">
        <v>47619</v>
      </c>
      <c r="J400" s="70" t="s">
        <v>329</v>
      </c>
      <c r="K400" s="70" t="s">
        <v>231</v>
      </c>
      <c r="L400" s="70" t="s">
        <v>5574</v>
      </c>
      <c r="M400" s="70"/>
    </row>
    <row r="401" spans="1:13" ht="52.35" hidden="1" customHeight="1" outlineLevel="2">
      <c r="A401" s="37" t="s">
        <v>1133</v>
      </c>
      <c r="B401" s="70" t="s">
        <v>6754</v>
      </c>
      <c r="C401" s="70" t="s">
        <v>4266</v>
      </c>
      <c r="D401" s="70" t="s">
        <v>46</v>
      </c>
      <c r="E401" s="70" t="s">
        <v>6832</v>
      </c>
      <c r="F401" s="70" t="s">
        <v>324</v>
      </c>
      <c r="G401" s="70" t="s">
        <v>6633</v>
      </c>
      <c r="H401" s="70" t="s">
        <v>351</v>
      </c>
      <c r="I401" s="448">
        <v>45714</v>
      </c>
      <c r="J401" s="70" t="s">
        <v>326</v>
      </c>
      <c r="K401" s="70" t="s">
        <v>231</v>
      </c>
      <c r="L401" s="70" t="s">
        <v>808</v>
      </c>
      <c r="M401" s="70"/>
    </row>
    <row r="402" spans="1:13" ht="70.349999999999994" hidden="1" customHeight="1" outlineLevel="2">
      <c r="A402" s="37" t="s">
        <v>799</v>
      </c>
      <c r="B402" s="70" t="s">
        <v>4221</v>
      </c>
      <c r="C402" s="70" t="s">
        <v>6833</v>
      </c>
      <c r="D402" s="70" t="s">
        <v>46</v>
      </c>
      <c r="E402" s="70" t="s">
        <v>6834</v>
      </c>
      <c r="F402" s="70" t="s">
        <v>4228</v>
      </c>
      <c r="G402" s="70" t="s">
        <v>6633</v>
      </c>
      <c r="H402" s="70" t="s">
        <v>351</v>
      </c>
      <c r="I402" s="448">
        <v>28571</v>
      </c>
      <c r="J402" s="70" t="s">
        <v>810</v>
      </c>
      <c r="K402" s="70" t="s">
        <v>231</v>
      </c>
      <c r="L402" s="70" t="s">
        <v>5647</v>
      </c>
      <c r="M402" s="70"/>
    </row>
    <row r="403" spans="1:13" ht="52.35" hidden="1" customHeight="1" outlineLevel="2">
      <c r="A403" s="37" t="s">
        <v>1133</v>
      </c>
      <c r="B403" s="70" t="s">
        <v>4221</v>
      </c>
      <c r="C403" s="70" t="s">
        <v>6835</v>
      </c>
      <c r="D403" s="70" t="s">
        <v>46</v>
      </c>
      <c r="E403" s="70" t="s">
        <v>6836</v>
      </c>
      <c r="F403" s="70" t="s">
        <v>4228</v>
      </c>
      <c r="G403" s="70" t="s">
        <v>6633</v>
      </c>
      <c r="H403" s="70" t="s">
        <v>351</v>
      </c>
      <c r="I403" s="448">
        <v>42857</v>
      </c>
      <c r="J403" s="70" t="s">
        <v>338</v>
      </c>
      <c r="K403" s="70" t="s">
        <v>231</v>
      </c>
      <c r="L403" s="70" t="s">
        <v>1154</v>
      </c>
      <c r="M403" s="70"/>
    </row>
    <row r="404" spans="1:13" ht="52.35" hidden="1" customHeight="1" outlineLevel="2">
      <c r="A404" s="37" t="s">
        <v>1133</v>
      </c>
      <c r="B404" s="70" t="s">
        <v>4221</v>
      </c>
      <c r="C404" s="70" t="s">
        <v>5640</v>
      </c>
      <c r="D404" s="70" t="s">
        <v>46</v>
      </c>
      <c r="E404" s="70" t="s">
        <v>6753</v>
      </c>
      <c r="F404" s="70" t="s">
        <v>4228</v>
      </c>
      <c r="G404" s="70" t="s">
        <v>6633</v>
      </c>
      <c r="H404" s="70" t="s">
        <v>351</v>
      </c>
      <c r="I404" s="448">
        <v>20000</v>
      </c>
      <c r="J404" s="70" t="s">
        <v>5642</v>
      </c>
      <c r="K404" s="70" t="s">
        <v>231</v>
      </c>
      <c r="L404" s="70" t="s">
        <v>5643</v>
      </c>
      <c r="M404" s="70"/>
    </row>
    <row r="405" spans="1:13" ht="52.35" hidden="1" customHeight="1" outlineLevel="2">
      <c r="A405" s="37" t="s">
        <v>1133</v>
      </c>
      <c r="B405" s="70" t="s">
        <v>4221</v>
      </c>
      <c r="C405" s="70" t="s">
        <v>6837</v>
      </c>
      <c r="D405" s="70" t="s">
        <v>54</v>
      </c>
      <c r="E405" s="70" t="s">
        <v>6838</v>
      </c>
      <c r="F405" s="70" t="s">
        <v>4228</v>
      </c>
      <c r="G405" s="70" t="s">
        <v>6633</v>
      </c>
      <c r="H405" s="70" t="s">
        <v>351</v>
      </c>
      <c r="I405" s="448">
        <v>30000</v>
      </c>
      <c r="J405" s="70" t="s">
        <v>6839</v>
      </c>
      <c r="K405" s="70" t="s">
        <v>231</v>
      </c>
      <c r="L405" s="70" t="s">
        <v>1214</v>
      </c>
      <c r="M405" s="70"/>
    </row>
    <row r="406" spans="1:13" ht="52.35" hidden="1" customHeight="1" outlineLevel="2">
      <c r="A406" s="37" t="s">
        <v>1133</v>
      </c>
      <c r="B406" s="38" t="s">
        <v>4221</v>
      </c>
      <c r="C406" s="70" t="s">
        <v>530</v>
      </c>
      <c r="D406" s="70" t="s">
        <v>46</v>
      </c>
      <c r="E406" s="70" t="s">
        <v>6840</v>
      </c>
      <c r="F406" s="70" t="s">
        <v>4228</v>
      </c>
      <c r="G406" s="70" t="s">
        <v>6633</v>
      </c>
      <c r="H406" s="70" t="s">
        <v>351</v>
      </c>
      <c r="I406" s="448">
        <v>36000</v>
      </c>
      <c r="J406" s="38" t="s">
        <v>529</v>
      </c>
      <c r="K406" s="70" t="s">
        <v>231</v>
      </c>
      <c r="L406" s="38" t="s">
        <v>809</v>
      </c>
      <c r="M406" s="70"/>
    </row>
    <row r="407" spans="1:13" ht="52.35" hidden="1" customHeight="1" outlineLevel="2">
      <c r="A407" s="37" t="s">
        <v>1133</v>
      </c>
      <c r="B407" s="70" t="s">
        <v>4221</v>
      </c>
      <c r="C407" s="70" t="s">
        <v>5637</v>
      </c>
      <c r="D407" s="70" t="s">
        <v>46</v>
      </c>
      <c r="E407" s="70" t="s">
        <v>6841</v>
      </c>
      <c r="F407" s="70" t="s">
        <v>4228</v>
      </c>
      <c r="G407" s="70" t="s">
        <v>6633</v>
      </c>
      <c r="H407" s="70" t="s">
        <v>351</v>
      </c>
      <c r="I407" s="448">
        <v>38095</v>
      </c>
      <c r="J407" s="70" t="s">
        <v>329</v>
      </c>
      <c r="K407" s="70" t="s">
        <v>231</v>
      </c>
      <c r="L407" s="70" t="s">
        <v>5574</v>
      </c>
      <c r="M407" s="70"/>
    </row>
    <row r="408" spans="1:13" ht="52.35" hidden="1" customHeight="1" outlineLevel="2">
      <c r="A408" s="37" t="s">
        <v>799</v>
      </c>
      <c r="B408" s="70" t="s">
        <v>4221</v>
      </c>
      <c r="C408" s="70" t="s">
        <v>6685</v>
      </c>
      <c r="D408" s="70" t="s">
        <v>46</v>
      </c>
      <c r="E408" s="70" t="s">
        <v>6842</v>
      </c>
      <c r="F408" s="70" t="s">
        <v>4228</v>
      </c>
      <c r="G408" s="70" t="s">
        <v>6633</v>
      </c>
      <c r="H408" s="70" t="s">
        <v>351</v>
      </c>
      <c r="I408" s="448">
        <v>28571</v>
      </c>
      <c r="J408" s="70" t="s">
        <v>350</v>
      </c>
      <c r="K408" s="70" t="s">
        <v>231</v>
      </c>
      <c r="L408" s="70" t="s">
        <v>349</v>
      </c>
      <c r="M408" s="70"/>
    </row>
    <row r="409" spans="1:13" ht="70.349999999999994" hidden="1" customHeight="1" outlineLevel="2">
      <c r="A409" s="37" t="s">
        <v>1133</v>
      </c>
      <c r="B409" s="38" t="s">
        <v>4221</v>
      </c>
      <c r="C409" s="38" t="s">
        <v>6843</v>
      </c>
      <c r="D409" s="38" t="s">
        <v>46</v>
      </c>
      <c r="E409" s="38" t="s">
        <v>6844</v>
      </c>
      <c r="F409" s="70" t="s">
        <v>4228</v>
      </c>
      <c r="G409" s="70" t="s">
        <v>6633</v>
      </c>
      <c r="H409" s="70" t="s">
        <v>351</v>
      </c>
      <c r="I409" s="448">
        <v>69048</v>
      </c>
      <c r="J409" s="38" t="s">
        <v>326</v>
      </c>
      <c r="K409" s="38" t="s">
        <v>231</v>
      </c>
      <c r="L409" s="38" t="s">
        <v>808</v>
      </c>
      <c r="M409" s="38"/>
    </row>
    <row r="410" spans="1:13" ht="70.349999999999994" hidden="1" customHeight="1" outlineLevel="2">
      <c r="A410" s="37" t="s">
        <v>1133</v>
      </c>
      <c r="B410" s="38" t="s">
        <v>4221</v>
      </c>
      <c r="C410" s="38" t="s">
        <v>5471</v>
      </c>
      <c r="D410" s="38" t="s">
        <v>46</v>
      </c>
      <c r="E410" s="38" t="s">
        <v>6845</v>
      </c>
      <c r="F410" s="70" t="s">
        <v>4228</v>
      </c>
      <c r="G410" s="70" t="s">
        <v>6633</v>
      </c>
      <c r="H410" s="70" t="s">
        <v>351</v>
      </c>
      <c r="I410" s="448">
        <v>23809</v>
      </c>
      <c r="J410" s="38" t="s">
        <v>537</v>
      </c>
      <c r="K410" s="38" t="s">
        <v>231</v>
      </c>
      <c r="L410" s="38" t="s">
        <v>824</v>
      </c>
      <c r="M410" s="38"/>
    </row>
    <row r="411" spans="1:13" ht="52.35" hidden="1" customHeight="1" outlineLevel="2">
      <c r="A411" s="37" t="s">
        <v>1133</v>
      </c>
      <c r="B411" s="38" t="s">
        <v>4221</v>
      </c>
      <c r="C411" s="38" t="s">
        <v>822</v>
      </c>
      <c r="D411" s="38" t="s">
        <v>46</v>
      </c>
      <c r="E411" s="38" t="s">
        <v>6845</v>
      </c>
      <c r="F411" s="70" t="s">
        <v>4228</v>
      </c>
      <c r="G411" s="70" t="s">
        <v>6633</v>
      </c>
      <c r="H411" s="70" t="s">
        <v>351</v>
      </c>
      <c r="I411" s="448">
        <v>30000</v>
      </c>
      <c r="J411" s="38" t="s">
        <v>360</v>
      </c>
      <c r="K411" s="38" t="s">
        <v>231</v>
      </c>
      <c r="L411" s="38" t="s">
        <v>805</v>
      </c>
      <c r="M411" s="38"/>
    </row>
    <row r="412" spans="1:13" ht="52.35" hidden="1" customHeight="1" outlineLevel="2">
      <c r="A412" s="37" t="s">
        <v>1133</v>
      </c>
      <c r="B412" s="70" t="s">
        <v>803</v>
      </c>
      <c r="C412" s="70" t="s">
        <v>5457</v>
      </c>
      <c r="D412" s="70" t="s">
        <v>54</v>
      </c>
      <c r="E412" s="70" t="s">
        <v>6846</v>
      </c>
      <c r="F412" s="70" t="s">
        <v>232</v>
      </c>
      <c r="G412" s="70" t="s">
        <v>6633</v>
      </c>
      <c r="H412" s="70" t="s">
        <v>140</v>
      </c>
      <c r="I412" s="448">
        <v>30476</v>
      </c>
      <c r="J412" s="70" t="s">
        <v>233</v>
      </c>
      <c r="K412" s="70" t="s">
        <v>1149</v>
      </c>
      <c r="L412" s="70" t="s">
        <v>330</v>
      </c>
      <c r="M412" s="70"/>
    </row>
    <row r="413" spans="1:13" ht="52.35" hidden="1" customHeight="1" outlineLevel="2">
      <c r="A413" s="37" t="s">
        <v>1133</v>
      </c>
      <c r="B413" s="70" t="s">
        <v>6847</v>
      </c>
      <c r="C413" s="70" t="s">
        <v>6848</v>
      </c>
      <c r="D413" s="70" t="s">
        <v>54</v>
      </c>
      <c r="E413" s="70" t="s">
        <v>5796</v>
      </c>
      <c r="F413" s="70" t="s">
        <v>819</v>
      </c>
      <c r="G413" s="70" t="s">
        <v>6633</v>
      </c>
      <c r="H413" s="70" t="s">
        <v>351</v>
      </c>
      <c r="I413" s="448">
        <v>47619</v>
      </c>
      <c r="J413" s="70" t="s">
        <v>277</v>
      </c>
      <c r="K413" s="70" t="s">
        <v>231</v>
      </c>
      <c r="L413" s="70" t="s">
        <v>353</v>
      </c>
      <c r="M413" s="70"/>
    </row>
    <row r="414" spans="1:13" ht="52.35" hidden="1" customHeight="1" outlineLevel="2">
      <c r="A414" s="37" t="s">
        <v>1133</v>
      </c>
      <c r="B414" s="70" t="s">
        <v>6849</v>
      </c>
      <c r="C414" s="70" t="s">
        <v>6850</v>
      </c>
      <c r="D414" s="70" t="s">
        <v>46</v>
      </c>
      <c r="E414" s="70" t="s">
        <v>6851</v>
      </c>
      <c r="F414" s="70" t="s">
        <v>819</v>
      </c>
      <c r="G414" s="70" t="s">
        <v>6633</v>
      </c>
      <c r="H414" s="70" t="s">
        <v>351</v>
      </c>
      <c r="I414" s="448">
        <v>47619</v>
      </c>
      <c r="J414" s="70" t="s">
        <v>329</v>
      </c>
      <c r="K414" s="70" t="s">
        <v>231</v>
      </c>
      <c r="L414" s="70" t="s">
        <v>5574</v>
      </c>
      <c r="M414" s="38"/>
    </row>
    <row r="415" spans="1:13" ht="70.349999999999994" hidden="1" customHeight="1" outlineLevel="2">
      <c r="A415" s="37" t="s">
        <v>1133</v>
      </c>
      <c r="B415" s="70" t="s">
        <v>6852</v>
      </c>
      <c r="C415" s="70" t="s">
        <v>6853</v>
      </c>
      <c r="D415" s="70" t="s">
        <v>46</v>
      </c>
      <c r="E415" s="70" t="s">
        <v>6854</v>
      </c>
      <c r="F415" s="70" t="s">
        <v>6855</v>
      </c>
      <c r="G415" s="70" t="s">
        <v>6633</v>
      </c>
      <c r="H415" s="70" t="s">
        <v>140</v>
      </c>
      <c r="I415" s="448">
        <v>1400009</v>
      </c>
      <c r="J415" s="70" t="s">
        <v>6856</v>
      </c>
      <c r="K415" s="70" t="s">
        <v>231</v>
      </c>
      <c r="L415" s="70" t="s">
        <v>6857</v>
      </c>
      <c r="M415" s="38"/>
    </row>
    <row r="416" spans="1:13" s="3" customFormat="1" ht="25.35" hidden="1" customHeight="1" outlineLevel="1">
      <c r="A416" s="148" t="s">
        <v>4795</v>
      </c>
      <c r="B416" s="148"/>
      <c r="C416" s="148"/>
      <c r="D416" s="148"/>
      <c r="E416" s="148"/>
      <c r="F416" s="148"/>
      <c r="G416" s="148"/>
      <c r="H416" s="54"/>
      <c r="I416" s="435">
        <f>SUM(I417:I460)</f>
        <v>5284308</v>
      </c>
      <c r="J416" s="148"/>
      <c r="K416" s="148"/>
      <c r="L416" s="148"/>
      <c r="M416" s="148"/>
    </row>
    <row r="417" spans="1:13" s="3" customFormat="1" ht="80.25" hidden="1" customHeight="1" outlineLevel="2">
      <c r="A417" s="37" t="s">
        <v>840</v>
      </c>
      <c r="B417" s="70" t="s">
        <v>6858</v>
      </c>
      <c r="C417" s="70" t="s">
        <v>6859</v>
      </c>
      <c r="D417" s="70" t="s">
        <v>46</v>
      </c>
      <c r="E417" s="70" t="s">
        <v>6860</v>
      </c>
      <c r="F417" s="70" t="s">
        <v>113</v>
      </c>
      <c r="G417" s="70" t="s">
        <v>842</v>
      </c>
      <c r="H417" s="70" t="s">
        <v>48</v>
      </c>
      <c r="I417" s="448">
        <v>11650</v>
      </c>
      <c r="J417" s="70" t="s">
        <v>560</v>
      </c>
      <c r="K417" s="70" t="s">
        <v>6861</v>
      </c>
      <c r="L417" s="70" t="s">
        <v>6862</v>
      </c>
      <c r="M417" s="70" t="s">
        <v>108</v>
      </c>
    </row>
    <row r="418" spans="1:13" s="3" customFormat="1" ht="75.75" hidden="1" customHeight="1" outlineLevel="2">
      <c r="A418" s="37" t="s">
        <v>840</v>
      </c>
      <c r="B418" s="70" t="s">
        <v>1526</v>
      </c>
      <c r="C418" s="70" t="s">
        <v>6863</v>
      </c>
      <c r="D418" s="70" t="s">
        <v>54</v>
      </c>
      <c r="E418" s="70" t="s">
        <v>6864</v>
      </c>
      <c r="F418" s="70" t="s">
        <v>6865</v>
      </c>
      <c r="G418" s="70" t="s">
        <v>842</v>
      </c>
      <c r="H418" s="70" t="s">
        <v>6866</v>
      </c>
      <c r="I418" s="448">
        <v>10000</v>
      </c>
      <c r="J418" s="70" t="s">
        <v>6867</v>
      </c>
      <c r="K418" s="70" t="s">
        <v>6868</v>
      </c>
      <c r="L418" s="70" t="s">
        <v>6869</v>
      </c>
      <c r="M418" s="70" t="s">
        <v>108</v>
      </c>
    </row>
    <row r="419" spans="1:13" s="3" customFormat="1" ht="65.25" hidden="1" customHeight="1" outlineLevel="2">
      <c r="A419" s="37" t="s">
        <v>840</v>
      </c>
      <c r="B419" s="70" t="s">
        <v>1781</v>
      </c>
      <c r="C419" s="70" t="s">
        <v>4380</v>
      </c>
      <c r="D419" s="70" t="s">
        <v>145</v>
      </c>
      <c r="E419" s="70" t="s">
        <v>5749</v>
      </c>
      <c r="F419" s="70" t="s">
        <v>313</v>
      </c>
      <c r="G419" s="70" t="s">
        <v>842</v>
      </c>
      <c r="H419" s="70" t="s">
        <v>48</v>
      </c>
      <c r="I419" s="448">
        <v>2250</v>
      </c>
      <c r="J419" s="70" t="s">
        <v>4377</v>
      </c>
      <c r="K419" s="70" t="s">
        <v>6870</v>
      </c>
      <c r="L419" s="70" t="s">
        <v>6871</v>
      </c>
      <c r="M419" s="70" t="s">
        <v>108</v>
      </c>
    </row>
    <row r="420" spans="1:13" s="3" customFormat="1" ht="75.75" hidden="1" customHeight="1" outlineLevel="2">
      <c r="A420" s="37" t="s">
        <v>840</v>
      </c>
      <c r="B420" s="70" t="s">
        <v>302</v>
      </c>
      <c r="C420" s="70" t="s">
        <v>6872</v>
      </c>
      <c r="D420" s="70" t="s">
        <v>94</v>
      </c>
      <c r="E420" s="70" t="s">
        <v>6873</v>
      </c>
      <c r="F420" s="70" t="s">
        <v>310</v>
      </c>
      <c r="G420" s="70" t="s">
        <v>842</v>
      </c>
      <c r="H420" s="70" t="s">
        <v>48</v>
      </c>
      <c r="I420" s="448">
        <v>38095</v>
      </c>
      <c r="J420" s="70" t="s">
        <v>1286</v>
      </c>
      <c r="K420" s="70" t="s">
        <v>6874</v>
      </c>
      <c r="L420" s="70" t="s">
        <v>6875</v>
      </c>
      <c r="M420" s="70" t="s">
        <v>108</v>
      </c>
    </row>
    <row r="421" spans="1:13" s="3" customFormat="1" ht="54.75" hidden="1" customHeight="1" outlineLevel="2">
      <c r="A421" s="37" t="s">
        <v>840</v>
      </c>
      <c r="B421" s="70" t="s">
        <v>567</v>
      </c>
      <c r="C421" s="70" t="s">
        <v>6876</v>
      </c>
      <c r="D421" s="70" t="s">
        <v>54</v>
      </c>
      <c r="E421" s="70" t="s">
        <v>6877</v>
      </c>
      <c r="F421" s="70" t="s">
        <v>317</v>
      </c>
      <c r="G421" s="70" t="s">
        <v>842</v>
      </c>
      <c r="H421" s="70" t="s">
        <v>48</v>
      </c>
      <c r="I421" s="448">
        <v>2857</v>
      </c>
      <c r="J421" s="70" t="s">
        <v>188</v>
      </c>
      <c r="K421" s="70" t="s">
        <v>6878</v>
      </c>
      <c r="L421" s="70" t="s">
        <v>208</v>
      </c>
      <c r="M421" s="70"/>
    </row>
    <row r="422" spans="1:13" s="3" customFormat="1" ht="103.7" hidden="1" customHeight="1" outlineLevel="2">
      <c r="A422" s="37" t="s">
        <v>840</v>
      </c>
      <c r="B422" s="70" t="s">
        <v>6879</v>
      </c>
      <c r="C422" s="70" t="s">
        <v>6880</v>
      </c>
      <c r="D422" s="70" t="s">
        <v>46</v>
      </c>
      <c r="E422" s="70" t="s">
        <v>6881</v>
      </c>
      <c r="F422" s="70" t="s">
        <v>285</v>
      </c>
      <c r="G422" s="70" t="s">
        <v>842</v>
      </c>
      <c r="H422" s="70" t="s">
        <v>48</v>
      </c>
      <c r="I422" s="448">
        <v>140952</v>
      </c>
      <c r="J422" s="70" t="s">
        <v>6882</v>
      </c>
      <c r="K422" s="70" t="s">
        <v>6883</v>
      </c>
      <c r="L422" s="70" t="s">
        <v>6884</v>
      </c>
      <c r="M422" s="70" t="s">
        <v>108</v>
      </c>
    </row>
    <row r="423" spans="1:13" s="3" customFormat="1" ht="74.25" hidden="1" customHeight="1" outlineLevel="2">
      <c r="A423" s="37" t="s">
        <v>840</v>
      </c>
      <c r="B423" s="70" t="s">
        <v>6885</v>
      </c>
      <c r="C423" s="70" t="s">
        <v>6886</v>
      </c>
      <c r="D423" s="70" t="s">
        <v>46</v>
      </c>
      <c r="E423" s="70" t="s">
        <v>6887</v>
      </c>
      <c r="F423" s="70" t="s">
        <v>113</v>
      </c>
      <c r="G423" s="70" t="s">
        <v>842</v>
      </c>
      <c r="H423" s="70" t="s">
        <v>48</v>
      </c>
      <c r="I423" s="448">
        <v>2390667</v>
      </c>
      <c r="J423" s="70" t="s">
        <v>345</v>
      </c>
      <c r="K423" s="70" t="s">
        <v>6888</v>
      </c>
      <c r="L423" s="70" t="s">
        <v>6889</v>
      </c>
      <c r="M423" s="70" t="s">
        <v>108</v>
      </c>
    </row>
    <row r="424" spans="1:13" s="3" customFormat="1" ht="52.35" hidden="1" customHeight="1" outlineLevel="2">
      <c r="A424" s="37" t="s">
        <v>840</v>
      </c>
      <c r="B424" s="70" t="s">
        <v>5746</v>
      </c>
      <c r="C424" s="70" t="s">
        <v>1438</v>
      </c>
      <c r="D424" s="70" t="s">
        <v>145</v>
      </c>
      <c r="E424" s="70" t="s">
        <v>6890</v>
      </c>
      <c r="F424" s="70" t="s">
        <v>294</v>
      </c>
      <c r="G424" s="70" t="s">
        <v>842</v>
      </c>
      <c r="H424" s="70" t="s">
        <v>48</v>
      </c>
      <c r="I424" s="448">
        <v>5000</v>
      </c>
      <c r="J424" s="70" t="s">
        <v>1437</v>
      </c>
      <c r="K424" s="70" t="s">
        <v>5747</v>
      </c>
      <c r="L424" s="70" t="s">
        <v>5730</v>
      </c>
      <c r="M424" s="70"/>
    </row>
    <row r="425" spans="1:13" s="3" customFormat="1" ht="52.35" hidden="1" customHeight="1" outlineLevel="2">
      <c r="A425" s="37" t="s">
        <v>840</v>
      </c>
      <c r="B425" s="70" t="s">
        <v>6891</v>
      </c>
      <c r="C425" s="70" t="s">
        <v>6892</v>
      </c>
      <c r="D425" s="70" t="s">
        <v>46</v>
      </c>
      <c r="E425" s="70" t="s">
        <v>6893</v>
      </c>
      <c r="F425" s="70" t="s">
        <v>319</v>
      </c>
      <c r="G425" s="70" t="s">
        <v>842</v>
      </c>
      <c r="H425" s="70" t="s">
        <v>48</v>
      </c>
      <c r="I425" s="448">
        <v>47619</v>
      </c>
      <c r="J425" s="70" t="s">
        <v>1698</v>
      </c>
      <c r="K425" s="70" t="s">
        <v>866</v>
      </c>
      <c r="L425" s="70" t="s">
        <v>6894</v>
      </c>
      <c r="M425" s="70"/>
    </row>
    <row r="426" spans="1:13" s="3" customFormat="1" ht="70.349999999999994" hidden="1" customHeight="1" outlineLevel="2">
      <c r="A426" s="37" t="s">
        <v>840</v>
      </c>
      <c r="B426" s="70" t="s">
        <v>6895</v>
      </c>
      <c r="C426" s="70" t="s">
        <v>6896</v>
      </c>
      <c r="D426" s="70" t="s">
        <v>145</v>
      </c>
      <c r="E426" s="70" t="s">
        <v>5827</v>
      </c>
      <c r="F426" s="70" t="s">
        <v>319</v>
      </c>
      <c r="G426" s="70" t="s">
        <v>842</v>
      </c>
      <c r="H426" s="70" t="s">
        <v>48</v>
      </c>
      <c r="I426" s="448">
        <v>40000</v>
      </c>
      <c r="J426" s="70" t="s">
        <v>1353</v>
      </c>
      <c r="K426" s="70" t="s">
        <v>6897</v>
      </c>
      <c r="L426" s="70" t="s">
        <v>6898</v>
      </c>
      <c r="M426" s="70"/>
    </row>
    <row r="427" spans="1:13" s="3" customFormat="1" ht="70.349999999999994" hidden="1" customHeight="1" outlineLevel="2">
      <c r="A427" s="37" t="s">
        <v>840</v>
      </c>
      <c r="B427" s="70" t="s">
        <v>6899</v>
      </c>
      <c r="C427" s="70" t="s">
        <v>6900</v>
      </c>
      <c r="D427" s="70" t="s">
        <v>94</v>
      </c>
      <c r="E427" s="70" t="s">
        <v>6901</v>
      </c>
      <c r="F427" s="70" t="s">
        <v>289</v>
      </c>
      <c r="G427" s="70" t="s">
        <v>842</v>
      </c>
      <c r="H427" s="70" t="s">
        <v>48</v>
      </c>
      <c r="I427" s="448">
        <v>33333</v>
      </c>
      <c r="J427" s="70" t="s">
        <v>1357</v>
      </c>
      <c r="K427" s="70" t="s">
        <v>6902</v>
      </c>
      <c r="L427" s="70" t="s">
        <v>6903</v>
      </c>
      <c r="M427" s="70"/>
    </row>
    <row r="428" spans="1:13" s="3" customFormat="1" ht="52.35" hidden="1" customHeight="1" outlineLevel="2">
      <c r="A428" s="37" t="s">
        <v>840</v>
      </c>
      <c r="B428" s="70" t="s">
        <v>572</v>
      </c>
      <c r="C428" s="70" t="s">
        <v>849</v>
      </c>
      <c r="D428" s="70" t="s">
        <v>46</v>
      </c>
      <c r="E428" s="70" t="s">
        <v>6904</v>
      </c>
      <c r="F428" s="70" t="s">
        <v>282</v>
      </c>
      <c r="G428" s="70" t="s">
        <v>842</v>
      </c>
      <c r="H428" s="70" t="s">
        <v>281</v>
      </c>
      <c r="I428" s="448">
        <v>40000</v>
      </c>
      <c r="J428" s="70" t="s">
        <v>529</v>
      </c>
      <c r="K428" s="70" t="s">
        <v>850</v>
      </c>
      <c r="L428" s="70" t="s">
        <v>847</v>
      </c>
      <c r="M428" s="70"/>
    </row>
    <row r="429" spans="1:13" s="3" customFormat="1" ht="52.35" hidden="1" customHeight="1" outlineLevel="2">
      <c r="A429" s="37" t="s">
        <v>840</v>
      </c>
      <c r="B429" s="70" t="s">
        <v>572</v>
      </c>
      <c r="C429" s="70" t="s">
        <v>1653</v>
      </c>
      <c r="D429" s="70" t="s">
        <v>46</v>
      </c>
      <c r="E429" s="70" t="s">
        <v>6904</v>
      </c>
      <c r="F429" s="70" t="s">
        <v>282</v>
      </c>
      <c r="G429" s="70" t="s">
        <v>842</v>
      </c>
      <c r="H429" s="70" t="s">
        <v>281</v>
      </c>
      <c r="I429" s="448">
        <v>20000</v>
      </c>
      <c r="J429" s="70" t="s">
        <v>536</v>
      </c>
      <c r="K429" s="70" t="s">
        <v>850</v>
      </c>
      <c r="L429" s="70" t="s">
        <v>1651</v>
      </c>
      <c r="M429" s="70"/>
    </row>
    <row r="430" spans="1:13" s="3" customFormat="1" ht="52.35" hidden="1" customHeight="1" outlineLevel="2">
      <c r="A430" s="37" t="s">
        <v>840</v>
      </c>
      <c r="B430" s="70" t="s">
        <v>572</v>
      </c>
      <c r="C430" s="70" t="s">
        <v>6905</v>
      </c>
      <c r="D430" s="70" t="s">
        <v>46</v>
      </c>
      <c r="E430" s="70" t="s">
        <v>6904</v>
      </c>
      <c r="F430" s="70" t="s">
        <v>282</v>
      </c>
      <c r="G430" s="70" t="s">
        <v>842</v>
      </c>
      <c r="H430" s="70" t="s">
        <v>281</v>
      </c>
      <c r="I430" s="448">
        <v>10000</v>
      </c>
      <c r="J430" s="70" t="s">
        <v>531</v>
      </c>
      <c r="K430" s="70" t="s">
        <v>850</v>
      </c>
      <c r="L430" s="70" t="s">
        <v>531</v>
      </c>
      <c r="M430" s="70"/>
    </row>
    <row r="431" spans="1:13" s="3" customFormat="1" ht="52.35" hidden="1" customHeight="1" outlineLevel="2">
      <c r="A431" s="37" t="s">
        <v>840</v>
      </c>
      <c r="B431" s="70" t="s">
        <v>6906</v>
      </c>
      <c r="C431" s="70" t="s">
        <v>6907</v>
      </c>
      <c r="D431" s="70" t="s">
        <v>54</v>
      </c>
      <c r="E431" s="70" t="s">
        <v>6908</v>
      </c>
      <c r="F431" s="70" t="s">
        <v>314</v>
      </c>
      <c r="G431" s="70" t="s">
        <v>842</v>
      </c>
      <c r="H431" s="70" t="s">
        <v>281</v>
      </c>
      <c r="I431" s="448">
        <v>38095</v>
      </c>
      <c r="J431" s="70" t="s">
        <v>188</v>
      </c>
      <c r="K431" s="70" t="s">
        <v>6909</v>
      </c>
      <c r="L431" s="70" t="s">
        <v>208</v>
      </c>
      <c r="M431" s="70"/>
    </row>
    <row r="432" spans="1:13" s="3" customFormat="1" ht="52.35" hidden="1" customHeight="1" outlineLevel="2">
      <c r="A432" s="37" t="s">
        <v>840</v>
      </c>
      <c r="B432" s="70" t="s">
        <v>6906</v>
      </c>
      <c r="C432" s="70" t="s">
        <v>6907</v>
      </c>
      <c r="D432" s="70" t="s">
        <v>54</v>
      </c>
      <c r="E432" s="70" t="s">
        <v>6908</v>
      </c>
      <c r="F432" s="70" t="s">
        <v>314</v>
      </c>
      <c r="G432" s="70" t="s">
        <v>842</v>
      </c>
      <c r="H432" s="70" t="s">
        <v>281</v>
      </c>
      <c r="I432" s="448">
        <v>30000</v>
      </c>
      <c r="J432" s="70" t="s">
        <v>5350</v>
      </c>
      <c r="K432" s="70" t="s">
        <v>6909</v>
      </c>
      <c r="L432" s="70" t="s">
        <v>6910</v>
      </c>
      <c r="M432" s="70"/>
    </row>
    <row r="433" spans="1:13" s="3" customFormat="1" ht="90.75" hidden="1" customHeight="1" outlineLevel="2">
      <c r="A433" s="37" t="s">
        <v>840</v>
      </c>
      <c r="B433" s="70" t="s">
        <v>6911</v>
      </c>
      <c r="C433" s="70" t="s">
        <v>6912</v>
      </c>
      <c r="D433" s="70" t="s">
        <v>46</v>
      </c>
      <c r="E433" s="70" t="s">
        <v>6913</v>
      </c>
      <c r="F433" s="70" t="s">
        <v>113</v>
      </c>
      <c r="G433" s="70" t="s">
        <v>842</v>
      </c>
      <c r="H433" s="70" t="s">
        <v>48</v>
      </c>
      <c r="I433" s="448">
        <v>1401500</v>
      </c>
      <c r="J433" s="70" t="s">
        <v>1617</v>
      </c>
      <c r="K433" s="70" t="s">
        <v>4366</v>
      </c>
      <c r="L433" s="70" t="s">
        <v>4367</v>
      </c>
      <c r="M433" s="70"/>
    </row>
    <row r="434" spans="1:13" s="3" customFormat="1" ht="86.25" hidden="1" customHeight="1" outlineLevel="2">
      <c r="A434" s="37" t="s">
        <v>840</v>
      </c>
      <c r="B434" s="70" t="s">
        <v>6914</v>
      </c>
      <c r="C434" s="70" t="s">
        <v>6915</v>
      </c>
      <c r="D434" s="70" t="s">
        <v>46</v>
      </c>
      <c r="E434" s="70" t="s">
        <v>6916</v>
      </c>
      <c r="F434" s="70" t="s">
        <v>113</v>
      </c>
      <c r="G434" s="70" t="s">
        <v>842</v>
      </c>
      <c r="H434" s="70" t="s">
        <v>48</v>
      </c>
      <c r="I434" s="448">
        <v>140000</v>
      </c>
      <c r="J434" s="70" t="s">
        <v>273</v>
      </c>
      <c r="K434" s="70" t="s">
        <v>6917</v>
      </c>
      <c r="L434" s="70" t="s">
        <v>6918</v>
      </c>
      <c r="M434" s="70"/>
    </row>
    <row r="435" spans="1:13" s="3" customFormat="1" ht="52.35" hidden="1" customHeight="1" outlineLevel="2">
      <c r="A435" s="37" t="s">
        <v>840</v>
      </c>
      <c r="B435" s="70" t="s">
        <v>6919</v>
      </c>
      <c r="C435" s="70" t="s">
        <v>1731</v>
      </c>
      <c r="D435" s="70" t="s">
        <v>54</v>
      </c>
      <c r="E435" s="70" t="s">
        <v>6920</v>
      </c>
      <c r="F435" s="70" t="s">
        <v>113</v>
      </c>
      <c r="G435" s="70" t="s">
        <v>842</v>
      </c>
      <c r="H435" s="70" t="s">
        <v>48</v>
      </c>
      <c r="I435" s="448">
        <v>49000</v>
      </c>
      <c r="J435" s="70" t="s">
        <v>1730</v>
      </c>
      <c r="K435" s="70" t="s">
        <v>6921</v>
      </c>
      <c r="L435" s="70" t="s">
        <v>6922</v>
      </c>
      <c r="M435" s="70"/>
    </row>
    <row r="436" spans="1:13" s="3" customFormat="1" ht="52.35" hidden="1" customHeight="1" outlineLevel="2">
      <c r="A436" s="37" t="s">
        <v>840</v>
      </c>
      <c r="B436" s="70" t="s">
        <v>6919</v>
      </c>
      <c r="C436" s="70" t="s">
        <v>1803</v>
      </c>
      <c r="D436" s="70" t="s">
        <v>54</v>
      </c>
      <c r="E436" s="70" t="s">
        <v>6808</v>
      </c>
      <c r="F436" s="70" t="s">
        <v>113</v>
      </c>
      <c r="G436" s="70" t="s">
        <v>842</v>
      </c>
      <c r="H436" s="70" t="s">
        <v>48</v>
      </c>
      <c r="I436" s="448">
        <v>50000</v>
      </c>
      <c r="J436" s="70" t="s">
        <v>188</v>
      </c>
      <c r="K436" s="70" t="s">
        <v>6923</v>
      </c>
      <c r="L436" s="70" t="s">
        <v>208</v>
      </c>
      <c r="M436" s="70"/>
    </row>
    <row r="437" spans="1:13" s="3" customFormat="1" ht="93.75" hidden="1" customHeight="1" outlineLevel="2">
      <c r="A437" s="37" t="s">
        <v>840</v>
      </c>
      <c r="B437" s="70" t="s">
        <v>6924</v>
      </c>
      <c r="C437" s="70" t="s">
        <v>5741</v>
      </c>
      <c r="D437" s="70" t="s">
        <v>46</v>
      </c>
      <c r="E437" s="70" t="s">
        <v>6925</v>
      </c>
      <c r="F437" s="70" t="s">
        <v>5742</v>
      </c>
      <c r="G437" s="70" t="s">
        <v>842</v>
      </c>
      <c r="H437" s="70" t="s">
        <v>48</v>
      </c>
      <c r="I437" s="448">
        <v>130000</v>
      </c>
      <c r="J437" s="70" t="s">
        <v>5743</v>
      </c>
      <c r="K437" s="70" t="s">
        <v>6926</v>
      </c>
      <c r="L437" s="70" t="s">
        <v>6927</v>
      </c>
      <c r="M437" s="70"/>
    </row>
    <row r="438" spans="1:13" s="3" customFormat="1" ht="70.349999999999994" hidden="1" customHeight="1" outlineLevel="2">
      <c r="A438" s="37" t="s">
        <v>840</v>
      </c>
      <c r="B438" s="70" t="s">
        <v>1781</v>
      </c>
      <c r="C438" s="70" t="s">
        <v>4380</v>
      </c>
      <c r="D438" s="70" t="s">
        <v>145</v>
      </c>
      <c r="E438" s="70" t="s">
        <v>6928</v>
      </c>
      <c r="F438" s="70" t="s">
        <v>313</v>
      </c>
      <c r="G438" s="70" t="s">
        <v>842</v>
      </c>
      <c r="H438" s="70" t="s">
        <v>48</v>
      </c>
      <c r="I438" s="448">
        <v>21000</v>
      </c>
      <c r="J438" s="70" t="s">
        <v>4377</v>
      </c>
      <c r="K438" s="70" t="s">
        <v>6929</v>
      </c>
      <c r="L438" s="70" t="s">
        <v>6930</v>
      </c>
      <c r="M438" s="70"/>
    </row>
    <row r="439" spans="1:13" s="3" customFormat="1" ht="52.35" hidden="1" customHeight="1" outlineLevel="2">
      <c r="A439" s="37" t="s">
        <v>840</v>
      </c>
      <c r="B439" s="70" t="s">
        <v>6931</v>
      </c>
      <c r="C439" s="70" t="s">
        <v>1349</v>
      </c>
      <c r="D439" s="70" t="s">
        <v>94</v>
      </c>
      <c r="E439" s="70" t="s">
        <v>6932</v>
      </c>
      <c r="F439" s="70" t="s">
        <v>319</v>
      </c>
      <c r="G439" s="70" t="s">
        <v>842</v>
      </c>
      <c r="H439" s="70" t="s">
        <v>48</v>
      </c>
      <c r="I439" s="448">
        <v>47619</v>
      </c>
      <c r="J439" s="70" t="s">
        <v>6933</v>
      </c>
      <c r="K439" s="70" t="s">
        <v>6934</v>
      </c>
      <c r="L439" s="70" t="s">
        <v>6935</v>
      </c>
      <c r="M439" s="70"/>
    </row>
    <row r="440" spans="1:13" s="3" customFormat="1" ht="52.35" hidden="1" customHeight="1" outlineLevel="2">
      <c r="A440" s="37" t="s">
        <v>840</v>
      </c>
      <c r="B440" s="70" t="s">
        <v>559</v>
      </c>
      <c r="C440" s="70" t="s">
        <v>1349</v>
      </c>
      <c r="D440" s="70" t="s">
        <v>94</v>
      </c>
      <c r="E440" s="70" t="s">
        <v>6932</v>
      </c>
      <c r="F440" s="70" t="s">
        <v>319</v>
      </c>
      <c r="G440" s="70" t="s">
        <v>842</v>
      </c>
      <c r="H440" s="70" t="s">
        <v>48</v>
      </c>
      <c r="I440" s="448">
        <v>47619</v>
      </c>
      <c r="J440" s="70" t="s">
        <v>6936</v>
      </c>
      <c r="K440" s="70" t="s">
        <v>6937</v>
      </c>
      <c r="L440" s="70" t="s">
        <v>6938</v>
      </c>
      <c r="M440" s="70"/>
    </row>
    <row r="441" spans="1:13" s="3" customFormat="1" ht="73.5" hidden="1" customHeight="1" outlineLevel="2">
      <c r="A441" s="37" t="s">
        <v>840</v>
      </c>
      <c r="B441" s="70" t="s">
        <v>6899</v>
      </c>
      <c r="C441" s="70" t="s">
        <v>545</v>
      </c>
      <c r="D441" s="70" t="s">
        <v>145</v>
      </c>
      <c r="E441" s="70" t="s">
        <v>6939</v>
      </c>
      <c r="F441" s="70" t="s">
        <v>289</v>
      </c>
      <c r="G441" s="70" t="s">
        <v>842</v>
      </c>
      <c r="H441" s="70" t="s">
        <v>48</v>
      </c>
      <c r="I441" s="448">
        <v>40000</v>
      </c>
      <c r="J441" s="70" t="s">
        <v>546</v>
      </c>
      <c r="K441" s="70" t="s">
        <v>6940</v>
      </c>
      <c r="L441" s="70" t="s">
        <v>6941</v>
      </c>
      <c r="M441" s="70"/>
    </row>
    <row r="442" spans="1:13" s="3" customFormat="1" ht="84.95" hidden="1" customHeight="1" outlineLevel="2">
      <c r="A442" s="37" t="s">
        <v>840</v>
      </c>
      <c r="B442" s="70" t="s">
        <v>6899</v>
      </c>
      <c r="C442" s="70" t="s">
        <v>1338</v>
      </c>
      <c r="D442" s="70" t="s">
        <v>94</v>
      </c>
      <c r="E442" s="70" t="s">
        <v>6942</v>
      </c>
      <c r="F442" s="70" t="s">
        <v>289</v>
      </c>
      <c r="G442" s="70" t="s">
        <v>842</v>
      </c>
      <c r="H442" s="70" t="s">
        <v>48</v>
      </c>
      <c r="I442" s="448">
        <v>35000</v>
      </c>
      <c r="J442" s="70" t="s">
        <v>6943</v>
      </c>
      <c r="K442" s="70" t="s">
        <v>6940</v>
      </c>
      <c r="L442" s="70" t="s">
        <v>6944</v>
      </c>
      <c r="M442" s="70"/>
    </row>
    <row r="443" spans="1:13" s="3" customFormat="1" ht="79.5" hidden="1" customHeight="1" outlineLevel="2">
      <c r="A443" s="37" t="s">
        <v>840</v>
      </c>
      <c r="B443" s="70" t="s">
        <v>6899</v>
      </c>
      <c r="C443" s="70" t="s">
        <v>6945</v>
      </c>
      <c r="D443" s="70" t="s">
        <v>94</v>
      </c>
      <c r="E443" s="70" t="s">
        <v>6946</v>
      </c>
      <c r="F443" s="70" t="s">
        <v>289</v>
      </c>
      <c r="G443" s="70" t="s">
        <v>842</v>
      </c>
      <c r="H443" s="70" t="s">
        <v>48</v>
      </c>
      <c r="I443" s="448">
        <v>35000</v>
      </c>
      <c r="J443" s="70" t="s">
        <v>6947</v>
      </c>
      <c r="K443" s="70" t="s">
        <v>6940</v>
      </c>
      <c r="L443" s="70" t="s">
        <v>6944</v>
      </c>
      <c r="M443" s="70"/>
    </row>
    <row r="444" spans="1:13" s="3" customFormat="1" ht="52.35" hidden="1" customHeight="1" outlineLevel="2">
      <c r="A444" s="37" t="s">
        <v>840</v>
      </c>
      <c r="B444" s="70" t="s">
        <v>6948</v>
      </c>
      <c r="C444" s="70" t="s">
        <v>6948</v>
      </c>
      <c r="D444" s="70" t="s">
        <v>142</v>
      </c>
      <c r="E444" s="70" t="s">
        <v>6949</v>
      </c>
      <c r="F444" s="70" t="s">
        <v>288</v>
      </c>
      <c r="G444" s="70" t="s">
        <v>842</v>
      </c>
      <c r="H444" s="70" t="s">
        <v>48</v>
      </c>
      <c r="I444" s="448">
        <v>90476</v>
      </c>
      <c r="J444" s="70" t="s">
        <v>1329</v>
      </c>
      <c r="K444" s="70" t="s">
        <v>1328</v>
      </c>
      <c r="L444" s="70" t="s">
        <v>6950</v>
      </c>
      <c r="M444" s="70"/>
    </row>
    <row r="445" spans="1:13" s="3" customFormat="1" ht="71.25" hidden="1" customHeight="1" outlineLevel="2">
      <c r="A445" s="37" t="s">
        <v>840</v>
      </c>
      <c r="B445" s="70" t="s">
        <v>1326</v>
      </c>
      <c r="C445" s="70" t="s">
        <v>6951</v>
      </c>
      <c r="D445" s="70" t="s">
        <v>145</v>
      </c>
      <c r="E445" s="70" t="s">
        <v>6952</v>
      </c>
      <c r="F445" s="70" t="s">
        <v>288</v>
      </c>
      <c r="G445" s="70" t="s">
        <v>842</v>
      </c>
      <c r="H445" s="70" t="s">
        <v>48</v>
      </c>
      <c r="I445" s="448">
        <v>25000</v>
      </c>
      <c r="J445" s="70" t="s">
        <v>546</v>
      </c>
      <c r="K445" s="70" t="s">
        <v>6953</v>
      </c>
      <c r="L445" s="70" t="s">
        <v>6954</v>
      </c>
      <c r="M445" s="70"/>
    </row>
    <row r="446" spans="1:13" s="3" customFormat="1" ht="70.349999999999994" hidden="1" customHeight="1" outlineLevel="2">
      <c r="A446" s="37" t="s">
        <v>840</v>
      </c>
      <c r="B446" s="70" t="s">
        <v>6955</v>
      </c>
      <c r="C446" s="70" t="s">
        <v>6956</v>
      </c>
      <c r="D446" s="70" t="s">
        <v>145</v>
      </c>
      <c r="E446" s="70" t="s">
        <v>6957</v>
      </c>
      <c r="F446" s="70" t="s">
        <v>286</v>
      </c>
      <c r="G446" s="70" t="s">
        <v>842</v>
      </c>
      <c r="H446" s="70" t="s">
        <v>48</v>
      </c>
      <c r="I446" s="448">
        <v>10000</v>
      </c>
      <c r="J446" s="70" t="s">
        <v>4338</v>
      </c>
      <c r="K446" s="70" t="s">
        <v>6958</v>
      </c>
      <c r="L446" s="70" t="s">
        <v>6959</v>
      </c>
      <c r="M446" s="70"/>
    </row>
    <row r="447" spans="1:13" s="3" customFormat="1" ht="70.349999999999994" hidden="1" customHeight="1" outlineLevel="2">
      <c r="A447" s="37" t="s">
        <v>840</v>
      </c>
      <c r="B447" s="70" t="s">
        <v>6955</v>
      </c>
      <c r="C447" s="70" t="s">
        <v>6956</v>
      </c>
      <c r="D447" s="70" t="s">
        <v>145</v>
      </c>
      <c r="E447" s="70" t="s">
        <v>6957</v>
      </c>
      <c r="F447" s="70" t="s">
        <v>286</v>
      </c>
      <c r="G447" s="70" t="s">
        <v>842</v>
      </c>
      <c r="H447" s="70" t="s">
        <v>48</v>
      </c>
      <c r="I447" s="448">
        <v>10000</v>
      </c>
      <c r="J447" s="70" t="s">
        <v>564</v>
      </c>
      <c r="K447" s="70" t="s">
        <v>6958</v>
      </c>
      <c r="L447" s="70" t="s">
        <v>565</v>
      </c>
      <c r="M447" s="70"/>
    </row>
    <row r="448" spans="1:13" s="3" customFormat="1" ht="70.349999999999994" hidden="1" customHeight="1" outlineLevel="2">
      <c r="A448" s="37" t="s">
        <v>840</v>
      </c>
      <c r="B448" s="70" t="s">
        <v>6955</v>
      </c>
      <c r="C448" s="70" t="s">
        <v>6956</v>
      </c>
      <c r="D448" s="70" t="s">
        <v>145</v>
      </c>
      <c r="E448" s="70" t="s">
        <v>6957</v>
      </c>
      <c r="F448" s="70" t="s">
        <v>286</v>
      </c>
      <c r="G448" s="70" t="s">
        <v>842</v>
      </c>
      <c r="H448" s="70" t="s">
        <v>48</v>
      </c>
      <c r="I448" s="448">
        <v>10000</v>
      </c>
      <c r="J448" s="70" t="s">
        <v>562</v>
      </c>
      <c r="K448" s="70" t="s">
        <v>6958</v>
      </c>
      <c r="L448" s="70" t="s">
        <v>563</v>
      </c>
      <c r="M448" s="70"/>
    </row>
    <row r="449" spans="1:13" s="3" customFormat="1" ht="70.349999999999994" hidden="1" customHeight="1" outlineLevel="2">
      <c r="A449" s="37" t="s">
        <v>840</v>
      </c>
      <c r="B449" s="70" t="s">
        <v>6955</v>
      </c>
      <c r="C449" s="70" t="s">
        <v>6956</v>
      </c>
      <c r="D449" s="70" t="s">
        <v>145</v>
      </c>
      <c r="E449" s="70" t="s">
        <v>6957</v>
      </c>
      <c r="F449" s="70" t="s">
        <v>286</v>
      </c>
      <c r="G449" s="70" t="s">
        <v>842</v>
      </c>
      <c r="H449" s="70" t="s">
        <v>48</v>
      </c>
      <c r="I449" s="448">
        <v>10000</v>
      </c>
      <c r="J449" s="70" t="s">
        <v>6960</v>
      </c>
      <c r="K449" s="70" t="s">
        <v>6958</v>
      </c>
      <c r="L449" s="70" t="s">
        <v>6961</v>
      </c>
      <c r="M449" s="70"/>
    </row>
    <row r="450" spans="1:13" s="3" customFormat="1" ht="70.349999999999994" hidden="1" customHeight="1" outlineLevel="2">
      <c r="A450" s="37" t="s">
        <v>840</v>
      </c>
      <c r="B450" s="70" t="s">
        <v>6955</v>
      </c>
      <c r="C450" s="70" t="s">
        <v>6956</v>
      </c>
      <c r="D450" s="70" t="s">
        <v>145</v>
      </c>
      <c r="E450" s="70" t="s">
        <v>6957</v>
      </c>
      <c r="F450" s="70" t="s">
        <v>286</v>
      </c>
      <c r="G450" s="70" t="s">
        <v>842</v>
      </c>
      <c r="H450" s="70" t="s">
        <v>48</v>
      </c>
      <c r="I450" s="448">
        <v>10000</v>
      </c>
      <c r="J450" s="70" t="s">
        <v>1353</v>
      </c>
      <c r="K450" s="70" t="s">
        <v>6958</v>
      </c>
      <c r="L450" s="70" t="s">
        <v>6962</v>
      </c>
      <c r="M450" s="70"/>
    </row>
    <row r="451" spans="1:13" s="3" customFormat="1" ht="70.349999999999994" hidden="1" customHeight="1" outlineLevel="2">
      <c r="A451" s="37" t="s">
        <v>840</v>
      </c>
      <c r="B451" s="70" t="s">
        <v>6955</v>
      </c>
      <c r="C451" s="70" t="s">
        <v>6956</v>
      </c>
      <c r="D451" s="70" t="s">
        <v>145</v>
      </c>
      <c r="E451" s="70" t="s">
        <v>6928</v>
      </c>
      <c r="F451" s="70" t="s">
        <v>286</v>
      </c>
      <c r="G451" s="70" t="s">
        <v>842</v>
      </c>
      <c r="H451" s="70" t="s">
        <v>48</v>
      </c>
      <c r="I451" s="448">
        <v>10000</v>
      </c>
      <c r="J451" s="70" t="s">
        <v>868</v>
      </c>
      <c r="K451" s="70" t="s">
        <v>6958</v>
      </c>
      <c r="L451" s="70" t="s">
        <v>6963</v>
      </c>
      <c r="M451" s="70"/>
    </row>
    <row r="452" spans="1:13" s="3" customFormat="1" ht="70.349999999999994" hidden="1" customHeight="1" outlineLevel="2">
      <c r="A452" s="37" t="s">
        <v>840</v>
      </c>
      <c r="B452" s="70" t="s">
        <v>6964</v>
      </c>
      <c r="C452" s="70" t="s">
        <v>6965</v>
      </c>
      <c r="D452" s="70" t="s">
        <v>94</v>
      </c>
      <c r="E452" s="70" t="s">
        <v>6966</v>
      </c>
      <c r="F452" s="70" t="s">
        <v>286</v>
      </c>
      <c r="G452" s="70" t="s">
        <v>842</v>
      </c>
      <c r="H452" s="70" t="s">
        <v>48</v>
      </c>
      <c r="I452" s="448">
        <v>80952</v>
      </c>
      <c r="J452" s="70" t="s">
        <v>6967</v>
      </c>
      <c r="K452" s="70" t="s">
        <v>6968</v>
      </c>
      <c r="L452" s="70" t="s">
        <v>6969</v>
      </c>
      <c r="M452" s="70"/>
    </row>
    <row r="453" spans="1:13" s="3" customFormat="1" ht="52.35" hidden="1" customHeight="1" outlineLevel="2">
      <c r="A453" s="37" t="s">
        <v>840</v>
      </c>
      <c r="B453" s="70" t="s">
        <v>559</v>
      </c>
      <c r="C453" s="70" t="s">
        <v>6970</v>
      </c>
      <c r="D453" s="70" t="s">
        <v>46</v>
      </c>
      <c r="E453" s="70" t="s">
        <v>6971</v>
      </c>
      <c r="F453" s="70" t="s">
        <v>285</v>
      </c>
      <c r="G453" s="70" t="s">
        <v>842</v>
      </c>
      <c r="H453" s="70" t="s">
        <v>48</v>
      </c>
      <c r="I453" s="448">
        <v>29900</v>
      </c>
      <c r="J453" s="70" t="s">
        <v>360</v>
      </c>
      <c r="K453" s="70" t="s">
        <v>6972</v>
      </c>
      <c r="L453" s="70" t="s">
        <v>6973</v>
      </c>
      <c r="M453" s="70"/>
    </row>
    <row r="454" spans="1:13" s="3" customFormat="1" ht="52.35" hidden="1" customHeight="1" outlineLevel="2">
      <c r="A454" s="37" t="s">
        <v>840</v>
      </c>
      <c r="B454" s="70" t="s">
        <v>865</v>
      </c>
      <c r="C454" s="70" t="s">
        <v>1667</v>
      </c>
      <c r="D454" s="70" t="s">
        <v>54</v>
      </c>
      <c r="E454" s="70" t="s">
        <v>6974</v>
      </c>
      <c r="F454" s="70" t="s">
        <v>316</v>
      </c>
      <c r="G454" s="70" t="s">
        <v>842</v>
      </c>
      <c r="H454" s="70" t="s">
        <v>48</v>
      </c>
      <c r="I454" s="448">
        <v>10000</v>
      </c>
      <c r="J454" s="70" t="s">
        <v>6975</v>
      </c>
      <c r="K454" s="70" t="s">
        <v>6976</v>
      </c>
      <c r="L454" s="70" t="s">
        <v>6977</v>
      </c>
      <c r="M454" s="70"/>
    </row>
    <row r="455" spans="1:13" s="3" customFormat="1" ht="70.349999999999994" hidden="1" customHeight="1" outlineLevel="2">
      <c r="A455" s="37" t="s">
        <v>840</v>
      </c>
      <c r="B455" s="70" t="s">
        <v>6978</v>
      </c>
      <c r="C455" s="70" t="s">
        <v>1667</v>
      </c>
      <c r="D455" s="70" t="s">
        <v>54</v>
      </c>
      <c r="E455" s="70" t="s">
        <v>6808</v>
      </c>
      <c r="F455" s="70" t="s">
        <v>316</v>
      </c>
      <c r="G455" s="70" t="s">
        <v>842</v>
      </c>
      <c r="H455" s="70" t="s">
        <v>48</v>
      </c>
      <c r="I455" s="448">
        <v>10000</v>
      </c>
      <c r="J455" s="70" t="s">
        <v>6979</v>
      </c>
      <c r="K455" s="70" t="s">
        <v>6980</v>
      </c>
      <c r="L455" s="70" t="s">
        <v>6981</v>
      </c>
      <c r="M455" s="70"/>
    </row>
    <row r="456" spans="1:13" s="3" customFormat="1" ht="70.349999999999994" hidden="1" customHeight="1" outlineLevel="2">
      <c r="A456" s="37" t="s">
        <v>840</v>
      </c>
      <c r="B456" s="70" t="s">
        <v>6982</v>
      </c>
      <c r="C456" s="70" t="s">
        <v>1667</v>
      </c>
      <c r="D456" s="70" t="s">
        <v>54</v>
      </c>
      <c r="E456" s="70" t="s">
        <v>6983</v>
      </c>
      <c r="F456" s="70" t="s">
        <v>316</v>
      </c>
      <c r="G456" s="70" t="s">
        <v>842</v>
      </c>
      <c r="H456" s="70" t="s">
        <v>48</v>
      </c>
      <c r="I456" s="448">
        <v>9524</v>
      </c>
      <c r="J456" s="70" t="s">
        <v>135</v>
      </c>
      <c r="K456" s="70" t="s">
        <v>6984</v>
      </c>
      <c r="L456" s="70" t="s">
        <v>250</v>
      </c>
      <c r="M456" s="70"/>
    </row>
    <row r="457" spans="1:13" s="3" customFormat="1" ht="70.349999999999994" hidden="1" customHeight="1" outlineLevel="2">
      <c r="A457" s="37" t="s">
        <v>840</v>
      </c>
      <c r="B457" s="70" t="s">
        <v>567</v>
      </c>
      <c r="C457" s="70" t="s">
        <v>6985</v>
      </c>
      <c r="D457" s="70" t="s">
        <v>145</v>
      </c>
      <c r="E457" s="70" t="s">
        <v>6986</v>
      </c>
      <c r="F457" s="70" t="s">
        <v>283</v>
      </c>
      <c r="G457" s="70" t="s">
        <v>842</v>
      </c>
      <c r="H457" s="70" t="s">
        <v>48</v>
      </c>
      <c r="I457" s="448">
        <v>19200</v>
      </c>
      <c r="J457" s="70" t="s">
        <v>284</v>
      </c>
      <c r="K457" s="70" t="s">
        <v>6987</v>
      </c>
      <c r="L457" s="70" t="s">
        <v>2049</v>
      </c>
      <c r="M457" s="70"/>
    </row>
    <row r="458" spans="1:13" s="3" customFormat="1" ht="70.349999999999994" hidden="1" customHeight="1" outlineLevel="2">
      <c r="A458" s="37" t="s">
        <v>840</v>
      </c>
      <c r="B458" s="70" t="s">
        <v>567</v>
      </c>
      <c r="C458" s="70" t="s">
        <v>6988</v>
      </c>
      <c r="D458" s="70" t="s">
        <v>94</v>
      </c>
      <c r="E458" s="70" t="s">
        <v>6989</v>
      </c>
      <c r="F458" s="70" t="s">
        <v>283</v>
      </c>
      <c r="G458" s="70" t="s">
        <v>842</v>
      </c>
      <c r="H458" s="70" t="s">
        <v>48</v>
      </c>
      <c r="I458" s="448">
        <v>42000</v>
      </c>
      <c r="J458" s="70" t="s">
        <v>143</v>
      </c>
      <c r="K458" s="70" t="s">
        <v>6987</v>
      </c>
      <c r="L458" s="70" t="s">
        <v>557</v>
      </c>
      <c r="M458" s="70"/>
    </row>
    <row r="459" spans="1:13" s="3" customFormat="1" ht="70.349999999999994" hidden="1" customHeight="1" outlineLevel="2">
      <c r="A459" s="37" t="s">
        <v>840</v>
      </c>
      <c r="B459" s="70" t="s">
        <v>572</v>
      </c>
      <c r="C459" s="70" t="s">
        <v>6990</v>
      </c>
      <c r="D459" s="70" t="s">
        <v>46</v>
      </c>
      <c r="E459" s="70" t="s">
        <v>6991</v>
      </c>
      <c r="F459" s="70" t="s">
        <v>282</v>
      </c>
      <c r="G459" s="70" t="s">
        <v>842</v>
      </c>
      <c r="H459" s="70" t="s">
        <v>281</v>
      </c>
      <c r="I459" s="448">
        <v>20000</v>
      </c>
      <c r="J459" s="70" t="s">
        <v>352</v>
      </c>
      <c r="K459" s="70" t="s">
        <v>850</v>
      </c>
      <c r="L459" s="70" t="s">
        <v>6992</v>
      </c>
      <c r="M459" s="70"/>
    </row>
    <row r="460" spans="1:13" s="3" customFormat="1" ht="52.35" hidden="1" customHeight="1" outlineLevel="2">
      <c r="A460" s="37" t="s">
        <v>840</v>
      </c>
      <c r="B460" s="70" t="s">
        <v>6993</v>
      </c>
      <c r="C460" s="70" t="s">
        <v>6994</v>
      </c>
      <c r="D460" s="70" t="s">
        <v>54</v>
      </c>
      <c r="E460" s="70" t="s">
        <v>6995</v>
      </c>
      <c r="F460" s="70" t="s">
        <v>314</v>
      </c>
      <c r="G460" s="70" t="s">
        <v>842</v>
      </c>
      <c r="H460" s="70" t="s">
        <v>281</v>
      </c>
      <c r="I460" s="448">
        <v>30000</v>
      </c>
      <c r="J460" s="70" t="s">
        <v>529</v>
      </c>
      <c r="K460" s="70" t="s">
        <v>6996</v>
      </c>
      <c r="L460" s="70" t="s">
        <v>529</v>
      </c>
      <c r="M460" s="70"/>
    </row>
    <row r="461" spans="1:13" s="3" customFormat="1" ht="25.35" hidden="1" customHeight="1" outlineLevel="1">
      <c r="A461" s="148" t="s">
        <v>4796</v>
      </c>
      <c r="B461" s="148"/>
      <c r="C461" s="148"/>
      <c r="D461" s="148"/>
      <c r="E461" s="148"/>
      <c r="F461" s="148"/>
      <c r="G461" s="148"/>
      <c r="H461" s="54"/>
      <c r="I461" s="435">
        <f>SUM(I462:I466)</f>
        <v>205048</v>
      </c>
      <c r="J461" s="148"/>
      <c r="K461" s="148"/>
      <c r="L461" s="148"/>
      <c r="M461" s="148"/>
    </row>
    <row r="462" spans="1:13" ht="52.35" hidden="1" customHeight="1" outlineLevel="2">
      <c r="A462" s="37" t="s">
        <v>4421</v>
      </c>
      <c r="B462" s="70" t="s">
        <v>6997</v>
      </c>
      <c r="C462" s="70" t="s">
        <v>6998</v>
      </c>
      <c r="D462" s="70" t="s">
        <v>56</v>
      </c>
      <c r="E462" s="70" t="s">
        <v>6999</v>
      </c>
      <c r="F462" s="70" t="s">
        <v>1253</v>
      </c>
      <c r="G462" s="70" t="s">
        <v>7000</v>
      </c>
      <c r="H462" s="70" t="s">
        <v>1252</v>
      </c>
      <c r="I462" s="448">
        <v>36000</v>
      </c>
      <c r="J462" s="70" t="s">
        <v>7001</v>
      </c>
      <c r="K462" s="70" t="s">
        <v>7002</v>
      </c>
      <c r="L462" s="70" t="s">
        <v>7003</v>
      </c>
      <c r="M462" s="38"/>
    </row>
    <row r="463" spans="1:13" ht="52.35" hidden="1" customHeight="1" outlineLevel="2">
      <c r="A463" s="37" t="s">
        <v>4421</v>
      </c>
      <c r="B463" s="70" t="s">
        <v>7004</v>
      </c>
      <c r="C463" s="70" t="s">
        <v>7005</v>
      </c>
      <c r="D463" s="70" t="s">
        <v>56</v>
      </c>
      <c r="E463" s="70" t="s">
        <v>7006</v>
      </c>
      <c r="F463" s="70" t="s">
        <v>1253</v>
      </c>
      <c r="G463" s="70" t="s">
        <v>7000</v>
      </c>
      <c r="H463" s="70" t="s">
        <v>1252</v>
      </c>
      <c r="I463" s="448">
        <v>57143</v>
      </c>
      <c r="J463" s="70" t="s">
        <v>119</v>
      </c>
      <c r="K463" s="70" t="s">
        <v>7007</v>
      </c>
      <c r="L463" s="70" t="s">
        <v>7008</v>
      </c>
      <c r="M463" s="38"/>
    </row>
    <row r="464" spans="1:13" ht="52.35" hidden="1" customHeight="1" outlineLevel="2">
      <c r="A464" s="37" t="s">
        <v>4421</v>
      </c>
      <c r="B464" s="70" t="s">
        <v>7009</v>
      </c>
      <c r="C464" s="70" t="s">
        <v>7010</v>
      </c>
      <c r="D464" s="70" t="s">
        <v>41</v>
      </c>
      <c r="E464" s="70" t="s">
        <v>7011</v>
      </c>
      <c r="F464" s="70" t="s">
        <v>1253</v>
      </c>
      <c r="G464" s="70" t="s">
        <v>7000</v>
      </c>
      <c r="H464" s="70" t="s">
        <v>1252</v>
      </c>
      <c r="I464" s="448">
        <v>47619</v>
      </c>
      <c r="J464" s="70" t="s">
        <v>7012</v>
      </c>
      <c r="K464" s="70" t="s">
        <v>7007</v>
      </c>
      <c r="L464" s="70" t="s">
        <v>7013</v>
      </c>
      <c r="M464" s="38"/>
    </row>
    <row r="465" spans="1:13" ht="52.35" hidden="1" customHeight="1" outlineLevel="2">
      <c r="A465" s="37" t="s">
        <v>4421</v>
      </c>
      <c r="B465" s="70" t="s">
        <v>7009</v>
      </c>
      <c r="C465" s="70" t="s">
        <v>7014</v>
      </c>
      <c r="D465" s="70" t="s">
        <v>56</v>
      </c>
      <c r="E465" s="70" t="s">
        <v>7015</v>
      </c>
      <c r="F465" s="70" t="s">
        <v>1253</v>
      </c>
      <c r="G465" s="70" t="s">
        <v>7000</v>
      </c>
      <c r="H465" s="70" t="s">
        <v>1252</v>
      </c>
      <c r="I465" s="448">
        <v>50000</v>
      </c>
      <c r="J465" s="70" t="s">
        <v>7016</v>
      </c>
      <c r="K465" s="70" t="s">
        <v>7007</v>
      </c>
      <c r="L465" s="70" t="s">
        <v>7017</v>
      </c>
      <c r="M465" s="38"/>
    </row>
    <row r="466" spans="1:13" ht="70.349999999999994" hidden="1" customHeight="1" outlineLevel="2">
      <c r="A466" s="37" t="s">
        <v>4421</v>
      </c>
      <c r="B466" s="70" t="s">
        <v>7018</v>
      </c>
      <c r="C466" s="70" t="s">
        <v>7019</v>
      </c>
      <c r="D466" s="70" t="s">
        <v>41</v>
      </c>
      <c r="E466" s="70" t="s">
        <v>7020</v>
      </c>
      <c r="F466" s="70" t="s">
        <v>7021</v>
      </c>
      <c r="G466" s="70" t="s">
        <v>7000</v>
      </c>
      <c r="H466" s="70" t="s">
        <v>1252</v>
      </c>
      <c r="I466" s="448">
        <v>14286</v>
      </c>
      <c r="J466" s="70" t="s">
        <v>7022</v>
      </c>
      <c r="K466" s="70" t="s">
        <v>7023</v>
      </c>
      <c r="L466" s="70" t="s">
        <v>81</v>
      </c>
      <c r="M466" s="38"/>
    </row>
    <row r="467" spans="1:13" s="3" customFormat="1" ht="25.35" hidden="1" customHeight="1" outlineLevel="1">
      <c r="A467" s="148" t="s">
        <v>4797</v>
      </c>
      <c r="B467" s="148"/>
      <c r="C467" s="148"/>
      <c r="D467" s="148"/>
      <c r="E467" s="148"/>
      <c r="F467" s="148"/>
      <c r="G467" s="148"/>
      <c r="H467" s="54"/>
      <c r="I467" s="435">
        <f>SUM(I468:I474)</f>
        <v>417611</v>
      </c>
      <c r="J467" s="148"/>
      <c r="K467" s="148"/>
      <c r="L467" s="148"/>
      <c r="M467" s="148"/>
    </row>
    <row r="468" spans="1:13" s="3" customFormat="1" ht="52.35" hidden="1" customHeight="1" outlineLevel="2">
      <c r="A468" s="37" t="s">
        <v>870</v>
      </c>
      <c r="B468" s="33" t="s">
        <v>7024</v>
      </c>
      <c r="C468" s="33" t="s">
        <v>7024</v>
      </c>
      <c r="D468" s="25" t="s">
        <v>5897</v>
      </c>
      <c r="E468" s="33" t="s">
        <v>7025</v>
      </c>
      <c r="F468" s="33" t="s">
        <v>120</v>
      </c>
      <c r="G468" s="33" t="s">
        <v>4429</v>
      </c>
      <c r="H468" s="33" t="s">
        <v>48</v>
      </c>
      <c r="I468" s="448">
        <v>32000</v>
      </c>
      <c r="J468" s="33" t="s">
        <v>7026</v>
      </c>
      <c r="K468" s="33" t="s">
        <v>278</v>
      </c>
      <c r="L468" s="33" t="s">
        <v>7027</v>
      </c>
      <c r="M468" s="70"/>
    </row>
    <row r="469" spans="1:13" s="3" customFormat="1" ht="52.35" hidden="1" customHeight="1" outlineLevel="2">
      <c r="A469" s="37" t="s">
        <v>870</v>
      </c>
      <c r="B469" s="33" t="s">
        <v>7028</v>
      </c>
      <c r="C469" s="33" t="s">
        <v>7028</v>
      </c>
      <c r="D469" s="33" t="s">
        <v>54</v>
      </c>
      <c r="E469" s="33" t="s">
        <v>7029</v>
      </c>
      <c r="F469" s="33" t="s">
        <v>121</v>
      </c>
      <c r="G469" s="33" t="s">
        <v>4429</v>
      </c>
      <c r="H469" s="33" t="s">
        <v>48</v>
      </c>
      <c r="I469" s="448">
        <v>12000</v>
      </c>
      <c r="J469" s="33" t="s">
        <v>7030</v>
      </c>
      <c r="K469" s="33" t="s">
        <v>7031</v>
      </c>
      <c r="L469" s="33" t="s">
        <v>123</v>
      </c>
      <c r="M469" s="70"/>
    </row>
    <row r="470" spans="1:13" s="3" customFormat="1" ht="52.35" hidden="1" customHeight="1" outlineLevel="2">
      <c r="A470" s="37" t="s">
        <v>870</v>
      </c>
      <c r="B470" s="33" t="s">
        <v>7032</v>
      </c>
      <c r="C470" s="33" t="s">
        <v>7032</v>
      </c>
      <c r="D470" s="33" t="s">
        <v>54</v>
      </c>
      <c r="E470" s="33" t="s">
        <v>7033</v>
      </c>
      <c r="F470" s="33" t="s">
        <v>121</v>
      </c>
      <c r="G470" s="33" t="s">
        <v>4429</v>
      </c>
      <c r="H470" s="33" t="s">
        <v>48</v>
      </c>
      <c r="I470" s="448">
        <v>8000</v>
      </c>
      <c r="J470" s="33" t="s">
        <v>7034</v>
      </c>
      <c r="K470" s="33" t="s">
        <v>7035</v>
      </c>
      <c r="L470" s="33" t="s">
        <v>7036</v>
      </c>
      <c r="M470" s="352"/>
    </row>
    <row r="471" spans="1:13" s="3" customFormat="1" ht="52.35" hidden="1" customHeight="1" outlineLevel="2">
      <c r="A471" s="37" t="s">
        <v>870</v>
      </c>
      <c r="B471" s="33" t="s">
        <v>7037</v>
      </c>
      <c r="C471" s="33" t="s">
        <v>7037</v>
      </c>
      <c r="D471" s="33" t="s">
        <v>54</v>
      </c>
      <c r="E471" s="33" t="s">
        <v>7038</v>
      </c>
      <c r="F471" s="33" t="s">
        <v>4446</v>
      </c>
      <c r="G471" s="33" t="s">
        <v>4429</v>
      </c>
      <c r="H471" s="33" t="s">
        <v>48</v>
      </c>
      <c r="I471" s="448">
        <v>28571</v>
      </c>
      <c r="J471" s="33" t="s">
        <v>7030</v>
      </c>
      <c r="K471" s="33" t="s">
        <v>7039</v>
      </c>
      <c r="L471" s="33" t="s">
        <v>123</v>
      </c>
      <c r="M471" s="352"/>
    </row>
    <row r="472" spans="1:13" s="3" customFormat="1" ht="52.35" hidden="1" customHeight="1" outlineLevel="2">
      <c r="A472" s="37" t="s">
        <v>870</v>
      </c>
      <c r="B472" s="33" t="s">
        <v>7040</v>
      </c>
      <c r="C472" s="33" t="s">
        <v>7040</v>
      </c>
      <c r="D472" s="33" t="s">
        <v>46</v>
      </c>
      <c r="E472" s="33" t="s">
        <v>7041</v>
      </c>
      <c r="F472" s="33" t="s">
        <v>7042</v>
      </c>
      <c r="G472" s="33" t="s">
        <v>4429</v>
      </c>
      <c r="H472" s="33" t="s">
        <v>48</v>
      </c>
      <c r="I472" s="448">
        <v>70040</v>
      </c>
      <c r="J472" s="33" t="s">
        <v>7043</v>
      </c>
      <c r="K472" s="33" t="s">
        <v>278</v>
      </c>
      <c r="L472" s="33" t="s">
        <v>7044</v>
      </c>
      <c r="M472" s="352"/>
    </row>
    <row r="473" spans="1:13" s="3" customFormat="1" ht="99.6" hidden="1" customHeight="1" outlineLevel="2">
      <c r="A473" s="37" t="s">
        <v>870</v>
      </c>
      <c r="B473" s="33" t="s">
        <v>7045</v>
      </c>
      <c r="C473" s="33" t="s">
        <v>7045</v>
      </c>
      <c r="D473" s="33" t="s">
        <v>46</v>
      </c>
      <c r="E473" s="33" t="s">
        <v>7046</v>
      </c>
      <c r="F473" s="33" t="s">
        <v>120</v>
      </c>
      <c r="G473" s="33" t="s">
        <v>4429</v>
      </c>
      <c r="H473" s="33" t="s">
        <v>48</v>
      </c>
      <c r="I473" s="448">
        <v>150000</v>
      </c>
      <c r="J473" s="33" t="s">
        <v>7047</v>
      </c>
      <c r="K473" s="33" t="s">
        <v>7048</v>
      </c>
      <c r="L473" s="33" t="s">
        <v>7049</v>
      </c>
      <c r="M473" s="352"/>
    </row>
    <row r="474" spans="1:13" s="3" customFormat="1" ht="70.349999999999994" hidden="1" customHeight="1" outlineLevel="2">
      <c r="A474" s="37" t="s">
        <v>870</v>
      </c>
      <c r="B474" s="33" t="s">
        <v>7050</v>
      </c>
      <c r="C474" s="33" t="s">
        <v>7050</v>
      </c>
      <c r="D474" s="33" t="s">
        <v>46</v>
      </c>
      <c r="E474" s="33" t="s">
        <v>7051</v>
      </c>
      <c r="F474" s="33" t="s">
        <v>120</v>
      </c>
      <c r="G474" s="33" t="s">
        <v>4429</v>
      </c>
      <c r="H474" s="33" t="s">
        <v>48</v>
      </c>
      <c r="I474" s="448">
        <v>117000</v>
      </c>
      <c r="J474" s="33" t="s">
        <v>871</v>
      </c>
      <c r="K474" s="33" t="s">
        <v>278</v>
      </c>
      <c r="L474" s="33" t="s">
        <v>7049</v>
      </c>
      <c r="M474" s="352"/>
    </row>
    <row r="475" spans="1:13" s="2" customFormat="1" ht="25.35" customHeight="1">
      <c r="A475" s="51" t="s">
        <v>33</v>
      </c>
      <c r="B475" s="51"/>
      <c r="C475" s="51"/>
      <c r="D475" s="51"/>
      <c r="E475" s="51"/>
      <c r="F475" s="41"/>
      <c r="G475" s="41"/>
      <c r="H475" s="51"/>
      <c r="I475" s="434">
        <f>I476</f>
        <v>35280</v>
      </c>
      <c r="J475" s="51"/>
      <c r="K475" s="51"/>
      <c r="L475" s="41"/>
      <c r="M475" s="41"/>
    </row>
    <row r="476" spans="1:13" s="3" customFormat="1" ht="25.35" customHeight="1" outlineLevel="1">
      <c r="A476" s="148" t="s">
        <v>222</v>
      </c>
      <c r="B476" s="148"/>
      <c r="C476" s="148"/>
      <c r="D476" s="148"/>
      <c r="E476" s="148"/>
      <c r="F476" s="148"/>
      <c r="G476" s="148"/>
      <c r="H476" s="54"/>
      <c r="I476" s="435">
        <f>SUM(I477:I479)</f>
        <v>35280</v>
      </c>
      <c r="J476" s="148"/>
      <c r="K476" s="148"/>
      <c r="L476" s="148"/>
      <c r="M476" s="148"/>
    </row>
    <row r="477" spans="1:13" s="3" customFormat="1" ht="70.349999999999994" customHeight="1" outlineLevel="2">
      <c r="A477" s="140" t="s">
        <v>4689</v>
      </c>
      <c r="B477" s="30" t="s">
        <v>4802</v>
      </c>
      <c r="C477" s="30" t="s">
        <v>4803</v>
      </c>
      <c r="D477" s="30" t="s">
        <v>46</v>
      </c>
      <c r="E477" s="199" t="s">
        <v>5890</v>
      </c>
      <c r="F477" s="30" t="s">
        <v>4689</v>
      </c>
      <c r="G477" s="30" t="s">
        <v>124</v>
      </c>
      <c r="H477" s="30" t="s">
        <v>583</v>
      </c>
      <c r="I477" s="457">
        <v>3780</v>
      </c>
      <c r="J477" s="30" t="s">
        <v>4692</v>
      </c>
      <c r="K477" s="30" t="s">
        <v>7052</v>
      </c>
      <c r="L477" s="30" t="s">
        <v>4813</v>
      </c>
      <c r="M477" s="455"/>
    </row>
    <row r="478" spans="1:13" s="3" customFormat="1" ht="70.349999999999994" customHeight="1" outlineLevel="2">
      <c r="A478" s="140" t="s">
        <v>4689</v>
      </c>
      <c r="B478" s="30" t="s">
        <v>7053</v>
      </c>
      <c r="C478" s="30" t="s">
        <v>7054</v>
      </c>
      <c r="D478" s="30" t="s">
        <v>112</v>
      </c>
      <c r="E478" s="199" t="s">
        <v>7055</v>
      </c>
      <c r="F478" s="30" t="s">
        <v>4689</v>
      </c>
      <c r="G478" s="30" t="s">
        <v>124</v>
      </c>
      <c r="H478" s="30" t="s">
        <v>583</v>
      </c>
      <c r="I478" s="457">
        <v>31500</v>
      </c>
      <c r="J478" s="30" t="s">
        <v>7056</v>
      </c>
      <c r="K478" s="30" t="s">
        <v>7057</v>
      </c>
      <c r="L478" s="30" t="s">
        <v>4701</v>
      </c>
      <c r="M478" s="455"/>
    </row>
    <row r="479" spans="1:13" s="3" customFormat="1" ht="117" customHeight="1" outlineLevel="2">
      <c r="A479" s="140" t="s">
        <v>4689</v>
      </c>
      <c r="B479" s="30" t="s">
        <v>4806</v>
      </c>
      <c r="C479" s="30" t="s">
        <v>7058</v>
      </c>
      <c r="D479" s="30" t="s">
        <v>67</v>
      </c>
      <c r="E479" s="199" t="s">
        <v>7059</v>
      </c>
      <c r="F479" s="30" t="s">
        <v>4689</v>
      </c>
      <c r="G479" s="30" t="s">
        <v>124</v>
      </c>
      <c r="H479" s="30" t="s">
        <v>583</v>
      </c>
      <c r="I479" s="457">
        <v>0</v>
      </c>
      <c r="J479" s="30" t="s">
        <v>7060</v>
      </c>
      <c r="K479" s="30" t="s">
        <v>7061</v>
      </c>
      <c r="L479" s="30" t="s">
        <v>7062</v>
      </c>
      <c r="M479" s="455" t="s">
        <v>7063</v>
      </c>
    </row>
    <row r="480" spans="1:13" s="358" customFormat="1" ht="25.35" customHeight="1">
      <c r="A480" s="51" t="s">
        <v>226</v>
      </c>
      <c r="B480" s="51"/>
      <c r="C480" s="51"/>
      <c r="D480" s="51"/>
      <c r="E480" s="51"/>
      <c r="F480" s="41"/>
      <c r="G480" s="41"/>
      <c r="H480" s="51"/>
      <c r="I480" s="434">
        <f>I475+I6+I315</f>
        <v>62238691</v>
      </c>
      <c r="J480" s="51"/>
      <c r="K480" s="51"/>
      <c r="L480" s="41"/>
      <c r="M480" s="41"/>
    </row>
    <row r="481" spans="1:13" ht="19.5">
      <c r="A481" s="359" t="s">
        <v>13</v>
      </c>
      <c r="B481" s="359"/>
      <c r="C481" s="360"/>
      <c r="D481" s="360"/>
      <c r="E481" s="360"/>
      <c r="F481" s="360"/>
      <c r="G481" s="360"/>
      <c r="H481" s="360"/>
      <c r="I481" s="360"/>
      <c r="J481" s="360"/>
      <c r="K481" s="360"/>
      <c r="L481" s="360"/>
      <c r="M481" s="360"/>
    </row>
    <row r="482" spans="1:13" ht="19.5">
      <c r="A482" s="361" t="s">
        <v>14</v>
      </c>
      <c r="B482" s="464" t="s">
        <v>15</v>
      </c>
      <c r="C482" s="464"/>
      <c r="D482" s="464"/>
      <c r="E482" s="464"/>
      <c r="F482" s="464"/>
      <c r="G482" s="464"/>
      <c r="H482" s="464"/>
      <c r="I482" s="464"/>
      <c r="J482" s="464"/>
      <c r="K482" s="464"/>
      <c r="L482" s="464"/>
      <c r="M482" s="464"/>
    </row>
    <row r="483" spans="1:13" ht="19.5">
      <c r="A483" s="361" t="s">
        <v>16</v>
      </c>
      <c r="B483" s="464" t="s">
        <v>30</v>
      </c>
      <c r="C483" s="464"/>
      <c r="D483" s="464"/>
      <c r="E483" s="464"/>
      <c r="F483" s="464"/>
      <c r="G483" s="464"/>
      <c r="H483" s="464"/>
      <c r="I483" s="464"/>
      <c r="J483" s="464"/>
      <c r="K483" s="464"/>
      <c r="L483" s="464"/>
      <c r="M483" s="464"/>
    </row>
    <row r="484" spans="1:13" ht="39.6" customHeight="1">
      <c r="A484" s="361" t="s">
        <v>17</v>
      </c>
      <c r="B484" s="464" t="s">
        <v>18</v>
      </c>
      <c r="C484" s="464"/>
      <c r="D484" s="464"/>
      <c r="E484" s="464"/>
      <c r="F484" s="464"/>
      <c r="G484" s="464"/>
      <c r="H484" s="464"/>
      <c r="I484" s="464"/>
      <c r="J484" s="464"/>
      <c r="K484" s="464"/>
      <c r="L484" s="464"/>
      <c r="M484" s="464"/>
    </row>
    <row r="485" spans="1:13" ht="19.5">
      <c r="A485" s="361" t="s">
        <v>19</v>
      </c>
      <c r="B485" s="461" t="s">
        <v>20</v>
      </c>
      <c r="C485" s="461"/>
      <c r="D485" s="461"/>
      <c r="E485" s="461"/>
      <c r="F485" s="461"/>
      <c r="G485" s="461"/>
      <c r="H485" s="461"/>
      <c r="I485" s="461"/>
      <c r="J485" s="461"/>
      <c r="K485" s="461"/>
      <c r="L485" s="461"/>
      <c r="M485" s="461"/>
    </row>
    <row r="486" spans="1:13" ht="19.5">
      <c r="A486" s="361" t="s">
        <v>21</v>
      </c>
      <c r="B486" s="360" t="s">
        <v>22</v>
      </c>
      <c r="D486" s="360"/>
      <c r="E486" s="362"/>
      <c r="F486" s="362"/>
      <c r="G486" s="362"/>
      <c r="H486" s="362"/>
      <c r="I486" s="362"/>
      <c r="J486" s="362"/>
      <c r="K486" s="362"/>
      <c r="L486" s="362"/>
      <c r="M486" s="362"/>
    </row>
    <row r="487" spans="1:13" ht="19.5">
      <c r="A487" s="361" t="s">
        <v>23</v>
      </c>
      <c r="B487" s="360" t="s">
        <v>24</v>
      </c>
      <c r="D487" s="360"/>
      <c r="E487" s="362"/>
      <c r="F487" s="362"/>
      <c r="G487" s="362"/>
      <c r="H487" s="362"/>
      <c r="I487" s="362"/>
      <c r="J487" s="362"/>
      <c r="K487" s="362"/>
      <c r="L487" s="362"/>
      <c r="M487" s="362"/>
    </row>
    <row r="488" spans="1:13" ht="40.35" customHeight="1">
      <c r="A488" s="361" t="s">
        <v>25</v>
      </c>
      <c r="B488" s="461" t="s">
        <v>26</v>
      </c>
      <c r="C488" s="461"/>
      <c r="D488" s="461"/>
      <c r="E488" s="461"/>
      <c r="F488" s="461"/>
      <c r="G488" s="461"/>
      <c r="H488" s="461"/>
      <c r="I488" s="461"/>
      <c r="J488" s="461"/>
      <c r="K488" s="461"/>
      <c r="L488" s="461"/>
      <c r="M488" s="461"/>
    </row>
    <row r="489" spans="1:13" ht="19.5">
      <c r="A489" s="361" t="s">
        <v>27</v>
      </c>
      <c r="B489" s="359" t="s">
        <v>28</v>
      </c>
      <c r="D489" s="360"/>
      <c r="E489" s="360"/>
      <c r="F489" s="360"/>
      <c r="G489" s="360"/>
      <c r="H489" s="360"/>
      <c r="I489" s="360"/>
      <c r="J489" s="360"/>
      <c r="K489" s="360"/>
      <c r="L489" s="360"/>
      <c r="M489" s="360"/>
    </row>
  </sheetData>
  <mergeCells count="18">
    <mergeCell ref="A1:M1"/>
    <mergeCell ref="A2:M2"/>
    <mergeCell ref="A3:M3"/>
    <mergeCell ref="G8:G12"/>
    <mergeCell ref="H8:H12"/>
    <mergeCell ref="M8:M12"/>
    <mergeCell ref="B488:M488"/>
    <mergeCell ref="G13:G16"/>
    <mergeCell ref="H13:H16"/>
    <mergeCell ref="M13:M16"/>
    <mergeCell ref="M17:M18"/>
    <mergeCell ref="M19:M23"/>
    <mergeCell ref="M24:M25"/>
    <mergeCell ref="M138:M139"/>
    <mergeCell ref="B482:M482"/>
    <mergeCell ref="B483:M483"/>
    <mergeCell ref="B484:M484"/>
    <mergeCell ref="B485:M485"/>
  </mergeCells>
  <phoneticPr fontId="33" type="noConversion"/>
  <hyperlinks>
    <hyperlink ref="J244" r:id="rId1" display="https://www.nari.org.tw/" xr:uid="{6B666DE3-8CCB-42F5-81A1-EAFC3497C5FF}"/>
  </hyperlinks>
  <printOptions horizontalCentered="1"/>
  <pageMargins left="0.31496062992125984" right="0.31496062992125984" top="0.47244094488188981" bottom="0.31496062992125984" header="0.47244094488188981" footer="0"/>
  <pageSetup paperSize="9" scale="65" fitToHeight="0" orientation="landscape" r:id="rId2"/>
  <headerFooter alignWithMargins="0">
    <oddFooter>&amp;C&amp;"標楷體,標準"&amp;P</oddFooter>
  </headerFooter>
  <rowBreaks count="4" manualBreakCount="4">
    <brk id="40" max="16383" man="1"/>
    <brk id="128" max="16383" man="1"/>
    <brk id="217" max="16383" man="1"/>
    <brk id="299" max="16383" man="1"/>
  </rowBreak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13F44-9B3B-46BB-864C-1FD8584AAE9E}">
  <sheetPr>
    <outlinePr summaryBelow="0" summaryRight="0"/>
  </sheetPr>
  <dimension ref="A1:AMK354"/>
  <sheetViews>
    <sheetView view="pageBreakPreview" zoomScale="70" zoomScaleNormal="85" zoomScaleSheetLayoutView="70" workbookViewId="0">
      <selection activeCell="I342" sqref="I342"/>
    </sheetView>
  </sheetViews>
  <sheetFormatPr defaultColWidth="7.625" defaultRowHeight="16.5" outlineLevelRow="2"/>
  <cols>
    <col min="1" max="1" width="12.125" style="6" customWidth="1"/>
    <col min="2" max="2" width="21.875" style="5" customWidth="1"/>
    <col min="3" max="3" width="13.375" style="5" customWidth="1"/>
    <col min="4" max="4" width="11.5" style="5" customWidth="1"/>
    <col min="5" max="5" width="11.625" style="5" customWidth="1"/>
    <col min="6" max="8" width="14.875" style="5" customWidth="1"/>
    <col min="9" max="9" width="23" style="5" customWidth="1"/>
    <col min="10" max="10" width="15.125" style="5" customWidth="1"/>
    <col min="11" max="11" width="30.5" style="5" customWidth="1"/>
    <col min="12" max="12" width="20.875" style="5" customWidth="1"/>
    <col min="13" max="13" width="11.625" style="5" customWidth="1"/>
    <col min="14" max="14" width="21.875" style="5" bestFit="1" customWidth="1"/>
    <col min="15" max="16384" width="7.625" style="5"/>
  </cols>
  <sheetData>
    <row r="1" spans="1:16" ht="32.25">
      <c r="A1" s="488" t="s">
        <v>40</v>
      </c>
      <c r="B1" s="488"/>
      <c r="C1" s="488"/>
      <c r="D1" s="488"/>
      <c r="E1" s="488"/>
      <c r="F1" s="488"/>
      <c r="G1" s="488"/>
      <c r="H1" s="488"/>
      <c r="I1" s="488"/>
      <c r="J1" s="488"/>
      <c r="K1" s="488"/>
      <c r="L1" s="488"/>
      <c r="M1" s="488"/>
    </row>
    <row r="2" spans="1:16" ht="32.25">
      <c r="A2" s="488" t="s">
        <v>0</v>
      </c>
      <c r="B2" s="488"/>
      <c r="C2" s="488"/>
      <c r="D2" s="488"/>
      <c r="E2" s="488"/>
      <c r="F2" s="488"/>
      <c r="G2" s="488"/>
      <c r="H2" s="488"/>
      <c r="I2" s="488"/>
      <c r="J2" s="488"/>
      <c r="K2" s="488"/>
      <c r="L2" s="488"/>
      <c r="M2" s="488"/>
    </row>
    <row r="3" spans="1:16" ht="21">
      <c r="A3" s="489" t="s">
        <v>4801</v>
      </c>
      <c r="B3" s="489"/>
      <c r="C3" s="489"/>
      <c r="D3" s="489"/>
      <c r="E3" s="489"/>
      <c r="F3" s="489"/>
      <c r="G3" s="489"/>
      <c r="H3" s="489"/>
      <c r="I3" s="489"/>
      <c r="J3" s="489"/>
      <c r="K3" s="489"/>
      <c r="L3" s="489"/>
      <c r="M3" s="489"/>
    </row>
    <row r="4" spans="1:16" ht="24.75" customHeight="1">
      <c r="A4" s="48"/>
      <c r="B4" s="49"/>
      <c r="C4" s="49"/>
      <c r="D4" s="49"/>
      <c r="E4" s="49"/>
      <c r="F4" s="49"/>
      <c r="G4" s="49"/>
      <c r="H4" s="49"/>
      <c r="I4" s="49"/>
      <c r="J4" s="49"/>
      <c r="K4" s="50"/>
      <c r="L4" s="100"/>
      <c r="M4" s="100" t="s">
        <v>1</v>
      </c>
    </row>
    <row r="5" spans="1:16" ht="48" customHeight="1">
      <c r="A5" s="99" t="s">
        <v>2</v>
      </c>
      <c r="B5" s="99" t="s">
        <v>3</v>
      </c>
      <c r="C5" s="99" t="s">
        <v>31</v>
      </c>
      <c r="D5" s="99" t="s">
        <v>4</v>
      </c>
      <c r="E5" s="99" t="s">
        <v>5</v>
      </c>
      <c r="F5" s="99" t="s">
        <v>6</v>
      </c>
      <c r="G5" s="99" t="s">
        <v>7</v>
      </c>
      <c r="H5" s="99" t="s">
        <v>8</v>
      </c>
      <c r="I5" s="99" t="s">
        <v>9</v>
      </c>
      <c r="J5" s="99" t="s">
        <v>10</v>
      </c>
      <c r="K5" s="99" t="s">
        <v>32</v>
      </c>
      <c r="L5" s="99" t="s">
        <v>11</v>
      </c>
      <c r="M5" s="99" t="s">
        <v>12</v>
      </c>
    </row>
    <row r="6" spans="1:16" s="2" customFormat="1" ht="30" customHeight="1" collapsed="1">
      <c r="A6" s="51" t="s">
        <v>35</v>
      </c>
      <c r="B6" s="51"/>
      <c r="C6" s="51"/>
      <c r="D6" s="51"/>
      <c r="E6" s="51"/>
      <c r="F6" s="41"/>
      <c r="G6" s="41"/>
      <c r="H6" s="51"/>
      <c r="I6" s="225">
        <f>I7+I20+I24+I33+I105+I108+I115+I121+I144+I197+I206</f>
        <v>26605414</v>
      </c>
      <c r="J6" s="51"/>
      <c r="K6" s="51"/>
      <c r="L6" s="41"/>
      <c r="M6" s="41"/>
      <c r="O6" s="215"/>
      <c r="P6" s="53"/>
    </row>
    <row r="7" spans="1:16" s="3" customFormat="1" ht="25.35" hidden="1" customHeight="1" outlineLevel="1">
      <c r="A7" s="148" t="s">
        <v>36</v>
      </c>
      <c r="B7" s="148"/>
      <c r="C7" s="148"/>
      <c r="D7" s="148"/>
      <c r="E7" s="148"/>
      <c r="F7" s="148"/>
      <c r="G7" s="148"/>
      <c r="H7" s="54"/>
      <c r="I7" s="226">
        <f>SUM(I8:I19)</f>
        <v>1512360</v>
      </c>
      <c r="J7" s="148"/>
      <c r="K7" s="148"/>
      <c r="L7" s="148"/>
      <c r="M7" s="148"/>
    </row>
    <row r="8" spans="1:16" s="105" customFormat="1" ht="147" hidden="1" customHeight="1" outlineLevel="2">
      <c r="A8" s="217" t="s">
        <v>44</v>
      </c>
      <c r="B8" s="33" t="s">
        <v>5384</v>
      </c>
      <c r="C8" s="33" t="s">
        <v>4141</v>
      </c>
      <c r="D8" s="218" t="s">
        <v>46</v>
      </c>
      <c r="E8" s="219" t="s">
        <v>5385</v>
      </c>
      <c r="F8" s="220" t="s">
        <v>584</v>
      </c>
      <c r="G8" s="482" t="s">
        <v>4143</v>
      </c>
      <c r="H8" s="482" t="s">
        <v>586</v>
      </c>
      <c r="I8" s="227">
        <v>150000</v>
      </c>
      <c r="J8" s="33" t="s">
        <v>453</v>
      </c>
      <c r="K8" s="33" t="s">
        <v>5386</v>
      </c>
      <c r="L8" s="33" t="s">
        <v>96</v>
      </c>
      <c r="M8" s="483" t="s">
        <v>5423</v>
      </c>
    </row>
    <row r="9" spans="1:16" s="105" customFormat="1" ht="84" hidden="1" customHeight="1" outlineLevel="2">
      <c r="A9" s="217" t="s">
        <v>44</v>
      </c>
      <c r="B9" s="219" t="s">
        <v>5387</v>
      </c>
      <c r="C9" s="33" t="s">
        <v>4141</v>
      </c>
      <c r="D9" s="218" t="s">
        <v>46</v>
      </c>
      <c r="E9" s="219" t="s">
        <v>5388</v>
      </c>
      <c r="F9" s="220" t="s">
        <v>584</v>
      </c>
      <c r="G9" s="482"/>
      <c r="H9" s="482"/>
      <c r="I9" s="227">
        <v>50000</v>
      </c>
      <c r="J9" s="33" t="s">
        <v>453</v>
      </c>
      <c r="K9" s="33" t="s">
        <v>5389</v>
      </c>
      <c r="L9" s="33" t="s">
        <v>305</v>
      </c>
      <c r="M9" s="483"/>
    </row>
    <row r="10" spans="1:16" s="105" customFormat="1" ht="215.1" hidden="1" customHeight="1" outlineLevel="2">
      <c r="A10" s="217" t="s">
        <v>44</v>
      </c>
      <c r="B10" s="33" t="s">
        <v>5391</v>
      </c>
      <c r="C10" s="33" t="s">
        <v>4141</v>
      </c>
      <c r="D10" s="218" t="s">
        <v>54</v>
      </c>
      <c r="E10" s="219" t="s">
        <v>4932</v>
      </c>
      <c r="F10" s="220" t="s">
        <v>584</v>
      </c>
      <c r="G10" s="482"/>
      <c r="H10" s="482"/>
      <c r="I10" s="227">
        <v>120000</v>
      </c>
      <c r="J10" s="33" t="s">
        <v>453</v>
      </c>
      <c r="K10" s="33" t="s">
        <v>5392</v>
      </c>
      <c r="L10" s="33" t="s">
        <v>5393</v>
      </c>
      <c r="M10" s="483"/>
    </row>
    <row r="11" spans="1:16" s="105" customFormat="1" ht="138" hidden="1" customHeight="1" outlineLevel="2">
      <c r="A11" s="217" t="s">
        <v>44</v>
      </c>
      <c r="B11" s="33" t="s">
        <v>5399</v>
      </c>
      <c r="C11" s="33" t="s">
        <v>4141</v>
      </c>
      <c r="D11" s="218" t="s">
        <v>46</v>
      </c>
      <c r="E11" s="219" t="s">
        <v>5400</v>
      </c>
      <c r="F11" s="220" t="s">
        <v>584</v>
      </c>
      <c r="G11" s="482"/>
      <c r="H11" s="482"/>
      <c r="I11" s="227">
        <v>20000</v>
      </c>
      <c r="J11" s="33" t="s">
        <v>453</v>
      </c>
      <c r="K11" s="33" t="s">
        <v>5401</v>
      </c>
      <c r="L11" s="33" t="s">
        <v>5402</v>
      </c>
      <c r="M11" s="483"/>
    </row>
    <row r="12" spans="1:16" s="105" customFormat="1" ht="115.35" hidden="1" customHeight="1" outlineLevel="2">
      <c r="A12" s="217" t="s">
        <v>44</v>
      </c>
      <c r="B12" s="219" t="s">
        <v>5403</v>
      </c>
      <c r="C12" s="33" t="s">
        <v>4141</v>
      </c>
      <c r="D12" s="218" t="s">
        <v>46</v>
      </c>
      <c r="E12" s="219" t="s">
        <v>5404</v>
      </c>
      <c r="F12" s="220" t="s">
        <v>584</v>
      </c>
      <c r="G12" s="482" t="s">
        <v>4143</v>
      </c>
      <c r="H12" s="482" t="s">
        <v>586</v>
      </c>
      <c r="I12" s="227">
        <v>540100</v>
      </c>
      <c r="J12" s="33" t="s">
        <v>453</v>
      </c>
      <c r="K12" s="33" t="s">
        <v>5405</v>
      </c>
      <c r="L12" s="33" t="s">
        <v>588</v>
      </c>
      <c r="M12" s="483" t="s">
        <v>5424</v>
      </c>
    </row>
    <row r="13" spans="1:16" s="105" customFormat="1" ht="115.5" hidden="1" customHeight="1" outlineLevel="2">
      <c r="A13" s="217" t="s">
        <v>44</v>
      </c>
      <c r="B13" s="219" t="s">
        <v>5406</v>
      </c>
      <c r="C13" s="33" t="s">
        <v>4141</v>
      </c>
      <c r="D13" s="218" t="s">
        <v>46</v>
      </c>
      <c r="E13" s="219" t="s">
        <v>5404</v>
      </c>
      <c r="F13" s="220" t="s">
        <v>584</v>
      </c>
      <c r="G13" s="482"/>
      <c r="H13" s="482"/>
      <c r="I13" s="227">
        <v>556000</v>
      </c>
      <c r="J13" s="33" t="s">
        <v>453</v>
      </c>
      <c r="K13" s="33" t="s">
        <v>5407</v>
      </c>
      <c r="L13" s="33" t="s">
        <v>5773</v>
      </c>
      <c r="M13" s="483"/>
    </row>
    <row r="14" spans="1:16" s="105" customFormat="1" ht="131.25" hidden="1" customHeight="1" outlineLevel="2">
      <c r="A14" s="217" t="s">
        <v>44</v>
      </c>
      <c r="B14" s="219" t="s">
        <v>5408</v>
      </c>
      <c r="C14" s="33" t="s">
        <v>4141</v>
      </c>
      <c r="D14" s="218" t="s">
        <v>46</v>
      </c>
      <c r="E14" s="219" t="s">
        <v>5404</v>
      </c>
      <c r="F14" s="220" t="s">
        <v>584</v>
      </c>
      <c r="G14" s="482"/>
      <c r="H14" s="482"/>
      <c r="I14" s="227">
        <v>25000</v>
      </c>
      <c r="J14" s="33" t="s">
        <v>453</v>
      </c>
      <c r="K14" s="33" t="s">
        <v>5409</v>
      </c>
      <c r="L14" s="33" t="s">
        <v>5410</v>
      </c>
      <c r="M14" s="483"/>
    </row>
    <row r="15" spans="1:16" s="105" customFormat="1" ht="68.099999999999994" hidden="1" customHeight="1" outlineLevel="2">
      <c r="A15" s="217" t="s">
        <v>44</v>
      </c>
      <c r="B15" s="218" t="s">
        <v>5772</v>
      </c>
      <c r="C15" s="33" t="s">
        <v>5411</v>
      </c>
      <c r="D15" s="33" t="s">
        <v>54</v>
      </c>
      <c r="E15" s="33">
        <v>114.06</v>
      </c>
      <c r="F15" s="33" t="s">
        <v>5412</v>
      </c>
      <c r="G15" s="33" t="s">
        <v>55</v>
      </c>
      <c r="H15" s="221" t="s">
        <v>5413</v>
      </c>
      <c r="I15" s="228">
        <v>50000</v>
      </c>
      <c r="J15" s="218" t="s">
        <v>210</v>
      </c>
      <c r="K15" s="218" t="s">
        <v>5414</v>
      </c>
      <c r="L15" s="218" t="s">
        <v>5415</v>
      </c>
      <c r="M15" s="222"/>
    </row>
    <row r="16" spans="1:16" s="105" customFormat="1" ht="79.5" hidden="1" customHeight="1" outlineLevel="2">
      <c r="A16" s="223" t="s">
        <v>44</v>
      </c>
      <c r="B16" s="224" t="s">
        <v>4174</v>
      </c>
      <c r="C16" s="224" t="s">
        <v>4075</v>
      </c>
      <c r="D16" s="224" t="s">
        <v>46</v>
      </c>
      <c r="E16" s="224" t="s">
        <v>4175</v>
      </c>
      <c r="F16" s="33" t="s">
        <v>594</v>
      </c>
      <c r="G16" s="224" t="s">
        <v>200</v>
      </c>
      <c r="H16" s="224" t="s">
        <v>201</v>
      </c>
      <c r="I16" s="229">
        <v>1260</v>
      </c>
      <c r="J16" s="224" t="s">
        <v>125</v>
      </c>
      <c r="K16" s="224" t="s">
        <v>5390</v>
      </c>
      <c r="L16" s="224" t="s">
        <v>5419</v>
      </c>
      <c r="M16" s="222"/>
    </row>
    <row r="17" spans="1:1025" s="105" customFormat="1" ht="160.5" hidden="1" customHeight="1" outlineLevel="2">
      <c r="A17" s="217" t="s">
        <v>44</v>
      </c>
      <c r="B17" s="218" t="s">
        <v>5394</v>
      </c>
      <c r="C17" s="33" t="s">
        <v>5395</v>
      </c>
      <c r="D17" s="33" t="s">
        <v>46</v>
      </c>
      <c r="E17" s="33" t="s">
        <v>5396</v>
      </c>
      <c r="F17" s="33" t="s">
        <v>594</v>
      </c>
      <c r="G17" s="33" t="s">
        <v>200</v>
      </c>
      <c r="H17" s="221" t="s">
        <v>201</v>
      </c>
      <c r="I17" s="230">
        <v>0</v>
      </c>
      <c r="J17" s="218" t="s">
        <v>131</v>
      </c>
      <c r="K17" s="218" t="s">
        <v>5397</v>
      </c>
      <c r="L17" s="218" t="s">
        <v>96</v>
      </c>
      <c r="M17" s="222" t="s">
        <v>5398</v>
      </c>
    </row>
    <row r="18" spans="1:1025" s="105" customFormat="1" ht="139.35" hidden="1" customHeight="1" outlineLevel="2">
      <c r="A18" s="223" t="s">
        <v>44</v>
      </c>
      <c r="B18" s="224" t="s">
        <v>5416</v>
      </c>
      <c r="C18" s="224" t="s">
        <v>4075</v>
      </c>
      <c r="D18" s="224" t="s">
        <v>46</v>
      </c>
      <c r="E18" s="224" t="s">
        <v>5417</v>
      </c>
      <c r="F18" s="33" t="s">
        <v>594</v>
      </c>
      <c r="G18" s="224" t="s">
        <v>200</v>
      </c>
      <c r="H18" s="224" t="s">
        <v>201</v>
      </c>
      <c r="I18" s="231">
        <v>0</v>
      </c>
      <c r="J18" s="224" t="s">
        <v>125</v>
      </c>
      <c r="K18" s="224" t="s">
        <v>5418</v>
      </c>
      <c r="L18" s="224" t="s">
        <v>5419</v>
      </c>
      <c r="M18" s="222" t="s">
        <v>5398</v>
      </c>
    </row>
    <row r="19" spans="1:1025" s="105" customFormat="1" ht="138.6" hidden="1" customHeight="1" outlineLevel="2">
      <c r="A19" s="223" t="s">
        <v>44</v>
      </c>
      <c r="B19" s="224" t="s">
        <v>5420</v>
      </c>
      <c r="C19" s="224" t="s">
        <v>4075</v>
      </c>
      <c r="D19" s="224" t="s">
        <v>54</v>
      </c>
      <c r="E19" s="224" t="s">
        <v>5421</v>
      </c>
      <c r="F19" s="33" t="s">
        <v>594</v>
      </c>
      <c r="G19" s="224" t="s">
        <v>200</v>
      </c>
      <c r="H19" s="224" t="s">
        <v>201</v>
      </c>
      <c r="I19" s="231">
        <v>0</v>
      </c>
      <c r="J19" s="224" t="s">
        <v>125</v>
      </c>
      <c r="K19" s="224" t="s">
        <v>5422</v>
      </c>
      <c r="L19" s="224" t="s">
        <v>236</v>
      </c>
      <c r="M19" s="222" t="s">
        <v>5398</v>
      </c>
    </row>
    <row r="20" spans="1:1025" s="3" customFormat="1" ht="25.35" hidden="1" customHeight="1" outlineLevel="1">
      <c r="A20" s="148" t="s">
        <v>445</v>
      </c>
      <c r="B20" s="148"/>
      <c r="C20" s="148"/>
      <c r="D20" s="148"/>
      <c r="E20" s="148"/>
      <c r="F20" s="148"/>
      <c r="G20" s="148"/>
      <c r="H20" s="54"/>
      <c r="I20" s="226">
        <f>SUM(I21:I23)</f>
        <v>1260</v>
      </c>
      <c r="J20" s="148"/>
      <c r="K20" s="148"/>
      <c r="L20" s="148"/>
      <c r="M20" s="148"/>
    </row>
    <row r="21" spans="1:1025" s="109" customFormat="1" ht="116.1" hidden="1" customHeight="1" outlineLevel="2">
      <c r="A21" s="37" t="s">
        <v>4022</v>
      </c>
      <c r="B21" s="25" t="s">
        <v>4814</v>
      </c>
      <c r="C21" s="70" t="s">
        <v>4815</v>
      </c>
      <c r="D21" s="70" t="s">
        <v>41</v>
      </c>
      <c r="E21" s="70" t="s">
        <v>4458</v>
      </c>
      <c r="F21" s="25" t="s">
        <v>598</v>
      </c>
      <c r="G21" s="197" t="s">
        <v>55</v>
      </c>
      <c r="H21" s="198" t="s">
        <v>890</v>
      </c>
      <c r="I21" s="232">
        <v>1260</v>
      </c>
      <c r="J21" s="25" t="s">
        <v>125</v>
      </c>
      <c r="K21" s="25" t="s">
        <v>4816</v>
      </c>
      <c r="L21" s="25" t="s">
        <v>4817</v>
      </c>
      <c r="M21" s="25" t="s">
        <v>105</v>
      </c>
    </row>
    <row r="22" spans="1:1025" s="109" customFormat="1" ht="86.1" hidden="1" customHeight="1" outlineLevel="2">
      <c r="A22" s="210" t="s">
        <v>4022</v>
      </c>
      <c r="B22" s="200" t="s">
        <v>4818</v>
      </c>
      <c r="C22" s="30" t="s">
        <v>4815</v>
      </c>
      <c r="D22" s="70" t="s">
        <v>46</v>
      </c>
      <c r="E22" s="30" t="s">
        <v>4819</v>
      </c>
      <c r="F22" s="200" t="s">
        <v>457</v>
      </c>
      <c r="G22" s="197" t="s">
        <v>55</v>
      </c>
      <c r="H22" s="201" t="s">
        <v>890</v>
      </c>
      <c r="I22" s="233">
        <v>0</v>
      </c>
      <c r="J22" s="25" t="s">
        <v>125</v>
      </c>
      <c r="K22" s="25" t="s">
        <v>4820</v>
      </c>
      <c r="L22" s="25" t="s">
        <v>4817</v>
      </c>
      <c r="M22" s="202" t="s">
        <v>4798</v>
      </c>
    </row>
    <row r="23" spans="1:1025" s="110" customFormat="1" ht="84" hidden="1" customHeight="1" outlineLevel="2">
      <c r="A23" s="210" t="s">
        <v>4022</v>
      </c>
      <c r="B23" s="200" t="s">
        <v>4821</v>
      </c>
      <c r="C23" s="30" t="s">
        <v>4822</v>
      </c>
      <c r="D23" s="30" t="s">
        <v>46</v>
      </c>
      <c r="E23" s="30" t="s">
        <v>4823</v>
      </c>
      <c r="F23" s="200" t="s">
        <v>457</v>
      </c>
      <c r="G23" s="203"/>
      <c r="H23" s="201"/>
      <c r="I23" s="234">
        <v>0</v>
      </c>
      <c r="J23" s="200" t="s">
        <v>4824</v>
      </c>
      <c r="K23" s="200" t="s">
        <v>4825</v>
      </c>
      <c r="L23" s="25" t="s">
        <v>81</v>
      </c>
      <c r="M23" s="71" t="s">
        <v>42</v>
      </c>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c r="BM23" s="109"/>
      <c r="BN23" s="109"/>
      <c r="BO23" s="109"/>
      <c r="BP23" s="109"/>
      <c r="BQ23" s="109"/>
      <c r="BR23" s="109"/>
      <c r="BS23" s="109"/>
      <c r="BT23" s="109"/>
      <c r="BU23" s="109"/>
      <c r="BV23" s="109"/>
      <c r="BW23" s="109"/>
      <c r="BX23" s="109"/>
      <c r="BY23" s="109"/>
      <c r="BZ23" s="109"/>
      <c r="CA23" s="109"/>
      <c r="CB23" s="109"/>
      <c r="CC23" s="109"/>
      <c r="CD23" s="109"/>
      <c r="CE23" s="109"/>
      <c r="CF23" s="109"/>
      <c r="CG23" s="109"/>
      <c r="CH23" s="109"/>
      <c r="CI23" s="109"/>
      <c r="CJ23" s="109"/>
      <c r="CK23" s="109"/>
      <c r="CL23" s="109"/>
      <c r="CM23" s="109"/>
      <c r="CN23" s="109"/>
      <c r="CO23" s="109"/>
      <c r="CP23" s="109"/>
      <c r="CQ23" s="109"/>
      <c r="CR23" s="109"/>
      <c r="CS23" s="109"/>
      <c r="CT23" s="109"/>
      <c r="CU23" s="109"/>
      <c r="CV23" s="109"/>
      <c r="CW23" s="109"/>
      <c r="CX23" s="109"/>
      <c r="CY23" s="109"/>
      <c r="CZ23" s="109"/>
      <c r="DA23" s="109"/>
      <c r="DB23" s="109"/>
      <c r="DC23" s="109"/>
      <c r="DD23" s="109"/>
      <c r="DE23" s="109"/>
      <c r="DF23" s="109"/>
      <c r="DG23" s="109"/>
      <c r="DH23" s="109"/>
      <c r="DI23" s="109"/>
      <c r="DJ23" s="109"/>
      <c r="DK23" s="109"/>
      <c r="DL23" s="109"/>
      <c r="DM23" s="109"/>
      <c r="DN23" s="109"/>
      <c r="DO23" s="109"/>
      <c r="DP23" s="109"/>
      <c r="DQ23" s="109"/>
      <c r="DR23" s="109"/>
      <c r="DS23" s="109"/>
      <c r="DT23" s="109"/>
      <c r="DU23" s="109"/>
      <c r="DV23" s="109"/>
      <c r="DW23" s="109"/>
      <c r="DX23" s="109"/>
      <c r="DY23" s="109"/>
      <c r="DZ23" s="109"/>
      <c r="EA23" s="109"/>
      <c r="EB23" s="109"/>
      <c r="EC23" s="109"/>
      <c r="ED23" s="109"/>
      <c r="EE23" s="109"/>
      <c r="EF23" s="109"/>
      <c r="EG23" s="109"/>
      <c r="EH23" s="109"/>
      <c r="EI23" s="109"/>
      <c r="EJ23" s="109"/>
      <c r="EK23" s="109"/>
      <c r="EL23" s="109"/>
      <c r="EM23" s="109"/>
      <c r="EN23" s="109"/>
      <c r="EO23" s="109"/>
      <c r="EP23" s="109"/>
      <c r="EQ23" s="109"/>
      <c r="ER23" s="109"/>
      <c r="ES23" s="109"/>
      <c r="ET23" s="109"/>
      <c r="EU23" s="109"/>
      <c r="EV23" s="109"/>
      <c r="EW23" s="109"/>
      <c r="EX23" s="109"/>
      <c r="EY23" s="109"/>
      <c r="EZ23" s="109"/>
      <c r="FA23" s="109"/>
      <c r="FB23" s="109"/>
      <c r="FC23" s="109"/>
      <c r="FD23" s="109"/>
      <c r="FE23" s="109"/>
      <c r="FF23" s="109"/>
      <c r="FG23" s="109"/>
      <c r="FH23" s="109"/>
      <c r="FI23" s="109"/>
      <c r="FJ23" s="109"/>
      <c r="FK23" s="109"/>
      <c r="FL23" s="109"/>
      <c r="FM23" s="109"/>
      <c r="FN23" s="109"/>
      <c r="FO23" s="109"/>
      <c r="FP23" s="109"/>
      <c r="FQ23" s="109"/>
      <c r="FR23" s="109"/>
      <c r="FS23" s="109"/>
      <c r="FT23" s="109"/>
      <c r="FU23" s="109"/>
      <c r="FV23" s="109"/>
      <c r="FW23" s="109"/>
      <c r="FX23" s="109"/>
      <c r="FY23" s="109"/>
      <c r="FZ23" s="109"/>
      <c r="GA23" s="109"/>
      <c r="GB23" s="109"/>
      <c r="GC23" s="109"/>
      <c r="GD23" s="109"/>
      <c r="GE23" s="109"/>
      <c r="GF23" s="109"/>
      <c r="GG23" s="109"/>
      <c r="GH23" s="109"/>
      <c r="GI23" s="109"/>
      <c r="GJ23" s="109"/>
      <c r="GK23" s="109"/>
      <c r="GL23" s="109"/>
      <c r="GM23" s="109"/>
      <c r="GN23" s="109"/>
      <c r="GO23" s="109"/>
      <c r="GP23" s="109"/>
      <c r="GQ23" s="109"/>
      <c r="GR23" s="109"/>
      <c r="GS23" s="109"/>
      <c r="GT23" s="109"/>
      <c r="GU23" s="109"/>
      <c r="GV23" s="109"/>
      <c r="GW23" s="109"/>
      <c r="GX23" s="109"/>
      <c r="GY23" s="109"/>
      <c r="GZ23" s="109"/>
      <c r="HA23" s="109"/>
      <c r="HB23" s="109"/>
      <c r="HC23" s="109"/>
      <c r="HD23" s="109"/>
      <c r="HE23" s="109"/>
      <c r="HF23" s="109"/>
      <c r="HG23" s="109"/>
      <c r="HH23" s="109"/>
      <c r="HI23" s="109"/>
      <c r="HJ23" s="109"/>
      <c r="HK23" s="109"/>
      <c r="HL23" s="109"/>
      <c r="HM23" s="109"/>
      <c r="HN23" s="109"/>
      <c r="HO23" s="109"/>
      <c r="HP23" s="109"/>
      <c r="HQ23" s="109"/>
      <c r="HR23" s="109"/>
      <c r="HS23" s="109"/>
      <c r="HT23" s="109"/>
      <c r="HU23" s="109"/>
      <c r="HV23" s="109"/>
      <c r="HW23" s="109"/>
      <c r="HX23" s="109"/>
      <c r="HY23" s="109"/>
      <c r="HZ23" s="109"/>
      <c r="IA23" s="109"/>
      <c r="IB23" s="109"/>
      <c r="IC23" s="109"/>
      <c r="ID23" s="109"/>
      <c r="IE23" s="109"/>
      <c r="IF23" s="109"/>
      <c r="IG23" s="109"/>
      <c r="IH23" s="109"/>
      <c r="II23" s="109"/>
      <c r="IJ23" s="109"/>
      <c r="IK23" s="109"/>
      <c r="IL23" s="109"/>
      <c r="IM23" s="109"/>
      <c r="IN23" s="109"/>
      <c r="IO23" s="109"/>
      <c r="IP23" s="109"/>
      <c r="IQ23" s="109"/>
      <c r="IR23" s="109"/>
      <c r="IS23" s="109"/>
      <c r="IT23" s="109"/>
      <c r="IU23" s="109"/>
      <c r="IV23" s="109"/>
      <c r="IW23" s="109"/>
      <c r="IX23" s="109"/>
      <c r="IY23" s="109"/>
      <c r="IZ23" s="109"/>
      <c r="JA23" s="109"/>
      <c r="JB23" s="109"/>
      <c r="JC23" s="109"/>
      <c r="JD23" s="109"/>
      <c r="JE23" s="109"/>
      <c r="JF23" s="109"/>
      <c r="JG23" s="109"/>
      <c r="JH23" s="109"/>
      <c r="JI23" s="109"/>
      <c r="JJ23" s="109"/>
      <c r="JK23" s="109"/>
      <c r="JL23" s="109"/>
      <c r="JM23" s="109"/>
      <c r="JN23" s="109"/>
      <c r="JO23" s="109"/>
      <c r="JP23" s="109"/>
      <c r="JQ23" s="109"/>
      <c r="JR23" s="109"/>
      <c r="JS23" s="109"/>
      <c r="JT23" s="109"/>
      <c r="JU23" s="109"/>
      <c r="JV23" s="109"/>
      <c r="JW23" s="109"/>
      <c r="JX23" s="109"/>
      <c r="JY23" s="109"/>
      <c r="JZ23" s="109"/>
      <c r="KA23" s="109"/>
      <c r="KB23" s="109"/>
      <c r="KC23" s="109"/>
      <c r="KD23" s="109"/>
      <c r="KE23" s="109"/>
      <c r="KF23" s="109"/>
      <c r="KG23" s="109"/>
      <c r="KH23" s="109"/>
      <c r="KI23" s="109"/>
      <c r="KJ23" s="109"/>
      <c r="KK23" s="109"/>
      <c r="KL23" s="109"/>
      <c r="KM23" s="109"/>
      <c r="KN23" s="109"/>
      <c r="KO23" s="109"/>
      <c r="KP23" s="109"/>
      <c r="KQ23" s="109"/>
      <c r="KR23" s="109"/>
      <c r="KS23" s="109"/>
      <c r="KT23" s="109"/>
      <c r="KU23" s="109"/>
      <c r="KV23" s="109"/>
      <c r="KW23" s="109"/>
      <c r="KX23" s="109"/>
      <c r="KY23" s="109"/>
      <c r="KZ23" s="109"/>
      <c r="LA23" s="109"/>
      <c r="LB23" s="109"/>
      <c r="LC23" s="109"/>
      <c r="LD23" s="109"/>
      <c r="LE23" s="109"/>
      <c r="LF23" s="109"/>
      <c r="LG23" s="109"/>
      <c r="LH23" s="109"/>
      <c r="LI23" s="109"/>
      <c r="LJ23" s="109"/>
      <c r="LK23" s="109"/>
      <c r="LL23" s="109"/>
      <c r="LM23" s="109"/>
      <c r="LN23" s="109"/>
      <c r="LO23" s="109"/>
      <c r="LP23" s="109"/>
      <c r="LQ23" s="109"/>
      <c r="LR23" s="109"/>
      <c r="LS23" s="109"/>
      <c r="LT23" s="109"/>
      <c r="LU23" s="109"/>
      <c r="LV23" s="109"/>
      <c r="LW23" s="109"/>
      <c r="LX23" s="109"/>
      <c r="LY23" s="109"/>
      <c r="LZ23" s="109"/>
      <c r="MA23" s="109"/>
      <c r="MB23" s="109"/>
      <c r="MC23" s="109"/>
      <c r="MD23" s="109"/>
      <c r="ME23" s="109"/>
      <c r="MF23" s="109"/>
      <c r="MG23" s="109"/>
      <c r="MH23" s="109"/>
      <c r="MI23" s="109"/>
      <c r="MJ23" s="109"/>
      <c r="MK23" s="109"/>
      <c r="ML23" s="109"/>
      <c r="MM23" s="109"/>
      <c r="MN23" s="109"/>
      <c r="MO23" s="109"/>
      <c r="MP23" s="109"/>
      <c r="MQ23" s="109"/>
      <c r="MR23" s="109"/>
      <c r="MS23" s="109"/>
      <c r="MT23" s="109"/>
      <c r="MU23" s="109"/>
      <c r="MV23" s="109"/>
      <c r="MW23" s="109"/>
      <c r="MX23" s="109"/>
      <c r="MY23" s="109"/>
      <c r="MZ23" s="109"/>
      <c r="NA23" s="109"/>
      <c r="NB23" s="109"/>
      <c r="NC23" s="109"/>
      <c r="ND23" s="109"/>
      <c r="NE23" s="109"/>
      <c r="NF23" s="109"/>
      <c r="NG23" s="109"/>
      <c r="NH23" s="109"/>
      <c r="NI23" s="109"/>
      <c r="NJ23" s="109"/>
      <c r="NK23" s="109"/>
      <c r="NL23" s="109"/>
      <c r="NM23" s="109"/>
      <c r="NN23" s="109"/>
      <c r="NO23" s="109"/>
      <c r="NP23" s="109"/>
      <c r="NQ23" s="109"/>
      <c r="NR23" s="109"/>
      <c r="NS23" s="109"/>
      <c r="NT23" s="109"/>
      <c r="NU23" s="109"/>
      <c r="NV23" s="109"/>
      <c r="NW23" s="109"/>
      <c r="NX23" s="109"/>
      <c r="NY23" s="109"/>
      <c r="NZ23" s="109"/>
      <c r="OA23" s="109"/>
      <c r="OB23" s="109"/>
      <c r="OC23" s="109"/>
      <c r="OD23" s="109"/>
      <c r="OE23" s="109"/>
      <c r="OF23" s="109"/>
      <c r="OG23" s="109"/>
      <c r="OH23" s="109"/>
      <c r="OI23" s="109"/>
      <c r="OJ23" s="109"/>
      <c r="OK23" s="109"/>
      <c r="OL23" s="109"/>
      <c r="OM23" s="109"/>
      <c r="ON23" s="109"/>
      <c r="OO23" s="109"/>
      <c r="OP23" s="109"/>
      <c r="OQ23" s="109"/>
      <c r="OR23" s="109"/>
      <c r="OS23" s="109"/>
      <c r="OT23" s="109"/>
      <c r="OU23" s="109"/>
      <c r="OV23" s="109"/>
      <c r="OW23" s="109"/>
      <c r="OX23" s="109"/>
      <c r="OY23" s="109"/>
      <c r="OZ23" s="109"/>
      <c r="PA23" s="109"/>
      <c r="PB23" s="109"/>
      <c r="PC23" s="109"/>
      <c r="PD23" s="109"/>
      <c r="PE23" s="109"/>
      <c r="PF23" s="109"/>
      <c r="PG23" s="109"/>
      <c r="PH23" s="109"/>
      <c r="PI23" s="109"/>
      <c r="PJ23" s="109"/>
      <c r="PK23" s="109"/>
      <c r="PL23" s="109"/>
      <c r="PM23" s="109"/>
      <c r="PN23" s="109"/>
      <c r="PO23" s="109"/>
      <c r="PP23" s="109"/>
      <c r="PQ23" s="109"/>
      <c r="PR23" s="109"/>
      <c r="PS23" s="109"/>
      <c r="PT23" s="109"/>
      <c r="PU23" s="109"/>
      <c r="PV23" s="109"/>
      <c r="PW23" s="109"/>
      <c r="PX23" s="109"/>
      <c r="PY23" s="109"/>
      <c r="PZ23" s="109"/>
      <c r="QA23" s="109"/>
      <c r="QB23" s="109"/>
      <c r="QC23" s="109"/>
      <c r="QD23" s="109"/>
      <c r="QE23" s="109"/>
      <c r="QF23" s="109"/>
      <c r="QG23" s="109"/>
      <c r="QH23" s="109"/>
      <c r="QI23" s="109"/>
      <c r="QJ23" s="109"/>
      <c r="QK23" s="109"/>
      <c r="QL23" s="109"/>
      <c r="QM23" s="109"/>
      <c r="QN23" s="109"/>
      <c r="QO23" s="109"/>
      <c r="QP23" s="109"/>
      <c r="QQ23" s="109"/>
      <c r="QR23" s="109"/>
      <c r="QS23" s="109"/>
      <c r="QT23" s="109"/>
      <c r="QU23" s="109"/>
      <c r="QV23" s="109"/>
      <c r="QW23" s="109"/>
      <c r="QX23" s="109"/>
      <c r="QY23" s="109"/>
      <c r="QZ23" s="109"/>
      <c r="RA23" s="109"/>
      <c r="RB23" s="109"/>
      <c r="RC23" s="109"/>
      <c r="RD23" s="109"/>
      <c r="RE23" s="109"/>
      <c r="RF23" s="109"/>
      <c r="RG23" s="109"/>
      <c r="RH23" s="109"/>
      <c r="RI23" s="109"/>
      <c r="RJ23" s="109"/>
      <c r="RK23" s="109"/>
      <c r="RL23" s="109"/>
      <c r="RM23" s="109"/>
      <c r="RN23" s="109"/>
      <c r="RO23" s="109"/>
      <c r="RP23" s="109"/>
      <c r="RQ23" s="109"/>
      <c r="RR23" s="109"/>
      <c r="RS23" s="109"/>
      <c r="RT23" s="109"/>
      <c r="RU23" s="109"/>
      <c r="RV23" s="109"/>
      <c r="RW23" s="109"/>
      <c r="RX23" s="109"/>
      <c r="RY23" s="109"/>
      <c r="RZ23" s="109"/>
      <c r="SA23" s="109"/>
      <c r="SB23" s="109"/>
      <c r="SC23" s="109"/>
      <c r="SD23" s="109"/>
      <c r="SE23" s="109"/>
      <c r="SF23" s="109"/>
      <c r="SG23" s="109"/>
      <c r="SH23" s="109"/>
      <c r="SI23" s="109"/>
      <c r="SJ23" s="109"/>
      <c r="SK23" s="109"/>
      <c r="SL23" s="109"/>
      <c r="SM23" s="109"/>
      <c r="SN23" s="109"/>
      <c r="SO23" s="109"/>
      <c r="SP23" s="109"/>
      <c r="SQ23" s="109"/>
      <c r="SR23" s="109"/>
      <c r="SS23" s="109"/>
      <c r="ST23" s="109"/>
      <c r="SU23" s="109"/>
      <c r="SV23" s="109"/>
      <c r="SW23" s="109"/>
      <c r="SX23" s="109"/>
      <c r="SY23" s="109"/>
      <c r="SZ23" s="109"/>
      <c r="TA23" s="109"/>
      <c r="TB23" s="109"/>
      <c r="TC23" s="109"/>
      <c r="TD23" s="109"/>
      <c r="TE23" s="109"/>
      <c r="TF23" s="109"/>
      <c r="TG23" s="109"/>
      <c r="TH23" s="109"/>
      <c r="TI23" s="109"/>
      <c r="TJ23" s="109"/>
      <c r="TK23" s="109"/>
      <c r="TL23" s="109"/>
      <c r="TM23" s="109"/>
      <c r="TN23" s="109"/>
      <c r="TO23" s="109"/>
      <c r="TP23" s="109"/>
      <c r="TQ23" s="109"/>
      <c r="TR23" s="109"/>
      <c r="TS23" s="109"/>
      <c r="TT23" s="109"/>
      <c r="TU23" s="109"/>
      <c r="TV23" s="109"/>
      <c r="TW23" s="109"/>
      <c r="TX23" s="109"/>
      <c r="TY23" s="109"/>
      <c r="TZ23" s="109"/>
      <c r="UA23" s="109"/>
      <c r="UB23" s="109"/>
      <c r="UC23" s="109"/>
      <c r="UD23" s="109"/>
      <c r="UE23" s="109"/>
      <c r="UF23" s="109"/>
      <c r="UG23" s="109"/>
      <c r="UH23" s="109"/>
      <c r="UI23" s="109"/>
      <c r="UJ23" s="109"/>
      <c r="UK23" s="109"/>
      <c r="UL23" s="109"/>
      <c r="UM23" s="109"/>
      <c r="UN23" s="109"/>
      <c r="UO23" s="109"/>
      <c r="UP23" s="109"/>
      <c r="UQ23" s="109"/>
      <c r="UR23" s="109"/>
      <c r="US23" s="109"/>
      <c r="UT23" s="109"/>
      <c r="UU23" s="109"/>
      <c r="UV23" s="109"/>
      <c r="UW23" s="109"/>
      <c r="UX23" s="109"/>
      <c r="UY23" s="109"/>
      <c r="UZ23" s="109"/>
      <c r="VA23" s="109"/>
      <c r="VB23" s="109"/>
      <c r="VC23" s="109"/>
      <c r="VD23" s="109"/>
      <c r="VE23" s="109"/>
      <c r="VF23" s="109"/>
      <c r="VG23" s="109"/>
      <c r="VH23" s="109"/>
      <c r="VI23" s="109"/>
      <c r="VJ23" s="109"/>
      <c r="VK23" s="109"/>
      <c r="VL23" s="109"/>
      <c r="VM23" s="109"/>
      <c r="VN23" s="109"/>
      <c r="VO23" s="109"/>
      <c r="VP23" s="109"/>
      <c r="VQ23" s="109"/>
      <c r="VR23" s="109"/>
      <c r="VS23" s="109"/>
      <c r="VT23" s="109"/>
      <c r="VU23" s="109"/>
      <c r="VV23" s="109"/>
      <c r="VW23" s="109"/>
      <c r="VX23" s="109"/>
      <c r="VY23" s="109"/>
      <c r="VZ23" s="109"/>
      <c r="WA23" s="109"/>
      <c r="WB23" s="109"/>
      <c r="WC23" s="109"/>
      <c r="WD23" s="109"/>
      <c r="WE23" s="109"/>
      <c r="WF23" s="109"/>
      <c r="WG23" s="109"/>
      <c r="WH23" s="109"/>
      <c r="WI23" s="109"/>
      <c r="WJ23" s="109"/>
      <c r="WK23" s="109"/>
      <c r="WL23" s="109"/>
      <c r="WM23" s="109"/>
      <c r="WN23" s="109"/>
      <c r="WO23" s="109"/>
      <c r="WP23" s="109"/>
      <c r="WQ23" s="109"/>
      <c r="WR23" s="109"/>
      <c r="WS23" s="109"/>
      <c r="WT23" s="109"/>
      <c r="WU23" s="109"/>
      <c r="WV23" s="109"/>
      <c r="WW23" s="109"/>
      <c r="WX23" s="109"/>
      <c r="WY23" s="109"/>
      <c r="WZ23" s="109"/>
      <c r="XA23" s="109"/>
      <c r="XB23" s="109"/>
      <c r="XC23" s="109"/>
      <c r="XD23" s="109"/>
      <c r="XE23" s="109"/>
      <c r="XF23" s="109"/>
      <c r="XG23" s="109"/>
      <c r="XH23" s="109"/>
      <c r="XI23" s="109"/>
      <c r="XJ23" s="109"/>
      <c r="XK23" s="109"/>
      <c r="XL23" s="109"/>
      <c r="XM23" s="109"/>
      <c r="XN23" s="109"/>
      <c r="XO23" s="109"/>
      <c r="XP23" s="109"/>
      <c r="XQ23" s="109"/>
      <c r="XR23" s="109"/>
      <c r="XS23" s="109"/>
      <c r="XT23" s="109"/>
      <c r="XU23" s="109"/>
      <c r="XV23" s="109"/>
      <c r="XW23" s="109"/>
      <c r="XX23" s="109"/>
      <c r="XY23" s="109"/>
      <c r="XZ23" s="109"/>
      <c r="YA23" s="109"/>
      <c r="YB23" s="109"/>
      <c r="YC23" s="109"/>
      <c r="YD23" s="109"/>
      <c r="YE23" s="109"/>
      <c r="YF23" s="109"/>
      <c r="YG23" s="109"/>
      <c r="YH23" s="109"/>
      <c r="YI23" s="109"/>
      <c r="YJ23" s="109"/>
      <c r="YK23" s="109"/>
      <c r="YL23" s="109"/>
      <c r="YM23" s="109"/>
      <c r="YN23" s="109"/>
      <c r="YO23" s="109"/>
      <c r="YP23" s="109"/>
      <c r="YQ23" s="109"/>
      <c r="YR23" s="109"/>
      <c r="YS23" s="109"/>
      <c r="YT23" s="109"/>
      <c r="YU23" s="109"/>
      <c r="YV23" s="109"/>
      <c r="YW23" s="109"/>
      <c r="YX23" s="109"/>
      <c r="YY23" s="109"/>
      <c r="YZ23" s="109"/>
      <c r="ZA23" s="109"/>
      <c r="ZB23" s="109"/>
      <c r="ZC23" s="109"/>
      <c r="ZD23" s="109"/>
      <c r="ZE23" s="109"/>
      <c r="ZF23" s="109"/>
      <c r="ZG23" s="109"/>
      <c r="ZH23" s="109"/>
      <c r="ZI23" s="109"/>
      <c r="ZJ23" s="109"/>
      <c r="ZK23" s="109"/>
      <c r="ZL23" s="109"/>
      <c r="ZM23" s="109"/>
      <c r="ZN23" s="109"/>
      <c r="ZO23" s="109"/>
      <c r="ZP23" s="109"/>
      <c r="ZQ23" s="109"/>
      <c r="ZR23" s="109"/>
      <c r="ZS23" s="109"/>
      <c r="ZT23" s="109"/>
      <c r="ZU23" s="109"/>
      <c r="ZV23" s="109"/>
      <c r="ZW23" s="109"/>
      <c r="ZX23" s="109"/>
      <c r="ZY23" s="109"/>
      <c r="ZZ23" s="109"/>
      <c r="AAA23" s="109"/>
      <c r="AAB23" s="109"/>
      <c r="AAC23" s="109"/>
      <c r="AAD23" s="109"/>
      <c r="AAE23" s="109"/>
      <c r="AAF23" s="109"/>
      <c r="AAG23" s="109"/>
      <c r="AAH23" s="109"/>
      <c r="AAI23" s="109"/>
      <c r="AAJ23" s="109"/>
      <c r="AAK23" s="109"/>
      <c r="AAL23" s="109"/>
      <c r="AAM23" s="109"/>
      <c r="AAN23" s="109"/>
      <c r="AAO23" s="109"/>
      <c r="AAP23" s="109"/>
      <c r="AAQ23" s="109"/>
      <c r="AAR23" s="109"/>
      <c r="AAS23" s="109"/>
      <c r="AAT23" s="109"/>
      <c r="AAU23" s="109"/>
      <c r="AAV23" s="109"/>
      <c r="AAW23" s="109"/>
      <c r="AAX23" s="109"/>
      <c r="AAY23" s="109"/>
      <c r="AAZ23" s="109"/>
      <c r="ABA23" s="109"/>
      <c r="ABB23" s="109"/>
      <c r="ABC23" s="109"/>
      <c r="ABD23" s="109"/>
      <c r="ABE23" s="109"/>
      <c r="ABF23" s="109"/>
      <c r="ABG23" s="109"/>
      <c r="ABH23" s="109"/>
      <c r="ABI23" s="109"/>
      <c r="ABJ23" s="109"/>
      <c r="ABK23" s="109"/>
      <c r="ABL23" s="109"/>
      <c r="ABM23" s="109"/>
      <c r="ABN23" s="109"/>
      <c r="ABO23" s="109"/>
      <c r="ABP23" s="109"/>
      <c r="ABQ23" s="109"/>
      <c r="ABR23" s="109"/>
      <c r="ABS23" s="109"/>
      <c r="ABT23" s="109"/>
      <c r="ABU23" s="109"/>
      <c r="ABV23" s="109"/>
      <c r="ABW23" s="109"/>
      <c r="ABX23" s="109"/>
      <c r="ABY23" s="109"/>
      <c r="ABZ23" s="109"/>
      <c r="ACA23" s="109"/>
      <c r="ACB23" s="109"/>
      <c r="ACC23" s="109"/>
      <c r="ACD23" s="109"/>
      <c r="ACE23" s="109"/>
      <c r="ACF23" s="109"/>
      <c r="ACG23" s="109"/>
      <c r="ACH23" s="109"/>
      <c r="ACI23" s="109"/>
      <c r="ACJ23" s="109"/>
      <c r="ACK23" s="109"/>
      <c r="ACL23" s="109"/>
      <c r="ACM23" s="109"/>
      <c r="ACN23" s="109"/>
      <c r="ACO23" s="109"/>
      <c r="ACP23" s="109"/>
      <c r="ACQ23" s="109"/>
      <c r="ACR23" s="109"/>
      <c r="ACS23" s="109"/>
      <c r="ACT23" s="109"/>
      <c r="ACU23" s="109"/>
      <c r="ACV23" s="109"/>
      <c r="ACW23" s="109"/>
      <c r="ACX23" s="109"/>
      <c r="ACY23" s="109"/>
      <c r="ACZ23" s="109"/>
      <c r="ADA23" s="109"/>
      <c r="ADB23" s="109"/>
      <c r="ADC23" s="109"/>
      <c r="ADD23" s="109"/>
      <c r="ADE23" s="109"/>
      <c r="ADF23" s="109"/>
      <c r="ADG23" s="109"/>
      <c r="ADH23" s="109"/>
      <c r="ADI23" s="109"/>
      <c r="ADJ23" s="109"/>
      <c r="ADK23" s="109"/>
      <c r="ADL23" s="109"/>
      <c r="ADM23" s="109"/>
      <c r="ADN23" s="109"/>
      <c r="ADO23" s="109"/>
      <c r="ADP23" s="109"/>
      <c r="ADQ23" s="109"/>
      <c r="ADR23" s="109"/>
      <c r="ADS23" s="109"/>
      <c r="ADT23" s="109"/>
      <c r="ADU23" s="109"/>
      <c r="ADV23" s="109"/>
      <c r="ADW23" s="109"/>
      <c r="ADX23" s="109"/>
      <c r="ADY23" s="109"/>
      <c r="ADZ23" s="109"/>
      <c r="AEA23" s="109"/>
      <c r="AEB23" s="109"/>
      <c r="AEC23" s="109"/>
      <c r="AED23" s="109"/>
      <c r="AEE23" s="109"/>
      <c r="AEF23" s="109"/>
      <c r="AEG23" s="109"/>
      <c r="AEH23" s="109"/>
      <c r="AEI23" s="109"/>
      <c r="AEJ23" s="109"/>
      <c r="AEK23" s="109"/>
      <c r="AEL23" s="109"/>
      <c r="AEM23" s="109"/>
      <c r="AEN23" s="109"/>
      <c r="AEO23" s="109"/>
      <c r="AEP23" s="109"/>
      <c r="AEQ23" s="109"/>
      <c r="AER23" s="109"/>
      <c r="AES23" s="109"/>
      <c r="AET23" s="109"/>
      <c r="AEU23" s="109"/>
      <c r="AEV23" s="109"/>
      <c r="AEW23" s="109"/>
      <c r="AEX23" s="109"/>
      <c r="AEY23" s="109"/>
      <c r="AEZ23" s="109"/>
      <c r="AFA23" s="109"/>
      <c r="AFB23" s="109"/>
      <c r="AFC23" s="109"/>
      <c r="AFD23" s="109"/>
      <c r="AFE23" s="109"/>
      <c r="AFF23" s="109"/>
      <c r="AFG23" s="109"/>
      <c r="AFH23" s="109"/>
      <c r="AFI23" s="109"/>
      <c r="AFJ23" s="109"/>
      <c r="AFK23" s="109"/>
      <c r="AFL23" s="109"/>
      <c r="AFM23" s="109"/>
      <c r="AFN23" s="109"/>
      <c r="AFO23" s="109"/>
      <c r="AFP23" s="109"/>
      <c r="AFQ23" s="109"/>
      <c r="AFR23" s="109"/>
      <c r="AFS23" s="109"/>
      <c r="AFT23" s="109"/>
      <c r="AFU23" s="109"/>
      <c r="AFV23" s="109"/>
      <c r="AFW23" s="109"/>
      <c r="AFX23" s="109"/>
      <c r="AFY23" s="109"/>
      <c r="AFZ23" s="109"/>
      <c r="AGA23" s="109"/>
      <c r="AGB23" s="109"/>
      <c r="AGC23" s="109"/>
      <c r="AGD23" s="109"/>
      <c r="AGE23" s="109"/>
      <c r="AGF23" s="109"/>
      <c r="AGG23" s="109"/>
      <c r="AGH23" s="109"/>
      <c r="AGI23" s="109"/>
      <c r="AGJ23" s="109"/>
      <c r="AGK23" s="109"/>
      <c r="AGL23" s="109"/>
      <c r="AGM23" s="109"/>
      <c r="AGN23" s="109"/>
      <c r="AGO23" s="109"/>
      <c r="AGP23" s="109"/>
      <c r="AGQ23" s="109"/>
      <c r="AGR23" s="109"/>
      <c r="AGS23" s="109"/>
      <c r="AGT23" s="109"/>
      <c r="AGU23" s="109"/>
      <c r="AGV23" s="109"/>
      <c r="AGW23" s="109"/>
      <c r="AGX23" s="109"/>
      <c r="AGY23" s="109"/>
      <c r="AGZ23" s="109"/>
      <c r="AHA23" s="109"/>
      <c r="AHB23" s="109"/>
      <c r="AHC23" s="109"/>
      <c r="AHD23" s="109"/>
      <c r="AHE23" s="109"/>
      <c r="AHF23" s="109"/>
      <c r="AHG23" s="109"/>
      <c r="AHH23" s="109"/>
      <c r="AHI23" s="109"/>
      <c r="AHJ23" s="109"/>
      <c r="AHK23" s="109"/>
      <c r="AHL23" s="109"/>
      <c r="AHM23" s="109"/>
      <c r="AHN23" s="109"/>
      <c r="AHO23" s="109"/>
      <c r="AHP23" s="109"/>
      <c r="AHQ23" s="109"/>
      <c r="AHR23" s="109"/>
      <c r="AHS23" s="109"/>
      <c r="AHT23" s="109"/>
      <c r="AHU23" s="109"/>
      <c r="AHV23" s="109"/>
      <c r="AHW23" s="109"/>
      <c r="AHX23" s="109"/>
      <c r="AHY23" s="109"/>
      <c r="AHZ23" s="109"/>
      <c r="AIA23" s="109"/>
      <c r="AIB23" s="109"/>
      <c r="AIC23" s="109"/>
      <c r="AID23" s="109"/>
      <c r="AIE23" s="109"/>
      <c r="AIF23" s="109"/>
      <c r="AIG23" s="109"/>
      <c r="AIH23" s="109"/>
      <c r="AII23" s="109"/>
      <c r="AIJ23" s="109"/>
      <c r="AIK23" s="109"/>
      <c r="AIL23" s="109"/>
      <c r="AIM23" s="109"/>
      <c r="AIN23" s="109"/>
      <c r="AIO23" s="109"/>
      <c r="AIP23" s="109"/>
      <c r="AIQ23" s="109"/>
      <c r="AIR23" s="109"/>
      <c r="AIS23" s="109"/>
      <c r="AIT23" s="109"/>
      <c r="AIU23" s="109"/>
      <c r="AIV23" s="109"/>
      <c r="AIW23" s="109"/>
      <c r="AIX23" s="109"/>
      <c r="AIY23" s="109"/>
      <c r="AIZ23" s="109"/>
      <c r="AJA23" s="109"/>
      <c r="AJB23" s="109"/>
      <c r="AJC23" s="109"/>
      <c r="AJD23" s="109"/>
      <c r="AJE23" s="109"/>
      <c r="AJF23" s="109"/>
      <c r="AJG23" s="109"/>
      <c r="AJH23" s="109"/>
      <c r="AJI23" s="109"/>
      <c r="AJJ23" s="109"/>
      <c r="AJK23" s="109"/>
      <c r="AJL23" s="109"/>
      <c r="AJM23" s="109"/>
      <c r="AJN23" s="109"/>
      <c r="AJO23" s="109"/>
      <c r="AJP23" s="109"/>
      <c r="AJQ23" s="109"/>
      <c r="AJR23" s="109"/>
      <c r="AJS23" s="109"/>
      <c r="AJT23" s="109"/>
      <c r="AJU23" s="109"/>
      <c r="AJV23" s="109"/>
      <c r="AJW23" s="109"/>
      <c r="AJX23" s="109"/>
      <c r="AJY23" s="109"/>
      <c r="AJZ23" s="109"/>
      <c r="AKA23" s="109"/>
      <c r="AKB23" s="109"/>
      <c r="AKC23" s="109"/>
      <c r="AKD23" s="109"/>
      <c r="AKE23" s="109"/>
      <c r="AKF23" s="109"/>
      <c r="AKG23" s="109"/>
      <c r="AKH23" s="109"/>
      <c r="AKI23" s="109"/>
      <c r="AKJ23" s="109"/>
      <c r="AKK23" s="109"/>
      <c r="AKL23" s="109"/>
      <c r="AKM23" s="109"/>
      <c r="AKN23" s="109"/>
      <c r="AKO23" s="109"/>
      <c r="AKP23" s="109"/>
      <c r="AKQ23" s="109"/>
      <c r="AKR23" s="109"/>
      <c r="AKS23" s="109"/>
      <c r="AKT23" s="109"/>
      <c r="AKU23" s="109"/>
      <c r="AKV23" s="109"/>
      <c r="AKW23" s="109"/>
      <c r="AKX23" s="109"/>
      <c r="AKY23" s="109"/>
      <c r="AKZ23" s="109"/>
      <c r="ALA23" s="109"/>
      <c r="ALB23" s="109"/>
      <c r="ALC23" s="109"/>
      <c r="ALD23" s="109"/>
      <c r="ALE23" s="109"/>
      <c r="ALF23" s="109"/>
      <c r="ALG23" s="109"/>
      <c r="ALH23" s="109"/>
      <c r="ALI23" s="109"/>
      <c r="ALJ23" s="109"/>
      <c r="ALK23" s="109"/>
      <c r="ALL23" s="109"/>
      <c r="ALM23" s="109"/>
      <c r="ALN23" s="109"/>
      <c r="ALO23" s="109"/>
      <c r="ALP23" s="109"/>
      <c r="ALQ23" s="109"/>
      <c r="ALR23" s="109"/>
      <c r="ALS23" s="109"/>
      <c r="ALT23" s="109"/>
      <c r="ALU23" s="109"/>
      <c r="ALV23" s="109"/>
      <c r="ALW23" s="109"/>
      <c r="ALX23" s="109"/>
      <c r="ALY23" s="109"/>
      <c r="ALZ23" s="109"/>
      <c r="AMA23" s="109"/>
      <c r="AMB23" s="109"/>
      <c r="AMC23" s="109"/>
      <c r="AMD23" s="109"/>
      <c r="AME23" s="109"/>
      <c r="AMF23" s="109"/>
      <c r="AMG23" s="109"/>
      <c r="AMH23" s="109"/>
      <c r="AMI23" s="109"/>
      <c r="AMJ23" s="109"/>
      <c r="AMK23" s="109"/>
    </row>
    <row r="24" spans="1:1025" s="3" customFormat="1" ht="25.35" hidden="1" customHeight="1" outlineLevel="1">
      <c r="A24" s="148" t="s">
        <v>446</v>
      </c>
      <c r="B24" s="148"/>
      <c r="C24" s="148"/>
      <c r="D24" s="148"/>
      <c r="E24" s="148"/>
      <c r="F24" s="148"/>
      <c r="G24" s="148"/>
      <c r="H24" s="54"/>
      <c r="I24" s="226">
        <f>SUM(I25:I32)</f>
        <v>442760</v>
      </c>
      <c r="J24" s="148"/>
      <c r="K24" s="148"/>
      <c r="L24" s="148"/>
      <c r="M24" s="148"/>
    </row>
    <row r="25" spans="1:1025" s="106" customFormat="1" ht="51.75" hidden="1" customHeight="1" outlineLevel="2">
      <c r="A25" s="37" t="s">
        <v>4826</v>
      </c>
      <c r="B25" s="38" t="s">
        <v>4827</v>
      </c>
      <c r="C25" s="38" t="s">
        <v>3816</v>
      </c>
      <c r="D25" s="38" t="s">
        <v>41</v>
      </c>
      <c r="E25" s="70" t="s">
        <v>4828</v>
      </c>
      <c r="F25" s="70" t="s">
        <v>3814</v>
      </c>
      <c r="G25" s="70" t="s">
        <v>55</v>
      </c>
      <c r="H25" s="10" t="s">
        <v>241</v>
      </c>
      <c r="I25" s="235">
        <v>19800</v>
      </c>
      <c r="J25" s="38" t="s">
        <v>3813</v>
      </c>
      <c r="K25" s="38" t="s">
        <v>4829</v>
      </c>
      <c r="L25" s="36" t="s">
        <v>5774</v>
      </c>
      <c r="M25" s="38"/>
    </row>
    <row r="26" spans="1:1025" s="106" customFormat="1" ht="83.1" hidden="1" customHeight="1" outlineLevel="2">
      <c r="A26" s="37" t="s">
        <v>4826</v>
      </c>
      <c r="B26" s="70" t="s">
        <v>4830</v>
      </c>
      <c r="C26" s="70" t="s">
        <v>4831</v>
      </c>
      <c r="D26" s="70" t="s">
        <v>46</v>
      </c>
      <c r="E26" s="70" t="s">
        <v>4832</v>
      </c>
      <c r="F26" s="70" t="s">
        <v>3848</v>
      </c>
      <c r="G26" s="70" t="s">
        <v>55</v>
      </c>
      <c r="H26" s="70" t="s">
        <v>241</v>
      </c>
      <c r="I26" s="236">
        <v>95000</v>
      </c>
      <c r="J26" s="70" t="s">
        <v>197</v>
      </c>
      <c r="K26" s="70" t="s">
        <v>4833</v>
      </c>
      <c r="L26" s="70" t="s">
        <v>4834</v>
      </c>
      <c r="M26" s="38"/>
    </row>
    <row r="27" spans="1:1025" s="106" customFormat="1" ht="69.599999999999994" hidden="1" customHeight="1" outlineLevel="2">
      <c r="A27" s="37" t="s">
        <v>4826</v>
      </c>
      <c r="B27" s="70" t="s">
        <v>4835</v>
      </c>
      <c r="C27" s="70" t="s">
        <v>4831</v>
      </c>
      <c r="D27" s="70" t="s">
        <v>46</v>
      </c>
      <c r="E27" s="70" t="s">
        <v>4836</v>
      </c>
      <c r="F27" s="70" t="s">
        <v>3848</v>
      </c>
      <c r="G27" s="70" t="s">
        <v>55</v>
      </c>
      <c r="H27" s="70" t="s">
        <v>241</v>
      </c>
      <c r="I27" s="236">
        <v>31500</v>
      </c>
      <c r="J27" s="70" t="s">
        <v>197</v>
      </c>
      <c r="K27" s="70" t="s">
        <v>4837</v>
      </c>
      <c r="L27" s="70" t="s">
        <v>4838</v>
      </c>
      <c r="M27" s="38"/>
    </row>
    <row r="28" spans="1:1025" s="106" customFormat="1" ht="107.25" hidden="1" customHeight="1" outlineLevel="2">
      <c r="A28" s="37" t="s">
        <v>4826</v>
      </c>
      <c r="B28" s="70" t="s">
        <v>4839</v>
      </c>
      <c r="C28" s="70" t="s">
        <v>3898</v>
      </c>
      <c r="D28" s="70" t="s">
        <v>46</v>
      </c>
      <c r="E28" s="70" t="s">
        <v>4840</v>
      </c>
      <c r="F28" s="70" t="s">
        <v>3848</v>
      </c>
      <c r="G28" s="70" t="s">
        <v>55</v>
      </c>
      <c r="H28" s="70" t="s">
        <v>241</v>
      </c>
      <c r="I28" s="236">
        <v>43810</v>
      </c>
      <c r="J28" s="70" t="s">
        <v>197</v>
      </c>
      <c r="K28" s="70" t="s">
        <v>3896</v>
      </c>
      <c r="L28" s="70" t="s">
        <v>5779</v>
      </c>
      <c r="M28" s="70" t="s">
        <v>108</v>
      </c>
    </row>
    <row r="29" spans="1:1025" s="106" customFormat="1" ht="116.1" hidden="1" customHeight="1" outlineLevel="2">
      <c r="A29" s="37" t="s">
        <v>4826</v>
      </c>
      <c r="B29" s="70" t="s">
        <v>4841</v>
      </c>
      <c r="C29" s="70" t="s">
        <v>3898</v>
      </c>
      <c r="D29" s="70" t="s">
        <v>54</v>
      </c>
      <c r="E29" s="70" t="s">
        <v>4505</v>
      </c>
      <c r="F29" s="70" t="s">
        <v>3848</v>
      </c>
      <c r="G29" s="70" t="s">
        <v>55</v>
      </c>
      <c r="H29" s="70" t="s">
        <v>241</v>
      </c>
      <c r="I29" s="236">
        <v>90476</v>
      </c>
      <c r="J29" s="70" t="s">
        <v>197</v>
      </c>
      <c r="K29" s="70" t="s">
        <v>4842</v>
      </c>
      <c r="L29" s="70" t="s">
        <v>4843</v>
      </c>
      <c r="M29" s="70" t="s">
        <v>108</v>
      </c>
    </row>
    <row r="30" spans="1:1025" s="106" customFormat="1" ht="117.6" hidden="1" customHeight="1" outlineLevel="2">
      <c r="A30" s="37" t="s">
        <v>4826</v>
      </c>
      <c r="B30" s="55" t="s">
        <v>4844</v>
      </c>
      <c r="C30" s="70" t="s">
        <v>3850</v>
      </c>
      <c r="D30" s="70" t="s">
        <v>46</v>
      </c>
      <c r="E30" s="70" t="s">
        <v>4845</v>
      </c>
      <c r="F30" s="70" t="s">
        <v>3848</v>
      </c>
      <c r="G30" s="70" t="s">
        <v>55</v>
      </c>
      <c r="H30" s="70" t="s">
        <v>241</v>
      </c>
      <c r="I30" s="236">
        <v>98364</v>
      </c>
      <c r="J30" s="70" t="s">
        <v>197</v>
      </c>
      <c r="K30" s="70" t="s">
        <v>4846</v>
      </c>
      <c r="L30" s="70" t="s">
        <v>4847</v>
      </c>
      <c r="M30" s="38"/>
    </row>
    <row r="31" spans="1:1025" s="106" customFormat="1" ht="108" hidden="1" customHeight="1" outlineLevel="2">
      <c r="A31" s="37" t="s">
        <v>4826</v>
      </c>
      <c r="B31" s="70" t="s">
        <v>4848</v>
      </c>
      <c r="C31" s="70" t="s">
        <v>3898</v>
      </c>
      <c r="D31" s="70" t="s">
        <v>46</v>
      </c>
      <c r="E31" s="70" t="s">
        <v>4849</v>
      </c>
      <c r="F31" s="70" t="s">
        <v>3848</v>
      </c>
      <c r="G31" s="70" t="s">
        <v>55</v>
      </c>
      <c r="H31" s="70" t="s">
        <v>241</v>
      </c>
      <c r="I31" s="236">
        <v>43810</v>
      </c>
      <c r="J31" s="70" t="s">
        <v>197</v>
      </c>
      <c r="K31" s="70" t="s">
        <v>3896</v>
      </c>
      <c r="L31" s="70" t="s">
        <v>5779</v>
      </c>
      <c r="M31" s="38"/>
    </row>
    <row r="32" spans="1:1025" s="106" customFormat="1" ht="84" hidden="1" customHeight="1" outlineLevel="2">
      <c r="A32" s="37" t="s">
        <v>4826</v>
      </c>
      <c r="B32" s="70" t="s">
        <v>4850</v>
      </c>
      <c r="C32" s="70" t="s">
        <v>4851</v>
      </c>
      <c r="D32" s="70" t="s">
        <v>46</v>
      </c>
      <c r="E32" s="70" t="s">
        <v>4852</v>
      </c>
      <c r="F32" s="70" t="s">
        <v>4488</v>
      </c>
      <c r="G32" s="70" t="s">
        <v>55</v>
      </c>
      <c r="H32" s="70" t="s">
        <v>241</v>
      </c>
      <c r="I32" s="236">
        <v>20000</v>
      </c>
      <c r="J32" s="70" t="s">
        <v>210</v>
      </c>
      <c r="K32" s="70" t="s">
        <v>4853</v>
      </c>
      <c r="L32" s="70" t="s">
        <v>4854</v>
      </c>
      <c r="M32" s="38"/>
    </row>
    <row r="33" spans="1:13" s="3" customFormat="1" ht="25.35" hidden="1" customHeight="1" outlineLevel="1">
      <c r="A33" s="148" t="s">
        <v>447</v>
      </c>
      <c r="B33" s="148"/>
      <c r="C33" s="148"/>
      <c r="D33" s="148"/>
      <c r="E33" s="148"/>
      <c r="F33" s="148"/>
      <c r="G33" s="148"/>
      <c r="H33" s="54"/>
      <c r="I33" s="226">
        <f>SUM(I34:I104)</f>
        <v>16478152</v>
      </c>
      <c r="J33" s="148"/>
      <c r="K33" s="148"/>
      <c r="L33" s="148"/>
      <c r="M33" s="148"/>
    </row>
    <row r="34" spans="1:13" s="106" customFormat="1" ht="99.6" hidden="1" customHeight="1" outlineLevel="2">
      <c r="A34" s="37" t="s">
        <v>613</v>
      </c>
      <c r="B34" s="70" t="s">
        <v>616</v>
      </c>
      <c r="C34" s="70" t="s">
        <v>4855</v>
      </c>
      <c r="D34" s="70" t="s">
        <v>46</v>
      </c>
      <c r="E34" s="26" t="s">
        <v>4856</v>
      </c>
      <c r="F34" s="70" t="s">
        <v>614</v>
      </c>
      <c r="G34" s="70" t="s">
        <v>164</v>
      </c>
      <c r="H34" s="70" t="s">
        <v>165</v>
      </c>
      <c r="I34" s="237">
        <v>1171509</v>
      </c>
      <c r="J34" s="70" t="s">
        <v>464</v>
      </c>
      <c r="K34" s="70" t="s">
        <v>5381</v>
      </c>
      <c r="L34" s="70" t="s">
        <v>4857</v>
      </c>
      <c r="M34" s="70"/>
    </row>
    <row r="35" spans="1:13" s="106" customFormat="1" ht="91.5" hidden="1" customHeight="1" outlineLevel="2">
      <c r="A35" s="37" t="s">
        <v>613</v>
      </c>
      <c r="B35" s="70" t="s">
        <v>3811</v>
      </c>
      <c r="C35" s="70" t="s">
        <v>4855</v>
      </c>
      <c r="D35" s="70" t="s">
        <v>46</v>
      </c>
      <c r="E35" s="26" t="s">
        <v>4858</v>
      </c>
      <c r="F35" s="70" t="s">
        <v>614</v>
      </c>
      <c r="G35" s="70" t="s">
        <v>164</v>
      </c>
      <c r="H35" s="70" t="s">
        <v>165</v>
      </c>
      <c r="I35" s="237">
        <v>21000</v>
      </c>
      <c r="J35" s="70" t="s">
        <v>135</v>
      </c>
      <c r="K35" s="70" t="s">
        <v>5382</v>
      </c>
      <c r="L35" s="26" t="s">
        <v>4859</v>
      </c>
      <c r="M35" s="70"/>
    </row>
    <row r="36" spans="1:13" s="106" customFormat="1" ht="154.5" hidden="1" customHeight="1" outlineLevel="2">
      <c r="A36" s="37" t="s">
        <v>613</v>
      </c>
      <c r="B36" s="70" t="s">
        <v>938</v>
      </c>
      <c r="C36" s="70" t="s">
        <v>4860</v>
      </c>
      <c r="D36" s="70" t="s">
        <v>46</v>
      </c>
      <c r="E36" s="26" t="s">
        <v>4861</v>
      </c>
      <c r="F36" s="70" t="s">
        <v>242</v>
      </c>
      <c r="G36" s="70" t="s">
        <v>164</v>
      </c>
      <c r="H36" s="70" t="s">
        <v>165</v>
      </c>
      <c r="I36" s="238">
        <v>1960000</v>
      </c>
      <c r="J36" s="70" t="s">
        <v>163</v>
      </c>
      <c r="K36" s="70" t="s">
        <v>4862</v>
      </c>
      <c r="L36" s="26" t="s">
        <v>4863</v>
      </c>
      <c r="M36" s="70"/>
    </row>
    <row r="37" spans="1:13" s="106" customFormat="1" ht="93" hidden="1" customHeight="1" outlineLevel="2">
      <c r="A37" s="37" t="s">
        <v>613</v>
      </c>
      <c r="B37" s="70" t="s">
        <v>4864</v>
      </c>
      <c r="C37" s="70" t="s">
        <v>4865</v>
      </c>
      <c r="D37" s="25" t="s">
        <v>940</v>
      </c>
      <c r="E37" s="26" t="s">
        <v>4866</v>
      </c>
      <c r="F37" s="70" t="s">
        <v>242</v>
      </c>
      <c r="G37" s="70" t="s">
        <v>164</v>
      </c>
      <c r="H37" s="70" t="s">
        <v>165</v>
      </c>
      <c r="I37" s="238">
        <v>212950</v>
      </c>
      <c r="J37" s="70" t="s">
        <v>163</v>
      </c>
      <c r="K37" s="70" t="s">
        <v>4867</v>
      </c>
      <c r="L37" s="26" t="s">
        <v>4868</v>
      </c>
      <c r="M37" s="70" t="s">
        <v>108</v>
      </c>
    </row>
    <row r="38" spans="1:13" s="106" customFormat="1" ht="93" hidden="1" customHeight="1" outlineLevel="2">
      <c r="A38" s="37" t="s">
        <v>613</v>
      </c>
      <c r="B38" s="70" t="s">
        <v>4869</v>
      </c>
      <c r="C38" s="70" t="s">
        <v>4865</v>
      </c>
      <c r="D38" s="70" t="s">
        <v>46</v>
      </c>
      <c r="E38" s="26" t="s">
        <v>4870</v>
      </c>
      <c r="F38" s="70" t="s">
        <v>242</v>
      </c>
      <c r="G38" s="70" t="s">
        <v>164</v>
      </c>
      <c r="H38" s="70" t="s">
        <v>165</v>
      </c>
      <c r="I38" s="238">
        <v>43452</v>
      </c>
      <c r="J38" s="70" t="s">
        <v>163</v>
      </c>
      <c r="K38" s="70" t="s">
        <v>4871</v>
      </c>
      <c r="L38" s="70" t="s">
        <v>4872</v>
      </c>
      <c r="M38" s="38" t="s">
        <v>108</v>
      </c>
    </row>
    <row r="39" spans="1:13" s="106" customFormat="1" ht="123" hidden="1" customHeight="1" outlineLevel="2">
      <c r="A39" s="37" t="s">
        <v>613</v>
      </c>
      <c r="B39" s="70" t="s">
        <v>4873</v>
      </c>
      <c r="C39" s="70" t="s">
        <v>4865</v>
      </c>
      <c r="D39" s="70" t="s">
        <v>46</v>
      </c>
      <c r="E39" s="26" t="s">
        <v>4874</v>
      </c>
      <c r="F39" s="70" t="s">
        <v>242</v>
      </c>
      <c r="G39" s="70" t="s">
        <v>164</v>
      </c>
      <c r="H39" s="70" t="s">
        <v>165</v>
      </c>
      <c r="I39" s="238">
        <v>122123</v>
      </c>
      <c r="J39" s="70" t="s">
        <v>163</v>
      </c>
      <c r="K39" s="70" t="s">
        <v>4875</v>
      </c>
      <c r="L39" s="70" t="s">
        <v>4876</v>
      </c>
      <c r="M39" s="70" t="s">
        <v>108</v>
      </c>
    </row>
    <row r="40" spans="1:13" s="106" customFormat="1" ht="137.1" hidden="1" customHeight="1" outlineLevel="2">
      <c r="A40" s="37" t="s">
        <v>613</v>
      </c>
      <c r="B40" s="70" t="s">
        <v>4877</v>
      </c>
      <c r="C40" s="70" t="s">
        <v>4865</v>
      </c>
      <c r="D40" s="70" t="s">
        <v>46</v>
      </c>
      <c r="E40" s="26" t="s">
        <v>4878</v>
      </c>
      <c r="F40" s="70" t="s">
        <v>242</v>
      </c>
      <c r="G40" s="70" t="s">
        <v>164</v>
      </c>
      <c r="H40" s="70" t="s">
        <v>165</v>
      </c>
      <c r="I40" s="238">
        <v>89006</v>
      </c>
      <c r="J40" s="70" t="s">
        <v>163</v>
      </c>
      <c r="K40" s="70" t="s">
        <v>4879</v>
      </c>
      <c r="L40" s="70" t="s">
        <v>4880</v>
      </c>
      <c r="M40" s="70" t="s">
        <v>108</v>
      </c>
    </row>
    <row r="41" spans="1:13" s="106" customFormat="1" ht="68.45" hidden="1" customHeight="1" outlineLevel="2">
      <c r="A41" s="37" t="s">
        <v>613</v>
      </c>
      <c r="B41" s="70" t="s">
        <v>4881</v>
      </c>
      <c r="C41" s="70" t="s">
        <v>4865</v>
      </c>
      <c r="D41" s="25" t="s">
        <v>107</v>
      </c>
      <c r="E41" s="26" t="s">
        <v>4882</v>
      </c>
      <c r="F41" s="70" t="s">
        <v>242</v>
      </c>
      <c r="G41" s="70" t="s">
        <v>164</v>
      </c>
      <c r="H41" s="70" t="s">
        <v>165</v>
      </c>
      <c r="I41" s="238">
        <v>74752</v>
      </c>
      <c r="J41" s="70" t="s">
        <v>163</v>
      </c>
      <c r="K41" s="70" t="s">
        <v>4883</v>
      </c>
      <c r="L41" s="70" t="s">
        <v>4884</v>
      </c>
      <c r="M41" s="70" t="s">
        <v>108</v>
      </c>
    </row>
    <row r="42" spans="1:13" s="106" customFormat="1" ht="366.6" hidden="1" customHeight="1" outlineLevel="2">
      <c r="A42" s="491" t="s">
        <v>613</v>
      </c>
      <c r="B42" s="485" t="s">
        <v>4885</v>
      </c>
      <c r="C42" s="485" t="s">
        <v>4865</v>
      </c>
      <c r="D42" s="485" t="s">
        <v>107</v>
      </c>
      <c r="E42" s="492" t="s">
        <v>4886</v>
      </c>
      <c r="F42" s="485" t="s">
        <v>242</v>
      </c>
      <c r="G42" s="485" t="s">
        <v>164</v>
      </c>
      <c r="H42" s="485" t="s">
        <v>165</v>
      </c>
      <c r="I42" s="493">
        <v>210777</v>
      </c>
      <c r="J42" s="485" t="s">
        <v>163</v>
      </c>
      <c r="K42" s="485" t="s">
        <v>4887</v>
      </c>
      <c r="L42" s="485" t="s">
        <v>4888</v>
      </c>
      <c r="M42" s="485" t="s">
        <v>108</v>
      </c>
    </row>
    <row r="43" spans="1:13" s="106" customFormat="1" ht="64.349999999999994" hidden="1" customHeight="1" outlineLevel="2">
      <c r="A43" s="491"/>
      <c r="B43" s="485"/>
      <c r="C43" s="485"/>
      <c r="D43" s="485"/>
      <c r="E43" s="492"/>
      <c r="F43" s="485"/>
      <c r="G43" s="485"/>
      <c r="H43" s="485"/>
      <c r="I43" s="493"/>
      <c r="J43" s="485"/>
      <c r="K43" s="485"/>
      <c r="L43" s="485"/>
      <c r="M43" s="485"/>
    </row>
    <row r="44" spans="1:13" s="106" customFormat="1" ht="45.6" hidden="1" customHeight="1" outlineLevel="2">
      <c r="A44" s="491"/>
      <c r="B44" s="485"/>
      <c r="C44" s="485"/>
      <c r="D44" s="485"/>
      <c r="E44" s="492"/>
      <c r="F44" s="485"/>
      <c r="G44" s="485"/>
      <c r="H44" s="485"/>
      <c r="I44" s="493"/>
      <c r="J44" s="485"/>
      <c r="K44" s="485"/>
      <c r="L44" s="485"/>
      <c r="M44" s="485"/>
    </row>
    <row r="45" spans="1:13" s="106" customFormat="1" ht="81" hidden="1" customHeight="1" outlineLevel="2">
      <c r="A45" s="37" t="s">
        <v>613</v>
      </c>
      <c r="B45" s="70" t="s">
        <v>4889</v>
      </c>
      <c r="C45" s="70" t="s">
        <v>4865</v>
      </c>
      <c r="D45" s="70" t="s">
        <v>46</v>
      </c>
      <c r="E45" s="26" t="s">
        <v>4890</v>
      </c>
      <c r="F45" s="70" t="s">
        <v>242</v>
      </c>
      <c r="G45" s="70" t="s">
        <v>164</v>
      </c>
      <c r="H45" s="70" t="s">
        <v>165</v>
      </c>
      <c r="I45" s="238">
        <v>2415</v>
      </c>
      <c r="J45" s="70" t="s">
        <v>163</v>
      </c>
      <c r="K45" s="70" t="s">
        <v>4891</v>
      </c>
      <c r="L45" s="70" t="s">
        <v>96</v>
      </c>
      <c r="M45" s="38" t="s">
        <v>108</v>
      </c>
    </row>
    <row r="46" spans="1:13" s="106" customFormat="1" ht="78.75" hidden="1" customHeight="1" outlineLevel="2">
      <c r="A46" s="37" t="s">
        <v>613</v>
      </c>
      <c r="B46" s="70" t="s">
        <v>4892</v>
      </c>
      <c r="C46" s="70" t="s">
        <v>4865</v>
      </c>
      <c r="D46" s="70" t="s">
        <v>46</v>
      </c>
      <c r="E46" s="26" t="s">
        <v>4893</v>
      </c>
      <c r="F46" s="70" t="s">
        <v>242</v>
      </c>
      <c r="G46" s="70" t="s">
        <v>164</v>
      </c>
      <c r="H46" s="70" t="s">
        <v>165</v>
      </c>
      <c r="I46" s="238">
        <v>88828</v>
      </c>
      <c r="J46" s="70" t="s">
        <v>163</v>
      </c>
      <c r="K46" s="70" t="s">
        <v>4894</v>
      </c>
      <c r="L46" s="70" t="s">
        <v>96</v>
      </c>
      <c r="M46" s="70" t="s">
        <v>108</v>
      </c>
    </row>
    <row r="47" spans="1:13" s="106" customFormat="1" ht="224.25" hidden="1" customHeight="1" outlineLevel="2">
      <c r="A47" s="37" t="s">
        <v>613</v>
      </c>
      <c r="B47" s="70" t="s">
        <v>4895</v>
      </c>
      <c r="C47" s="70" t="s">
        <v>4865</v>
      </c>
      <c r="D47" s="70" t="s">
        <v>46</v>
      </c>
      <c r="E47" s="26" t="s">
        <v>4896</v>
      </c>
      <c r="F47" s="70" t="s">
        <v>242</v>
      </c>
      <c r="G47" s="70" t="s">
        <v>164</v>
      </c>
      <c r="H47" s="70" t="s">
        <v>165</v>
      </c>
      <c r="I47" s="238">
        <v>1316700</v>
      </c>
      <c r="J47" s="70" t="s">
        <v>163</v>
      </c>
      <c r="K47" s="70" t="s">
        <v>4897</v>
      </c>
      <c r="L47" s="70" t="s">
        <v>4898</v>
      </c>
      <c r="M47" s="70" t="s">
        <v>108</v>
      </c>
    </row>
    <row r="48" spans="1:13" s="106" customFormat="1" ht="125.25" hidden="1" customHeight="1" outlineLevel="2">
      <c r="A48" s="37" t="s">
        <v>613</v>
      </c>
      <c r="B48" s="70" t="s">
        <v>4899</v>
      </c>
      <c r="C48" s="70" t="s">
        <v>4865</v>
      </c>
      <c r="D48" s="70" t="s">
        <v>46</v>
      </c>
      <c r="E48" s="26" t="s">
        <v>4900</v>
      </c>
      <c r="F48" s="70" t="s">
        <v>242</v>
      </c>
      <c r="G48" s="70" t="s">
        <v>164</v>
      </c>
      <c r="H48" s="70" t="s">
        <v>165</v>
      </c>
      <c r="I48" s="238">
        <v>307350</v>
      </c>
      <c r="J48" s="70" t="s">
        <v>163</v>
      </c>
      <c r="K48" s="70" t="s">
        <v>4901</v>
      </c>
      <c r="L48" s="70" t="s">
        <v>4902</v>
      </c>
      <c r="M48" s="70"/>
    </row>
    <row r="49" spans="1:13" s="106" customFormat="1" ht="105.75" hidden="1" customHeight="1" outlineLevel="2">
      <c r="A49" s="37" t="s">
        <v>613</v>
      </c>
      <c r="B49" s="70" t="s">
        <v>430</v>
      </c>
      <c r="C49" s="70" t="s">
        <v>4865</v>
      </c>
      <c r="D49" s="70" t="s">
        <v>54</v>
      </c>
      <c r="E49" s="26" t="s">
        <v>4903</v>
      </c>
      <c r="F49" s="70" t="s">
        <v>242</v>
      </c>
      <c r="G49" s="70" t="s">
        <v>164</v>
      </c>
      <c r="H49" s="70" t="s">
        <v>165</v>
      </c>
      <c r="I49" s="238">
        <v>90000</v>
      </c>
      <c r="J49" s="70" t="s">
        <v>163</v>
      </c>
      <c r="K49" s="70" t="s">
        <v>4904</v>
      </c>
      <c r="L49" s="26" t="s">
        <v>4905</v>
      </c>
      <c r="M49" s="70"/>
    </row>
    <row r="50" spans="1:13" s="106" customFormat="1" ht="90.75" hidden="1" customHeight="1" outlineLevel="2">
      <c r="A50" s="37" t="s">
        <v>613</v>
      </c>
      <c r="B50" s="70" t="s">
        <v>430</v>
      </c>
      <c r="C50" s="70" t="s">
        <v>4865</v>
      </c>
      <c r="D50" s="70" t="s">
        <v>54</v>
      </c>
      <c r="E50" s="26" t="s">
        <v>4856</v>
      </c>
      <c r="F50" s="70" t="s">
        <v>242</v>
      </c>
      <c r="G50" s="70" t="s">
        <v>164</v>
      </c>
      <c r="H50" s="70" t="s">
        <v>165</v>
      </c>
      <c r="I50" s="238">
        <v>60000</v>
      </c>
      <c r="J50" s="70" t="s">
        <v>163</v>
      </c>
      <c r="K50" s="70" t="s">
        <v>4906</v>
      </c>
      <c r="L50" s="26" t="s">
        <v>4907</v>
      </c>
      <c r="M50" s="70"/>
    </row>
    <row r="51" spans="1:13" s="106" customFormat="1" ht="93.75" hidden="1" customHeight="1" outlineLevel="2">
      <c r="A51" s="37" t="s">
        <v>613</v>
      </c>
      <c r="B51" s="70" t="s">
        <v>430</v>
      </c>
      <c r="C51" s="70" t="s">
        <v>4865</v>
      </c>
      <c r="D51" s="70" t="s">
        <v>54</v>
      </c>
      <c r="E51" s="26" t="s">
        <v>4856</v>
      </c>
      <c r="F51" s="70" t="s">
        <v>242</v>
      </c>
      <c r="G51" s="70" t="s">
        <v>164</v>
      </c>
      <c r="H51" s="70" t="s">
        <v>165</v>
      </c>
      <c r="I51" s="238">
        <v>150000</v>
      </c>
      <c r="J51" s="70" t="s">
        <v>163</v>
      </c>
      <c r="K51" s="70" t="s">
        <v>4908</v>
      </c>
      <c r="L51" s="26" t="s">
        <v>4909</v>
      </c>
      <c r="M51" s="70"/>
    </row>
    <row r="52" spans="1:13" s="106" customFormat="1" ht="90.75" hidden="1" customHeight="1" outlineLevel="2">
      <c r="A52" s="37" t="s">
        <v>613</v>
      </c>
      <c r="B52" s="70" t="s">
        <v>4501</v>
      </c>
      <c r="C52" s="70" t="s">
        <v>4865</v>
      </c>
      <c r="D52" s="70" t="s">
        <v>54</v>
      </c>
      <c r="E52" s="26" t="s">
        <v>4856</v>
      </c>
      <c r="F52" s="70" t="s">
        <v>242</v>
      </c>
      <c r="G52" s="70" t="s">
        <v>164</v>
      </c>
      <c r="H52" s="70" t="s">
        <v>165</v>
      </c>
      <c r="I52" s="238">
        <v>94500</v>
      </c>
      <c r="J52" s="70" t="s">
        <v>163</v>
      </c>
      <c r="K52" s="70" t="s">
        <v>4910</v>
      </c>
      <c r="L52" s="70" t="s">
        <v>4911</v>
      </c>
      <c r="M52" s="38"/>
    </row>
    <row r="53" spans="1:13" s="106" customFormat="1" ht="90.75" hidden="1" customHeight="1" outlineLevel="2">
      <c r="A53" s="37" t="s">
        <v>613</v>
      </c>
      <c r="B53" s="70" t="s">
        <v>430</v>
      </c>
      <c r="C53" s="70" t="s">
        <v>4865</v>
      </c>
      <c r="D53" s="70" t="s">
        <v>54</v>
      </c>
      <c r="E53" s="26" t="s">
        <v>4856</v>
      </c>
      <c r="F53" s="70" t="s">
        <v>242</v>
      </c>
      <c r="G53" s="70" t="s">
        <v>164</v>
      </c>
      <c r="H53" s="70" t="s">
        <v>165</v>
      </c>
      <c r="I53" s="238">
        <v>173250</v>
      </c>
      <c r="J53" s="70" t="s">
        <v>163</v>
      </c>
      <c r="K53" s="70" t="s">
        <v>4912</v>
      </c>
      <c r="L53" s="70" t="s">
        <v>4913</v>
      </c>
      <c r="M53" s="70"/>
    </row>
    <row r="54" spans="1:13" s="106" customFormat="1" ht="90.75" hidden="1" customHeight="1" outlineLevel="2">
      <c r="A54" s="37" t="s">
        <v>613</v>
      </c>
      <c r="B54" s="70" t="s">
        <v>430</v>
      </c>
      <c r="C54" s="70" t="s">
        <v>4865</v>
      </c>
      <c r="D54" s="70" t="s">
        <v>54</v>
      </c>
      <c r="E54" s="26" t="s">
        <v>4914</v>
      </c>
      <c r="F54" s="70" t="s">
        <v>242</v>
      </c>
      <c r="G54" s="70" t="s">
        <v>164</v>
      </c>
      <c r="H54" s="70" t="s">
        <v>165</v>
      </c>
      <c r="I54" s="238">
        <v>84000</v>
      </c>
      <c r="J54" s="70" t="s">
        <v>163</v>
      </c>
      <c r="K54" s="70" t="s">
        <v>4915</v>
      </c>
      <c r="L54" s="70" t="s">
        <v>4916</v>
      </c>
      <c r="M54" s="70"/>
    </row>
    <row r="55" spans="1:13" s="106" customFormat="1" ht="98.25" hidden="1" customHeight="1" outlineLevel="2">
      <c r="A55" s="37" t="s">
        <v>613</v>
      </c>
      <c r="B55" s="70" t="s">
        <v>4501</v>
      </c>
      <c r="C55" s="70" t="s">
        <v>4865</v>
      </c>
      <c r="D55" s="70" t="s">
        <v>54</v>
      </c>
      <c r="E55" s="26" t="s">
        <v>4917</v>
      </c>
      <c r="F55" s="70" t="s">
        <v>242</v>
      </c>
      <c r="G55" s="70" t="s">
        <v>164</v>
      </c>
      <c r="H55" s="70" t="s">
        <v>165</v>
      </c>
      <c r="I55" s="237">
        <v>126000</v>
      </c>
      <c r="J55" s="70" t="s">
        <v>163</v>
      </c>
      <c r="K55" s="70" t="s">
        <v>4918</v>
      </c>
      <c r="L55" s="70" t="s">
        <v>4919</v>
      </c>
      <c r="M55" s="70"/>
    </row>
    <row r="56" spans="1:13" s="106" customFormat="1" ht="77.25" hidden="1" customHeight="1" outlineLevel="2">
      <c r="A56" s="37" t="s">
        <v>613</v>
      </c>
      <c r="B56" s="70" t="s">
        <v>4501</v>
      </c>
      <c r="C56" s="70" t="s">
        <v>4865</v>
      </c>
      <c r="D56" s="70" t="s">
        <v>54</v>
      </c>
      <c r="E56" s="26" t="s">
        <v>4861</v>
      </c>
      <c r="F56" s="70" t="s">
        <v>242</v>
      </c>
      <c r="G56" s="70" t="s">
        <v>164</v>
      </c>
      <c r="H56" s="70" t="s">
        <v>165</v>
      </c>
      <c r="I56" s="237">
        <v>84000</v>
      </c>
      <c r="J56" s="70" t="s">
        <v>163</v>
      </c>
      <c r="K56" s="70" t="s">
        <v>4920</v>
      </c>
      <c r="L56" s="26" t="s">
        <v>4921</v>
      </c>
      <c r="M56" s="70"/>
    </row>
    <row r="57" spans="1:13" s="106" customFormat="1" ht="96" hidden="1" customHeight="1" outlineLevel="2">
      <c r="A57" s="37" t="s">
        <v>613</v>
      </c>
      <c r="B57" s="70" t="s">
        <v>430</v>
      </c>
      <c r="C57" s="70" t="s">
        <v>4865</v>
      </c>
      <c r="D57" s="70" t="s">
        <v>46</v>
      </c>
      <c r="E57" s="26" t="s">
        <v>4917</v>
      </c>
      <c r="F57" s="70" t="s">
        <v>242</v>
      </c>
      <c r="G57" s="70" t="s">
        <v>164</v>
      </c>
      <c r="H57" s="70" t="s">
        <v>165</v>
      </c>
      <c r="I57" s="237">
        <v>240000</v>
      </c>
      <c r="J57" s="70" t="s">
        <v>163</v>
      </c>
      <c r="K57" s="70" t="s">
        <v>4922</v>
      </c>
      <c r="L57" s="26" t="s">
        <v>4923</v>
      </c>
      <c r="M57" s="70"/>
    </row>
    <row r="58" spans="1:13" s="106" customFormat="1" ht="159" hidden="1" customHeight="1" outlineLevel="2">
      <c r="A58" s="37" t="s">
        <v>613</v>
      </c>
      <c r="B58" s="70" t="s">
        <v>4501</v>
      </c>
      <c r="C58" s="70" t="s">
        <v>4865</v>
      </c>
      <c r="D58" s="70" t="s">
        <v>46</v>
      </c>
      <c r="E58" s="26" t="s">
        <v>4924</v>
      </c>
      <c r="F58" s="70" t="s">
        <v>242</v>
      </c>
      <c r="G58" s="70" t="s">
        <v>164</v>
      </c>
      <c r="H58" s="70" t="s">
        <v>165</v>
      </c>
      <c r="I58" s="237">
        <v>58000</v>
      </c>
      <c r="J58" s="70" t="s">
        <v>163</v>
      </c>
      <c r="K58" s="70" t="s">
        <v>4925</v>
      </c>
      <c r="L58" s="26" t="s">
        <v>4926</v>
      </c>
      <c r="M58" s="70"/>
    </row>
    <row r="59" spans="1:13" s="106" customFormat="1" ht="110.25" hidden="1" customHeight="1" outlineLevel="2">
      <c r="A59" s="37" t="s">
        <v>613</v>
      </c>
      <c r="B59" s="70" t="s">
        <v>4501</v>
      </c>
      <c r="C59" s="70" t="s">
        <v>4865</v>
      </c>
      <c r="D59" s="70" t="s">
        <v>46</v>
      </c>
      <c r="E59" s="26" t="s">
        <v>4927</v>
      </c>
      <c r="F59" s="70" t="s">
        <v>242</v>
      </c>
      <c r="G59" s="70" t="s">
        <v>164</v>
      </c>
      <c r="H59" s="70" t="s">
        <v>165</v>
      </c>
      <c r="I59" s="237">
        <v>338000</v>
      </c>
      <c r="J59" s="70" t="s">
        <v>163</v>
      </c>
      <c r="K59" s="70" t="s">
        <v>4928</v>
      </c>
      <c r="L59" s="70" t="s">
        <v>4929</v>
      </c>
      <c r="M59" s="38"/>
    </row>
    <row r="60" spans="1:13" s="106" customFormat="1" ht="92.25" hidden="1" customHeight="1" outlineLevel="2">
      <c r="A60" s="37" t="s">
        <v>613</v>
      </c>
      <c r="B60" s="70" t="s">
        <v>430</v>
      </c>
      <c r="C60" s="70" t="s">
        <v>4865</v>
      </c>
      <c r="D60" s="70" t="s">
        <v>54</v>
      </c>
      <c r="E60" s="26" t="s">
        <v>4852</v>
      </c>
      <c r="F60" s="70" t="s">
        <v>242</v>
      </c>
      <c r="G60" s="70" t="s">
        <v>164</v>
      </c>
      <c r="H60" s="70" t="s">
        <v>165</v>
      </c>
      <c r="I60" s="237">
        <v>31500</v>
      </c>
      <c r="J60" s="70" t="s">
        <v>163</v>
      </c>
      <c r="K60" s="70" t="s">
        <v>4930</v>
      </c>
      <c r="L60" s="70" t="s">
        <v>4931</v>
      </c>
      <c r="M60" s="70"/>
    </row>
    <row r="61" spans="1:13" s="106" customFormat="1" ht="93" hidden="1" customHeight="1" outlineLevel="2">
      <c r="A61" s="37" t="s">
        <v>613</v>
      </c>
      <c r="B61" s="70" t="s">
        <v>430</v>
      </c>
      <c r="C61" s="70" t="s">
        <v>4865</v>
      </c>
      <c r="D61" s="70" t="s">
        <v>54</v>
      </c>
      <c r="E61" s="26" t="s">
        <v>4932</v>
      </c>
      <c r="F61" s="70" t="s">
        <v>242</v>
      </c>
      <c r="G61" s="70" t="s">
        <v>164</v>
      </c>
      <c r="H61" s="70" t="s">
        <v>165</v>
      </c>
      <c r="I61" s="237">
        <v>31500</v>
      </c>
      <c r="J61" s="70" t="s">
        <v>163</v>
      </c>
      <c r="K61" s="70" t="s">
        <v>4933</v>
      </c>
      <c r="L61" s="70" t="s">
        <v>4934</v>
      </c>
      <c r="M61" s="70"/>
    </row>
    <row r="62" spans="1:13" s="106" customFormat="1" ht="93.75" hidden="1" customHeight="1" outlineLevel="2">
      <c r="A62" s="37" t="s">
        <v>613</v>
      </c>
      <c r="B62" s="70" t="s">
        <v>4501</v>
      </c>
      <c r="C62" s="70" t="s">
        <v>4865</v>
      </c>
      <c r="D62" s="70" t="s">
        <v>46</v>
      </c>
      <c r="E62" s="26" t="s">
        <v>4935</v>
      </c>
      <c r="F62" s="70" t="s">
        <v>242</v>
      </c>
      <c r="G62" s="70" t="s">
        <v>164</v>
      </c>
      <c r="H62" s="70" t="s">
        <v>165</v>
      </c>
      <c r="I62" s="237">
        <v>358000</v>
      </c>
      <c r="J62" s="70" t="s">
        <v>163</v>
      </c>
      <c r="K62" s="70" t="s">
        <v>4936</v>
      </c>
      <c r="L62" s="70" t="s">
        <v>4937</v>
      </c>
      <c r="M62" s="70"/>
    </row>
    <row r="63" spans="1:13" s="106" customFormat="1" ht="90.75" hidden="1" customHeight="1" outlineLevel="2">
      <c r="A63" s="37" t="s">
        <v>613</v>
      </c>
      <c r="B63" s="70" t="s">
        <v>430</v>
      </c>
      <c r="C63" s="70" t="s">
        <v>4865</v>
      </c>
      <c r="D63" s="25" t="s">
        <v>107</v>
      </c>
      <c r="E63" s="26" t="s">
        <v>4938</v>
      </c>
      <c r="F63" s="70" t="s">
        <v>242</v>
      </c>
      <c r="G63" s="70" t="s">
        <v>164</v>
      </c>
      <c r="H63" s="70" t="s">
        <v>165</v>
      </c>
      <c r="I63" s="237">
        <v>450000</v>
      </c>
      <c r="J63" s="70" t="s">
        <v>163</v>
      </c>
      <c r="K63" s="70" t="s">
        <v>4939</v>
      </c>
      <c r="L63" s="26" t="s">
        <v>4940</v>
      </c>
      <c r="M63" s="70"/>
    </row>
    <row r="64" spans="1:13" s="106" customFormat="1" ht="78" hidden="1" customHeight="1" outlineLevel="2">
      <c r="A64" s="37" t="s">
        <v>613</v>
      </c>
      <c r="B64" s="70" t="s">
        <v>4941</v>
      </c>
      <c r="C64" s="70" t="s">
        <v>4865</v>
      </c>
      <c r="D64" s="70" t="s">
        <v>46</v>
      </c>
      <c r="E64" s="26" t="s">
        <v>4942</v>
      </c>
      <c r="F64" s="70" t="s">
        <v>242</v>
      </c>
      <c r="G64" s="70" t="s">
        <v>164</v>
      </c>
      <c r="H64" s="70" t="s">
        <v>165</v>
      </c>
      <c r="I64" s="238">
        <v>50000</v>
      </c>
      <c r="J64" s="70" t="s">
        <v>163</v>
      </c>
      <c r="K64" s="70" t="s">
        <v>4943</v>
      </c>
      <c r="L64" s="26" t="s">
        <v>96</v>
      </c>
      <c r="M64" s="70" t="s">
        <v>108</v>
      </c>
    </row>
    <row r="65" spans="1:13" s="106" customFormat="1" ht="77.25" hidden="1" customHeight="1" outlineLevel="2">
      <c r="A65" s="37" t="s">
        <v>613</v>
      </c>
      <c r="B65" s="70" t="s">
        <v>4944</v>
      </c>
      <c r="C65" s="70" t="s">
        <v>4865</v>
      </c>
      <c r="D65" s="70" t="s">
        <v>46</v>
      </c>
      <c r="E65" s="26" t="s">
        <v>4945</v>
      </c>
      <c r="F65" s="70" t="s">
        <v>242</v>
      </c>
      <c r="G65" s="70" t="s">
        <v>164</v>
      </c>
      <c r="H65" s="70" t="s">
        <v>165</v>
      </c>
      <c r="I65" s="237">
        <v>125237</v>
      </c>
      <c r="J65" s="70" t="s">
        <v>163</v>
      </c>
      <c r="K65" s="70" t="s">
        <v>4946</v>
      </c>
      <c r="L65" s="26" t="s">
        <v>147</v>
      </c>
      <c r="M65" s="70"/>
    </row>
    <row r="66" spans="1:13" s="106" customFormat="1" ht="82.5" hidden="1" customHeight="1" outlineLevel="2">
      <c r="A66" s="37" t="s">
        <v>613</v>
      </c>
      <c r="B66" s="70" t="s">
        <v>4947</v>
      </c>
      <c r="C66" s="70" t="s">
        <v>4865</v>
      </c>
      <c r="D66" s="70" t="s">
        <v>46</v>
      </c>
      <c r="E66" s="26" t="s">
        <v>4948</v>
      </c>
      <c r="F66" s="70" t="s">
        <v>242</v>
      </c>
      <c r="G66" s="70" t="s">
        <v>164</v>
      </c>
      <c r="H66" s="70" t="s">
        <v>165</v>
      </c>
      <c r="I66" s="237">
        <v>132159</v>
      </c>
      <c r="J66" s="70" t="s">
        <v>163</v>
      </c>
      <c r="K66" s="70" t="s">
        <v>4949</v>
      </c>
      <c r="L66" s="70" t="s">
        <v>147</v>
      </c>
      <c r="M66" s="38"/>
    </row>
    <row r="67" spans="1:13" s="106" customFormat="1" ht="117.6" hidden="1" customHeight="1" outlineLevel="2">
      <c r="A67" s="37" t="s">
        <v>613</v>
      </c>
      <c r="B67" s="70" t="s">
        <v>4950</v>
      </c>
      <c r="C67" s="70" t="s">
        <v>4865</v>
      </c>
      <c r="D67" s="70" t="s">
        <v>46</v>
      </c>
      <c r="E67" s="26" t="s">
        <v>4951</v>
      </c>
      <c r="F67" s="70" t="s">
        <v>242</v>
      </c>
      <c r="G67" s="70" t="s">
        <v>164</v>
      </c>
      <c r="H67" s="70" t="s">
        <v>165</v>
      </c>
      <c r="I67" s="238">
        <v>300000</v>
      </c>
      <c r="J67" s="70" t="s">
        <v>163</v>
      </c>
      <c r="K67" s="70" t="s">
        <v>4952</v>
      </c>
      <c r="L67" s="70" t="s">
        <v>4953</v>
      </c>
      <c r="M67" s="70" t="s">
        <v>108</v>
      </c>
    </row>
    <row r="68" spans="1:13" s="106" customFormat="1" ht="228" hidden="1" customHeight="1" outlineLevel="2">
      <c r="A68" s="37" t="s">
        <v>613</v>
      </c>
      <c r="B68" s="70" t="s">
        <v>4950</v>
      </c>
      <c r="C68" s="70" t="s">
        <v>4865</v>
      </c>
      <c r="D68" s="70" t="s">
        <v>46</v>
      </c>
      <c r="E68" s="26" t="s">
        <v>4954</v>
      </c>
      <c r="F68" s="70" t="s">
        <v>242</v>
      </c>
      <c r="G68" s="70" t="s">
        <v>164</v>
      </c>
      <c r="H68" s="70" t="s">
        <v>165</v>
      </c>
      <c r="I68" s="237">
        <v>500000</v>
      </c>
      <c r="J68" s="70" t="s">
        <v>163</v>
      </c>
      <c r="K68" s="70" t="s">
        <v>4955</v>
      </c>
      <c r="L68" s="70" t="s">
        <v>4956</v>
      </c>
      <c r="M68" s="70"/>
    </row>
    <row r="69" spans="1:13" s="106" customFormat="1" ht="245.25" hidden="1" customHeight="1" outlineLevel="2">
      <c r="A69" s="37" t="s">
        <v>613</v>
      </c>
      <c r="B69" s="70" t="s">
        <v>4957</v>
      </c>
      <c r="C69" s="70" t="s">
        <v>4865</v>
      </c>
      <c r="D69" s="70" t="s">
        <v>46</v>
      </c>
      <c r="E69" s="26" t="s">
        <v>4958</v>
      </c>
      <c r="F69" s="70" t="s">
        <v>242</v>
      </c>
      <c r="G69" s="70" t="s">
        <v>164</v>
      </c>
      <c r="H69" s="70" t="s">
        <v>165</v>
      </c>
      <c r="I69" s="238">
        <v>400000</v>
      </c>
      <c r="J69" s="70" t="s">
        <v>163</v>
      </c>
      <c r="K69" s="70" t="s">
        <v>4959</v>
      </c>
      <c r="L69" s="70" t="s">
        <v>4960</v>
      </c>
      <c r="M69" s="70"/>
    </row>
    <row r="70" spans="1:13" s="106" customFormat="1" ht="91.5" hidden="1" customHeight="1" outlineLevel="2">
      <c r="A70" s="37" t="s">
        <v>613</v>
      </c>
      <c r="B70" s="70" t="s">
        <v>4961</v>
      </c>
      <c r="C70" s="70" t="s">
        <v>4865</v>
      </c>
      <c r="D70" s="70" t="s">
        <v>46</v>
      </c>
      <c r="E70" s="26" t="s">
        <v>4962</v>
      </c>
      <c r="F70" s="70" t="s">
        <v>242</v>
      </c>
      <c r="G70" s="70" t="s">
        <v>164</v>
      </c>
      <c r="H70" s="70" t="s">
        <v>165</v>
      </c>
      <c r="I70" s="238">
        <v>30000</v>
      </c>
      <c r="J70" s="70" t="s">
        <v>163</v>
      </c>
      <c r="K70" s="70" t="s">
        <v>4963</v>
      </c>
      <c r="L70" s="26" t="s">
        <v>4964</v>
      </c>
      <c r="M70" s="70" t="s">
        <v>108</v>
      </c>
    </row>
    <row r="71" spans="1:13" s="106" customFormat="1" ht="100.35" hidden="1" customHeight="1" outlineLevel="2">
      <c r="A71" s="37" t="s">
        <v>613</v>
      </c>
      <c r="B71" s="70" t="s">
        <v>4965</v>
      </c>
      <c r="C71" s="70" t="s">
        <v>4865</v>
      </c>
      <c r="D71" s="70" t="s">
        <v>46</v>
      </c>
      <c r="E71" s="26" t="s">
        <v>4966</v>
      </c>
      <c r="F71" s="70" t="s">
        <v>242</v>
      </c>
      <c r="G71" s="70" t="s">
        <v>164</v>
      </c>
      <c r="H71" s="70" t="s">
        <v>165</v>
      </c>
      <c r="I71" s="238">
        <v>40000</v>
      </c>
      <c r="J71" s="70" t="s">
        <v>163</v>
      </c>
      <c r="K71" s="70" t="s">
        <v>4967</v>
      </c>
      <c r="L71" s="26" t="s">
        <v>4968</v>
      </c>
      <c r="M71" s="70" t="s">
        <v>108</v>
      </c>
    </row>
    <row r="72" spans="1:13" s="106" customFormat="1" ht="75" hidden="1" customHeight="1" outlineLevel="2">
      <c r="A72" s="37" t="s">
        <v>613</v>
      </c>
      <c r="B72" s="70" t="s">
        <v>4969</v>
      </c>
      <c r="C72" s="70" t="s">
        <v>4865</v>
      </c>
      <c r="D72" s="70" t="s">
        <v>46</v>
      </c>
      <c r="E72" s="26" t="s">
        <v>4970</v>
      </c>
      <c r="F72" s="70" t="s">
        <v>242</v>
      </c>
      <c r="G72" s="70" t="s">
        <v>164</v>
      </c>
      <c r="H72" s="70" t="s">
        <v>165</v>
      </c>
      <c r="I72" s="238">
        <v>40000</v>
      </c>
      <c r="J72" s="70" t="s">
        <v>163</v>
      </c>
      <c r="K72" s="70" t="s">
        <v>4971</v>
      </c>
      <c r="L72" s="26" t="s">
        <v>96</v>
      </c>
      <c r="M72" s="70" t="s">
        <v>108</v>
      </c>
    </row>
    <row r="73" spans="1:13" s="106" customFormat="1" ht="89.25" hidden="1" customHeight="1" outlineLevel="2">
      <c r="A73" s="37" t="s">
        <v>613</v>
      </c>
      <c r="B73" s="70" t="s">
        <v>4972</v>
      </c>
      <c r="C73" s="70" t="s">
        <v>4865</v>
      </c>
      <c r="D73" s="70" t="s">
        <v>46</v>
      </c>
      <c r="E73" s="26" t="s">
        <v>4973</v>
      </c>
      <c r="F73" s="70" t="s">
        <v>242</v>
      </c>
      <c r="G73" s="70" t="s">
        <v>164</v>
      </c>
      <c r="H73" s="70" t="s">
        <v>165</v>
      </c>
      <c r="I73" s="238">
        <v>40000</v>
      </c>
      <c r="J73" s="70" t="s">
        <v>163</v>
      </c>
      <c r="K73" s="70" t="s">
        <v>4974</v>
      </c>
      <c r="L73" s="70" t="s">
        <v>4975</v>
      </c>
      <c r="M73" s="38"/>
    </row>
    <row r="74" spans="1:13" s="106" customFormat="1" ht="75.75" hidden="1" customHeight="1" outlineLevel="2">
      <c r="A74" s="37" t="s">
        <v>613</v>
      </c>
      <c r="B74" s="70" t="s">
        <v>4976</v>
      </c>
      <c r="C74" s="70" t="s">
        <v>4865</v>
      </c>
      <c r="D74" s="70" t="s">
        <v>46</v>
      </c>
      <c r="E74" s="26" t="s">
        <v>4977</v>
      </c>
      <c r="F74" s="70" t="s">
        <v>242</v>
      </c>
      <c r="G74" s="70" t="s">
        <v>164</v>
      </c>
      <c r="H74" s="70" t="s">
        <v>165</v>
      </c>
      <c r="I74" s="238">
        <v>105000</v>
      </c>
      <c r="J74" s="70" t="s">
        <v>163</v>
      </c>
      <c r="K74" s="70" t="s">
        <v>4978</v>
      </c>
      <c r="L74" s="70" t="s">
        <v>4979</v>
      </c>
      <c r="M74" s="70"/>
    </row>
    <row r="75" spans="1:13" s="106" customFormat="1" ht="87.75" hidden="1" customHeight="1" outlineLevel="2">
      <c r="A75" s="37" t="s">
        <v>613</v>
      </c>
      <c r="B75" s="70" t="s">
        <v>4980</v>
      </c>
      <c r="C75" s="70" t="s">
        <v>4865</v>
      </c>
      <c r="D75" s="70" t="s">
        <v>46</v>
      </c>
      <c r="E75" s="26" t="s">
        <v>4981</v>
      </c>
      <c r="F75" s="70" t="s">
        <v>242</v>
      </c>
      <c r="G75" s="70" t="s">
        <v>164</v>
      </c>
      <c r="H75" s="70" t="s">
        <v>165</v>
      </c>
      <c r="I75" s="238">
        <v>94500</v>
      </c>
      <c r="J75" s="70" t="s">
        <v>163</v>
      </c>
      <c r="K75" s="70" t="s">
        <v>4982</v>
      </c>
      <c r="L75" s="70" t="s">
        <v>4975</v>
      </c>
      <c r="M75" s="70"/>
    </row>
    <row r="76" spans="1:13" s="106" customFormat="1" ht="96.75" hidden="1" customHeight="1" outlineLevel="2">
      <c r="A76" s="37" t="s">
        <v>613</v>
      </c>
      <c r="B76" s="70" t="s">
        <v>4983</v>
      </c>
      <c r="C76" s="70" t="s">
        <v>4865</v>
      </c>
      <c r="D76" s="70" t="s">
        <v>46</v>
      </c>
      <c r="E76" s="26" t="s">
        <v>4984</v>
      </c>
      <c r="F76" s="70" t="s">
        <v>242</v>
      </c>
      <c r="G76" s="70" t="s">
        <v>164</v>
      </c>
      <c r="H76" s="70" t="s">
        <v>165</v>
      </c>
      <c r="I76" s="237">
        <v>100000</v>
      </c>
      <c r="J76" s="70" t="s">
        <v>163</v>
      </c>
      <c r="K76" s="70" t="s">
        <v>4985</v>
      </c>
      <c r="L76" s="70" t="s">
        <v>4975</v>
      </c>
      <c r="M76" s="70"/>
    </row>
    <row r="77" spans="1:13" s="106" customFormat="1" ht="75" hidden="1" customHeight="1" outlineLevel="2">
      <c r="A77" s="37" t="s">
        <v>613</v>
      </c>
      <c r="B77" s="70" t="s">
        <v>4986</v>
      </c>
      <c r="C77" s="70" t="s">
        <v>4865</v>
      </c>
      <c r="D77" s="70" t="s">
        <v>46</v>
      </c>
      <c r="E77" s="26" t="s">
        <v>4984</v>
      </c>
      <c r="F77" s="70" t="s">
        <v>242</v>
      </c>
      <c r="G77" s="70" t="s">
        <v>164</v>
      </c>
      <c r="H77" s="70" t="s">
        <v>165</v>
      </c>
      <c r="I77" s="237">
        <v>40000</v>
      </c>
      <c r="J77" s="70" t="s">
        <v>163</v>
      </c>
      <c r="K77" s="70" t="s">
        <v>4987</v>
      </c>
      <c r="L77" s="26" t="s">
        <v>96</v>
      </c>
      <c r="M77" s="70"/>
    </row>
    <row r="78" spans="1:13" s="106" customFormat="1" ht="74.25" hidden="1" customHeight="1" outlineLevel="2">
      <c r="A78" s="37" t="s">
        <v>613</v>
      </c>
      <c r="B78" s="70" t="s">
        <v>4988</v>
      </c>
      <c r="C78" s="70" t="s">
        <v>4865</v>
      </c>
      <c r="D78" s="70" t="s">
        <v>46</v>
      </c>
      <c r="E78" s="26" t="s">
        <v>4989</v>
      </c>
      <c r="F78" s="70" t="s">
        <v>242</v>
      </c>
      <c r="G78" s="70" t="s">
        <v>164</v>
      </c>
      <c r="H78" s="70" t="s">
        <v>165</v>
      </c>
      <c r="I78" s="237">
        <v>50000</v>
      </c>
      <c r="J78" s="70" t="s">
        <v>163</v>
      </c>
      <c r="K78" s="70" t="s">
        <v>4990</v>
      </c>
      <c r="L78" s="26" t="s">
        <v>96</v>
      </c>
      <c r="M78" s="70"/>
    </row>
    <row r="79" spans="1:13" s="106" customFormat="1" ht="132.6" hidden="1" customHeight="1" outlineLevel="2">
      <c r="A79" s="37" t="s">
        <v>613</v>
      </c>
      <c r="B79" s="70" t="s">
        <v>4991</v>
      </c>
      <c r="C79" s="70" t="s">
        <v>4992</v>
      </c>
      <c r="D79" s="70" t="s">
        <v>46</v>
      </c>
      <c r="E79" s="26" t="s">
        <v>4993</v>
      </c>
      <c r="F79" s="70" t="s">
        <v>242</v>
      </c>
      <c r="G79" s="70" t="s">
        <v>164</v>
      </c>
      <c r="H79" s="70" t="s">
        <v>165</v>
      </c>
      <c r="I79" s="237">
        <v>50000</v>
      </c>
      <c r="J79" s="70" t="s">
        <v>125</v>
      </c>
      <c r="K79" s="70" t="s">
        <v>4994</v>
      </c>
      <c r="L79" s="26" t="s">
        <v>4995</v>
      </c>
      <c r="M79" s="70"/>
    </row>
    <row r="80" spans="1:13" s="106" customFormat="1" ht="132.6" hidden="1" customHeight="1" outlineLevel="2">
      <c r="A80" s="37" t="s">
        <v>613</v>
      </c>
      <c r="B80" s="70" t="s">
        <v>4996</v>
      </c>
      <c r="C80" s="70" t="s">
        <v>4992</v>
      </c>
      <c r="D80" s="70" t="s">
        <v>46</v>
      </c>
      <c r="E80" s="26" t="s">
        <v>4993</v>
      </c>
      <c r="F80" s="70" t="s">
        <v>242</v>
      </c>
      <c r="G80" s="70" t="s">
        <v>164</v>
      </c>
      <c r="H80" s="70" t="s">
        <v>165</v>
      </c>
      <c r="I80" s="237">
        <v>50000</v>
      </c>
      <c r="J80" s="70" t="s">
        <v>125</v>
      </c>
      <c r="K80" s="70" t="s">
        <v>4997</v>
      </c>
      <c r="L80" s="55" t="s">
        <v>4998</v>
      </c>
      <c r="M80" s="38"/>
    </row>
    <row r="81" spans="1:13" s="106" customFormat="1" ht="128.25" hidden="1" customHeight="1" outlineLevel="2">
      <c r="A81" s="37" t="s">
        <v>613</v>
      </c>
      <c r="B81" s="70" t="s">
        <v>4999</v>
      </c>
      <c r="C81" s="70" t="s">
        <v>4992</v>
      </c>
      <c r="D81" s="70" t="s">
        <v>46</v>
      </c>
      <c r="E81" s="26" t="s">
        <v>5000</v>
      </c>
      <c r="F81" s="70" t="s">
        <v>242</v>
      </c>
      <c r="G81" s="70" t="s">
        <v>164</v>
      </c>
      <c r="H81" s="70" t="s">
        <v>165</v>
      </c>
      <c r="I81" s="237">
        <v>50000</v>
      </c>
      <c r="J81" s="70" t="s">
        <v>125</v>
      </c>
      <c r="K81" s="70" t="s">
        <v>5001</v>
      </c>
      <c r="L81" s="70" t="s">
        <v>5002</v>
      </c>
      <c r="M81" s="70"/>
    </row>
    <row r="82" spans="1:13" s="106" customFormat="1" ht="126" hidden="1" customHeight="1" outlineLevel="2">
      <c r="A82" s="37" t="s">
        <v>613</v>
      </c>
      <c r="B82" s="70" t="s">
        <v>5003</v>
      </c>
      <c r="C82" s="70" t="s">
        <v>4992</v>
      </c>
      <c r="D82" s="70" t="s">
        <v>46</v>
      </c>
      <c r="E82" s="26" t="s">
        <v>5000</v>
      </c>
      <c r="F82" s="70" t="s">
        <v>242</v>
      </c>
      <c r="G82" s="70" t="s">
        <v>164</v>
      </c>
      <c r="H82" s="70" t="s">
        <v>165</v>
      </c>
      <c r="I82" s="237">
        <v>50000</v>
      </c>
      <c r="J82" s="70" t="s">
        <v>125</v>
      </c>
      <c r="K82" s="70" t="s">
        <v>5004</v>
      </c>
      <c r="L82" s="70" t="s">
        <v>5005</v>
      </c>
      <c r="M82" s="70"/>
    </row>
    <row r="83" spans="1:13" s="106" customFormat="1" ht="108.75" hidden="1" customHeight="1" outlineLevel="2">
      <c r="A83" s="37" t="s">
        <v>613</v>
      </c>
      <c r="B83" s="70" t="s">
        <v>4539</v>
      </c>
      <c r="C83" s="70" t="s">
        <v>5006</v>
      </c>
      <c r="D83" s="70" t="s">
        <v>54</v>
      </c>
      <c r="E83" s="26" t="s">
        <v>4861</v>
      </c>
      <c r="F83" s="70" t="s">
        <v>242</v>
      </c>
      <c r="G83" s="70" t="s">
        <v>164</v>
      </c>
      <c r="H83" s="70" t="s">
        <v>165</v>
      </c>
      <c r="I83" s="237">
        <v>20000</v>
      </c>
      <c r="J83" s="70" t="s">
        <v>166</v>
      </c>
      <c r="K83" s="70" t="s">
        <v>5007</v>
      </c>
      <c r="L83" s="70" t="s">
        <v>4907</v>
      </c>
      <c r="M83" s="70"/>
    </row>
    <row r="84" spans="1:13" s="106" customFormat="1" ht="111" hidden="1" customHeight="1" outlineLevel="2">
      <c r="A84" s="37" t="s">
        <v>613</v>
      </c>
      <c r="B84" s="70" t="s">
        <v>5008</v>
      </c>
      <c r="C84" s="70" t="s">
        <v>5006</v>
      </c>
      <c r="D84" s="70" t="s">
        <v>46</v>
      </c>
      <c r="E84" s="26" t="s">
        <v>5009</v>
      </c>
      <c r="F84" s="70" t="s">
        <v>242</v>
      </c>
      <c r="G84" s="70" t="s">
        <v>164</v>
      </c>
      <c r="H84" s="70" t="s">
        <v>165</v>
      </c>
      <c r="I84" s="237">
        <v>56193</v>
      </c>
      <c r="J84" s="70" t="s">
        <v>166</v>
      </c>
      <c r="K84" s="70" t="s">
        <v>5010</v>
      </c>
      <c r="L84" s="26" t="s">
        <v>4979</v>
      </c>
      <c r="M84" s="70"/>
    </row>
    <row r="85" spans="1:13" s="106" customFormat="1" ht="90" hidden="1" customHeight="1" outlineLevel="2">
      <c r="A85" s="37" t="s">
        <v>613</v>
      </c>
      <c r="B85" s="70" t="s">
        <v>5011</v>
      </c>
      <c r="C85" s="70" t="s">
        <v>5012</v>
      </c>
      <c r="D85" s="70" t="s">
        <v>46</v>
      </c>
      <c r="E85" s="26" t="s">
        <v>4856</v>
      </c>
      <c r="F85" s="70" t="s">
        <v>242</v>
      </c>
      <c r="G85" s="70" t="s">
        <v>164</v>
      </c>
      <c r="H85" s="70" t="s">
        <v>165</v>
      </c>
      <c r="I85" s="237">
        <v>569148</v>
      </c>
      <c r="J85" s="70" t="s">
        <v>163</v>
      </c>
      <c r="K85" s="70" t="s">
        <v>5013</v>
      </c>
      <c r="L85" s="26" t="s">
        <v>5014</v>
      </c>
      <c r="M85" s="70"/>
    </row>
    <row r="86" spans="1:13" s="106" customFormat="1" ht="77.25" hidden="1" customHeight="1" outlineLevel="2">
      <c r="A86" s="37" t="s">
        <v>613</v>
      </c>
      <c r="B86" s="70" t="s">
        <v>5015</v>
      </c>
      <c r="C86" s="70" t="s">
        <v>5012</v>
      </c>
      <c r="D86" s="70" t="s">
        <v>46</v>
      </c>
      <c r="E86" s="26" t="s">
        <v>4856</v>
      </c>
      <c r="F86" s="70" t="s">
        <v>242</v>
      </c>
      <c r="G86" s="70" t="s">
        <v>164</v>
      </c>
      <c r="H86" s="70" t="s">
        <v>165</v>
      </c>
      <c r="I86" s="237">
        <v>69831</v>
      </c>
      <c r="J86" s="70" t="s">
        <v>163</v>
      </c>
      <c r="K86" s="70" t="s">
        <v>5016</v>
      </c>
      <c r="L86" s="26" t="s">
        <v>5017</v>
      </c>
      <c r="M86" s="70"/>
    </row>
    <row r="87" spans="1:13" s="106" customFormat="1" ht="75" hidden="1" customHeight="1" outlineLevel="2">
      <c r="A87" s="37" t="s">
        <v>613</v>
      </c>
      <c r="B87" s="70" t="s">
        <v>5018</v>
      </c>
      <c r="C87" s="70" t="s">
        <v>5012</v>
      </c>
      <c r="D87" s="70" t="s">
        <v>46</v>
      </c>
      <c r="E87" s="26" t="s">
        <v>4856</v>
      </c>
      <c r="F87" s="70" t="s">
        <v>242</v>
      </c>
      <c r="G87" s="70" t="s">
        <v>164</v>
      </c>
      <c r="H87" s="70" t="s">
        <v>165</v>
      </c>
      <c r="I87" s="237">
        <v>21450</v>
      </c>
      <c r="J87" s="70" t="s">
        <v>163</v>
      </c>
      <c r="K87" s="70" t="s">
        <v>5019</v>
      </c>
      <c r="L87" s="70" t="s">
        <v>427</v>
      </c>
      <c r="M87" s="38"/>
    </row>
    <row r="88" spans="1:13" s="106" customFormat="1" ht="69.95" hidden="1" customHeight="1" outlineLevel="2">
      <c r="A88" s="37" t="s">
        <v>613</v>
      </c>
      <c r="B88" s="70" t="s">
        <v>5020</v>
      </c>
      <c r="C88" s="70" t="s">
        <v>5012</v>
      </c>
      <c r="D88" s="70" t="s">
        <v>46</v>
      </c>
      <c r="E88" s="26" t="s">
        <v>5021</v>
      </c>
      <c r="F88" s="70" t="s">
        <v>242</v>
      </c>
      <c r="G88" s="70" t="s">
        <v>164</v>
      </c>
      <c r="H88" s="70" t="s">
        <v>165</v>
      </c>
      <c r="I88" s="237">
        <v>415737</v>
      </c>
      <c r="J88" s="70" t="s">
        <v>163</v>
      </c>
      <c r="K88" s="70" t="s">
        <v>5022</v>
      </c>
      <c r="L88" s="70" t="s">
        <v>5023</v>
      </c>
      <c r="M88" s="70"/>
    </row>
    <row r="89" spans="1:13" s="106" customFormat="1" ht="74.25" hidden="1" customHeight="1" outlineLevel="2">
      <c r="A89" s="37" t="s">
        <v>613</v>
      </c>
      <c r="B89" s="70" t="s">
        <v>5024</v>
      </c>
      <c r="C89" s="70" t="s">
        <v>5012</v>
      </c>
      <c r="D89" s="70" t="s">
        <v>46</v>
      </c>
      <c r="E89" s="26" t="s">
        <v>5025</v>
      </c>
      <c r="F89" s="70" t="s">
        <v>242</v>
      </c>
      <c r="G89" s="70" t="s">
        <v>164</v>
      </c>
      <c r="H89" s="70" t="s">
        <v>165</v>
      </c>
      <c r="I89" s="237">
        <v>178001</v>
      </c>
      <c r="J89" s="70" t="s">
        <v>163</v>
      </c>
      <c r="K89" s="70" t="s">
        <v>5026</v>
      </c>
      <c r="L89" s="70" t="s">
        <v>5027</v>
      </c>
      <c r="M89" s="70"/>
    </row>
    <row r="90" spans="1:13" s="106" customFormat="1" ht="60" hidden="1" customHeight="1" outlineLevel="2">
      <c r="A90" s="37" t="s">
        <v>613</v>
      </c>
      <c r="B90" s="70" t="s">
        <v>5028</v>
      </c>
      <c r="C90" s="70" t="s">
        <v>5012</v>
      </c>
      <c r="D90" s="70" t="s">
        <v>46</v>
      </c>
      <c r="E90" s="26" t="s">
        <v>5029</v>
      </c>
      <c r="F90" s="70" t="s">
        <v>242</v>
      </c>
      <c r="G90" s="70" t="s">
        <v>164</v>
      </c>
      <c r="H90" s="70" t="s">
        <v>165</v>
      </c>
      <c r="I90" s="237">
        <v>234058</v>
      </c>
      <c r="J90" s="70" t="s">
        <v>163</v>
      </c>
      <c r="K90" s="70" t="s">
        <v>5030</v>
      </c>
      <c r="L90" s="70" t="s">
        <v>5031</v>
      </c>
      <c r="M90" s="70"/>
    </row>
    <row r="91" spans="1:13" s="106" customFormat="1" ht="88.5" hidden="1" customHeight="1" outlineLevel="2">
      <c r="A91" s="37" t="s">
        <v>613</v>
      </c>
      <c r="B91" s="70" t="s">
        <v>5032</v>
      </c>
      <c r="C91" s="70" t="s">
        <v>626</v>
      </c>
      <c r="D91" s="70" t="s">
        <v>46</v>
      </c>
      <c r="E91" s="26" t="s">
        <v>5033</v>
      </c>
      <c r="F91" s="70" t="s">
        <v>242</v>
      </c>
      <c r="G91" s="70" t="s">
        <v>164</v>
      </c>
      <c r="H91" s="70" t="s">
        <v>165</v>
      </c>
      <c r="I91" s="237">
        <v>537837</v>
      </c>
      <c r="J91" s="70" t="s">
        <v>163</v>
      </c>
      <c r="K91" s="70" t="s">
        <v>5034</v>
      </c>
      <c r="L91" s="26" t="s">
        <v>4968</v>
      </c>
      <c r="M91" s="70"/>
    </row>
    <row r="92" spans="1:13" s="106" customFormat="1" ht="87" hidden="1" customHeight="1" outlineLevel="2">
      <c r="A92" s="37" t="s">
        <v>613</v>
      </c>
      <c r="B92" s="70" t="s">
        <v>5035</v>
      </c>
      <c r="C92" s="70" t="s">
        <v>626</v>
      </c>
      <c r="D92" s="70" t="s">
        <v>46</v>
      </c>
      <c r="E92" s="26" t="s">
        <v>5036</v>
      </c>
      <c r="F92" s="70" t="s">
        <v>242</v>
      </c>
      <c r="G92" s="70" t="s">
        <v>164</v>
      </c>
      <c r="H92" s="70" t="s">
        <v>165</v>
      </c>
      <c r="I92" s="237">
        <v>1207500</v>
      </c>
      <c r="J92" s="70" t="s">
        <v>163</v>
      </c>
      <c r="K92" s="70" t="s">
        <v>5037</v>
      </c>
      <c r="L92" s="26" t="s">
        <v>4968</v>
      </c>
      <c r="M92" s="70"/>
    </row>
    <row r="93" spans="1:13" s="106" customFormat="1" ht="87" hidden="1" customHeight="1" outlineLevel="2">
      <c r="A93" s="37" t="s">
        <v>613</v>
      </c>
      <c r="B93" s="70" t="s">
        <v>5038</v>
      </c>
      <c r="C93" s="70" t="s">
        <v>626</v>
      </c>
      <c r="D93" s="70" t="s">
        <v>46</v>
      </c>
      <c r="E93" s="26" t="s">
        <v>5039</v>
      </c>
      <c r="F93" s="70" t="s">
        <v>242</v>
      </c>
      <c r="G93" s="70" t="s">
        <v>164</v>
      </c>
      <c r="H93" s="70" t="s">
        <v>165</v>
      </c>
      <c r="I93" s="237">
        <v>420000</v>
      </c>
      <c r="J93" s="70" t="s">
        <v>163</v>
      </c>
      <c r="K93" s="70" t="s">
        <v>5040</v>
      </c>
      <c r="L93" s="26" t="s">
        <v>5041</v>
      </c>
      <c r="M93" s="70"/>
    </row>
    <row r="94" spans="1:13" s="106" customFormat="1" ht="90.75" hidden="1" customHeight="1" outlineLevel="2">
      <c r="A94" s="37" t="s">
        <v>613</v>
      </c>
      <c r="B94" s="70" t="s">
        <v>5042</v>
      </c>
      <c r="C94" s="70" t="s">
        <v>626</v>
      </c>
      <c r="D94" s="70" t="s">
        <v>46</v>
      </c>
      <c r="E94" s="26" t="s">
        <v>5043</v>
      </c>
      <c r="F94" s="70" t="s">
        <v>242</v>
      </c>
      <c r="G94" s="70" t="s">
        <v>164</v>
      </c>
      <c r="H94" s="70" t="s">
        <v>165</v>
      </c>
      <c r="I94" s="237">
        <v>202468</v>
      </c>
      <c r="J94" s="70" t="s">
        <v>163</v>
      </c>
      <c r="K94" s="70" t="s">
        <v>5044</v>
      </c>
      <c r="L94" s="70" t="s">
        <v>5045</v>
      </c>
      <c r="M94" s="38"/>
    </row>
    <row r="95" spans="1:13" s="106" customFormat="1" ht="92.25" hidden="1" customHeight="1" outlineLevel="2">
      <c r="A95" s="37" t="s">
        <v>613</v>
      </c>
      <c r="B95" s="70" t="s">
        <v>5046</v>
      </c>
      <c r="C95" s="70" t="s">
        <v>626</v>
      </c>
      <c r="D95" s="70" t="s">
        <v>46</v>
      </c>
      <c r="E95" s="26" t="s">
        <v>5047</v>
      </c>
      <c r="F95" s="70" t="s">
        <v>242</v>
      </c>
      <c r="G95" s="70" t="s">
        <v>164</v>
      </c>
      <c r="H95" s="70" t="s">
        <v>165</v>
      </c>
      <c r="I95" s="237">
        <v>440885</v>
      </c>
      <c r="J95" s="70" t="s">
        <v>163</v>
      </c>
      <c r="K95" s="70" t="s">
        <v>5048</v>
      </c>
      <c r="L95" s="70" t="s">
        <v>4968</v>
      </c>
      <c r="M95" s="70"/>
    </row>
    <row r="96" spans="1:13" s="106" customFormat="1" ht="92.25" hidden="1" customHeight="1" outlineLevel="2">
      <c r="A96" s="37" t="s">
        <v>613</v>
      </c>
      <c r="B96" s="70" t="s">
        <v>5049</v>
      </c>
      <c r="C96" s="70" t="s">
        <v>626</v>
      </c>
      <c r="D96" s="70" t="s">
        <v>46</v>
      </c>
      <c r="E96" s="26" t="s">
        <v>5050</v>
      </c>
      <c r="F96" s="70" t="s">
        <v>242</v>
      </c>
      <c r="G96" s="70" t="s">
        <v>164</v>
      </c>
      <c r="H96" s="70" t="s">
        <v>165</v>
      </c>
      <c r="I96" s="237">
        <v>124214</v>
      </c>
      <c r="J96" s="70" t="s">
        <v>163</v>
      </c>
      <c r="K96" s="70" t="s">
        <v>5051</v>
      </c>
      <c r="L96" s="70" t="s">
        <v>4968</v>
      </c>
      <c r="M96" s="70"/>
    </row>
    <row r="97" spans="1:13" s="106" customFormat="1" ht="90" hidden="1" customHeight="1" outlineLevel="2">
      <c r="A97" s="37" t="s">
        <v>613</v>
      </c>
      <c r="B97" s="70" t="s">
        <v>5052</v>
      </c>
      <c r="C97" s="70" t="s">
        <v>626</v>
      </c>
      <c r="D97" s="70" t="s">
        <v>46</v>
      </c>
      <c r="E97" s="26" t="s">
        <v>5053</v>
      </c>
      <c r="F97" s="70" t="s">
        <v>242</v>
      </c>
      <c r="G97" s="70" t="s">
        <v>164</v>
      </c>
      <c r="H97" s="70" t="s">
        <v>165</v>
      </c>
      <c r="I97" s="237">
        <v>526334</v>
      </c>
      <c r="J97" s="70" t="s">
        <v>163</v>
      </c>
      <c r="K97" s="70" t="s">
        <v>5054</v>
      </c>
      <c r="L97" s="70" t="s">
        <v>4975</v>
      </c>
      <c r="M97" s="70"/>
    </row>
    <row r="98" spans="1:13" s="106" customFormat="1" ht="92.25" hidden="1" customHeight="1" outlineLevel="2">
      <c r="A98" s="37" t="s">
        <v>613</v>
      </c>
      <c r="B98" s="70" t="s">
        <v>5055</v>
      </c>
      <c r="C98" s="70" t="s">
        <v>626</v>
      </c>
      <c r="D98" s="70" t="s">
        <v>46</v>
      </c>
      <c r="E98" s="26" t="s">
        <v>4856</v>
      </c>
      <c r="F98" s="70" t="s">
        <v>242</v>
      </c>
      <c r="G98" s="70" t="s">
        <v>164</v>
      </c>
      <c r="H98" s="70" t="s">
        <v>165</v>
      </c>
      <c r="I98" s="237">
        <v>444938</v>
      </c>
      <c r="J98" s="70" t="s">
        <v>163</v>
      </c>
      <c r="K98" s="70" t="s">
        <v>5056</v>
      </c>
      <c r="L98" s="26" t="s">
        <v>4968</v>
      </c>
      <c r="M98" s="70"/>
    </row>
    <row r="99" spans="1:13" s="106" customFormat="1" ht="90.75" hidden="1" customHeight="1" outlineLevel="2">
      <c r="A99" s="37" t="s">
        <v>613</v>
      </c>
      <c r="B99" s="70" t="s">
        <v>5057</v>
      </c>
      <c r="C99" s="70" t="s">
        <v>626</v>
      </c>
      <c r="D99" s="70" t="s">
        <v>46</v>
      </c>
      <c r="E99" s="26" t="s">
        <v>5058</v>
      </c>
      <c r="F99" s="70" t="s">
        <v>242</v>
      </c>
      <c r="G99" s="70" t="s">
        <v>164</v>
      </c>
      <c r="H99" s="70" t="s">
        <v>165</v>
      </c>
      <c r="I99" s="237">
        <v>368550</v>
      </c>
      <c r="J99" s="70" t="s">
        <v>163</v>
      </c>
      <c r="K99" s="70" t="s">
        <v>5059</v>
      </c>
      <c r="L99" s="26" t="s">
        <v>4968</v>
      </c>
      <c r="M99" s="70"/>
    </row>
    <row r="100" spans="1:13" s="106" customFormat="1" ht="350.1" hidden="1" customHeight="1" outlineLevel="2">
      <c r="A100" s="491" t="s">
        <v>613</v>
      </c>
      <c r="B100" s="485" t="s">
        <v>5060</v>
      </c>
      <c r="C100" s="485" t="s">
        <v>5061</v>
      </c>
      <c r="D100" s="485" t="s">
        <v>46</v>
      </c>
      <c r="E100" s="492" t="s">
        <v>5062</v>
      </c>
      <c r="F100" s="485" t="s">
        <v>242</v>
      </c>
      <c r="G100" s="485" t="s">
        <v>164</v>
      </c>
      <c r="H100" s="485" t="s">
        <v>165</v>
      </c>
      <c r="I100" s="494">
        <v>299250</v>
      </c>
      <c r="J100" s="485" t="s">
        <v>642</v>
      </c>
      <c r="K100" s="485" t="s">
        <v>5063</v>
      </c>
      <c r="L100" s="492" t="s">
        <v>5064</v>
      </c>
      <c r="M100" s="485"/>
    </row>
    <row r="101" spans="1:13" s="106" customFormat="1" ht="176.45" hidden="1" customHeight="1" outlineLevel="2">
      <c r="A101" s="491"/>
      <c r="B101" s="485"/>
      <c r="C101" s="485"/>
      <c r="D101" s="485"/>
      <c r="E101" s="492"/>
      <c r="F101" s="485"/>
      <c r="G101" s="485"/>
      <c r="H101" s="485"/>
      <c r="I101" s="494"/>
      <c r="J101" s="485"/>
      <c r="K101" s="485"/>
      <c r="L101" s="492"/>
      <c r="M101" s="485"/>
    </row>
    <row r="102" spans="1:13" s="106" customFormat="1" ht="87.75" hidden="1" customHeight="1" outlineLevel="2">
      <c r="A102" s="37" t="s">
        <v>613</v>
      </c>
      <c r="B102" s="70" t="s">
        <v>5065</v>
      </c>
      <c r="C102" s="70" t="s">
        <v>5066</v>
      </c>
      <c r="D102" s="70" t="s">
        <v>46</v>
      </c>
      <c r="E102" s="26" t="s">
        <v>5067</v>
      </c>
      <c r="F102" s="70" t="s">
        <v>242</v>
      </c>
      <c r="G102" s="70" t="s">
        <v>164</v>
      </c>
      <c r="H102" s="70" t="s">
        <v>165</v>
      </c>
      <c r="I102" s="237">
        <v>30000</v>
      </c>
      <c r="J102" s="70" t="s">
        <v>166</v>
      </c>
      <c r="K102" s="70" t="s">
        <v>5068</v>
      </c>
      <c r="L102" s="70" t="s">
        <v>4968</v>
      </c>
      <c r="M102" s="70"/>
    </row>
    <row r="103" spans="1:13" s="106" customFormat="1" ht="87.75" hidden="1" customHeight="1" outlineLevel="2">
      <c r="A103" s="37" t="s">
        <v>613</v>
      </c>
      <c r="B103" s="70" t="s">
        <v>5069</v>
      </c>
      <c r="C103" s="70" t="s">
        <v>5066</v>
      </c>
      <c r="D103" s="70" t="s">
        <v>46</v>
      </c>
      <c r="E103" s="26" t="s">
        <v>5070</v>
      </c>
      <c r="F103" s="70" t="s">
        <v>242</v>
      </c>
      <c r="G103" s="70" t="s">
        <v>164</v>
      </c>
      <c r="H103" s="70" t="s">
        <v>165</v>
      </c>
      <c r="I103" s="237">
        <v>40000</v>
      </c>
      <c r="J103" s="70" t="s">
        <v>166</v>
      </c>
      <c r="K103" s="70" t="s">
        <v>5071</v>
      </c>
      <c r="L103" s="70" t="s">
        <v>4968</v>
      </c>
      <c r="M103" s="70"/>
    </row>
    <row r="104" spans="1:13" s="106" customFormat="1" ht="111.75" hidden="1" customHeight="1" outlineLevel="2">
      <c r="A104" s="37" t="s">
        <v>613</v>
      </c>
      <c r="B104" s="70" t="s">
        <v>5072</v>
      </c>
      <c r="C104" s="70" t="s">
        <v>5066</v>
      </c>
      <c r="D104" s="70" t="s">
        <v>46</v>
      </c>
      <c r="E104" s="26" t="s">
        <v>5073</v>
      </c>
      <c r="F104" s="70" t="s">
        <v>242</v>
      </c>
      <c r="G104" s="70" t="s">
        <v>164</v>
      </c>
      <c r="H104" s="70" t="s">
        <v>165</v>
      </c>
      <c r="I104" s="237">
        <v>35250</v>
      </c>
      <c r="J104" s="70" t="s">
        <v>166</v>
      </c>
      <c r="K104" s="70" t="s">
        <v>5074</v>
      </c>
      <c r="L104" s="70" t="s">
        <v>4968</v>
      </c>
      <c r="M104" s="70"/>
    </row>
    <row r="105" spans="1:13" s="3" customFormat="1" ht="25.35" hidden="1" customHeight="1" outlineLevel="1">
      <c r="A105" s="148" t="s">
        <v>223</v>
      </c>
      <c r="B105" s="148"/>
      <c r="C105" s="148"/>
      <c r="D105" s="148"/>
      <c r="E105" s="148"/>
      <c r="F105" s="148"/>
      <c r="G105" s="148"/>
      <c r="H105" s="54"/>
      <c r="I105" s="226">
        <f>SUM(I106:I107)</f>
        <v>97650</v>
      </c>
      <c r="J105" s="148"/>
      <c r="K105" s="148"/>
      <c r="L105" s="148"/>
      <c r="M105" s="148"/>
    </row>
    <row r="106" spans="1:13" s="106" customFormat="1" ht="67.5" hidden="1" customHeight="1" outlineLevel="2">
      <c r="A106" s="57" t="s">
        <v>4547</v>
      </c>
      <c r="B106" s="44" t="s">
        <v>5075</v>
      </c>
      <c r="C106" s="88" t="s">
        <v>5076</v>
      </c>
      <c r="D106" s="70" t="s">
        <v>67</v>
      </c>
      <c r="E106" s="70" t="s">
        <v>5077</v>
      </c>
      <c r="F106" s="70" t="s">
        <v>3022</v>
      </c>
      <c r="G106" s="70" t="s">
        <v>71</v>
      </c>
      <c r="H106" s="44" t="s">
        <v>5078</v>
      </c>
      <c r="I106" s="237">
        <v>97650</v>
      </c>
      <c r="J106" s="70" t="s">
        <v>5079</v>
      </c>
      <c r="K106" s="70" t="s">
        <v>5080</v>
      </c>
      <c r="L106" s="70" t="s">
        <v>2648</v>
      </c>
      <c r="M106" s="70"/>
    </row>
    <row r="107" spans="1:13" s="106" customFormat="1" ht="129.75" hidden="1" customHeight="1" outlineLevel="2">
      <c r="A107" s="57" t="s">
        <v>4547</v>
      </c>
      <c r="B107" s="44" t="s">
        <v>4548</v>
      </c>
      <c r="C107" s="44" t="s">
        <v>4549</v>
      </c>
      <c r="D107" s="44" t="s">
        <v>46</v>
      </c>
      <c r="E107" s="70" t="s">
        <v>1839</v>
      </c>
      <c r="F107" s="70" t="s">
        <v>4550</v>
      </c>
      <c r="G107" s="70" t="s">
        <v>55</v>
      </c>
      <c r="H107" s="70" t="s">
        <v>170</v>
      </c>
      <c r="I107" s="239">
        <v>0</v>
      </c>
      <c r="J107" s="70" t="s">
        <v>4551</v>
      </c>
      <c r="K107" s="70" t="s">
        <v>4552</v>
      </c>
      <c r="L107" s="70" t="s">
        <v>4553</v>
      </c>
      <c r="M107" s="70" t="s">
        <v>5081</v>
      </c>
    </row>
    <row r="108" spans="1:13" s="3" customFormat="1" ht="25.35" hidden="1" customHeight="1" outlineLevel="1">
      <c r="A108" s="148" t="s">
        <v>224</v>
      </c>
      <c r="B108" s="148"/>
      <c r="C108" s="148"/>
      <c r="D108" s="148"/>
      <c r="E108" s="148"/>
      <c r="F108" s="148"/>
      <c r="G108" s="148"/>
      <c r="H108" s="54"/>
      <c r="I108" s="226">
        <f>SUM(I109:I114)</f>
        <v>0</v>
      </c>
      <c r="J108" s="148"/>
      <c r="K108" s="148"/>
      <c r="L108" s="148"/>
      <c r="M108" s="148"/>
    </row>
    <row r="109" spans="1:13" s="110" customFormat="1" ht="84.75" hidden="1" customHeight="1" outlineLevel="2">
      <c r="A109" s="37" t="s">
        <v>171</v>
      </c>
      <c r="B109" s="38" t="s">
        <v>5082</v>
      </c>
      <c r="C109" s="38" t="s">
        <v>5083</v>
      </c>
      <c r="D109" s="38" t="s">
        <v>46</v>
      </c>
      <c r="E109" s="38" t="s">
        <v>5084</v>
      </c>
      <c r="F109" s="38" t="s">
        <v>420</v>
      </c>
      <c r="G109" s="38" t="s">
        <v>55</v>
      </c>
      <c r="H109" s="38" t="s">
        <v>417</v>
      </c>
      <c r="I109" s="233">
        <v>0</v>
      </c>
      <c r="J109" s="38" t="s">
        <v>5085</v>
      </c>
      <c r="K109" s="38" t="s">
        <v>5086</v>
      </c>
      <c r="L109" s="38" t="s">
        <v>4565</v>
      </c>
      <c r="M109" s="61" t="s">
        <v>4798</v>
      </c>
    </row>
    <row r="110" spans="1:13" s="110" customFormat="1" ht="87.75" hidden="1" customHeight="1" outlineLevel="2">
      <c r="A110" s="37" t="s">
        <v>4554</v>
      </c>
      <c r="B110" s="44" t="s">
        <v>5087</v>
      </c>
      <c r="C110" s="44" t="s">
        <v>5087</v>
      </c>
      <c r="D110" s="44" t="s">
        <v>94</v>
      </c>
      <c r="E110" s="38" t="s">
        <v>5088</v>
      </c>
      <c r="F110" s="38" t="s">
        <v>420</v>
      </c>
      <c r="G110" s="38"/>
      <c r="H110" s="38"/>
      <c r="I110" s="240">
        <v>0</v>
      </c>
      <c r="J110" s="38"/>
      <c r="K110" s="38" t="s">
        <v>5089</v>
      </c>
      <c r="L110" s="38" t="s">
        <v>5090</v>
      </c>
      <c r="M110" s="38" t="s">
        <v>5091</v>
      </c>
    </row>
    <row r="111" spans="1:13" s="110" customFormat="1" ht="99" hidden="1" customHeight="1" outlineLevel="2">
      <c r="A111" s="37" t="s">
        <v>4554</v>
      </c>
      <c r="B111" s="38" t="s">
        <v>5092</v>
      </c>
      <c r="C111" s="38" t="s">
        <v>5092</v>
      </c>
      <c r="D111" s="44" t="s">
        <v>102</v>
      </c>
      <c r="E111" s="38" t="s">
        <v>5088</v>
      </c>
      <c r="F111" s="38" t="s">
        <v>420</v>
      </c>
      <c r="G111" s="38"/>
      <c r="H111" s="38"/>
      <c r="I111" s="240">
        <v>0</v>
      </c>
      <c r="J111" s="38"/>
      <c r="K111" s="38" t="s">
        <v>5093</v>
      </c>
      <c r="L111" s="38" t="s">
        <v>5094</v>
      </c>
      <c r="M111" s="38" t="s">
        <v>5091</v>
      </c>
    </row>
    <row r="112" spans="1:13" s="110" customFormat="1" ht="96.75" hidden="1" customHeight="1" outlineLevel="2">
      <c r="A112" s="37" t="s">
        <v>4554</v>
      </c>
      <c r="B112" s="44" t="s">
        <v>5095</v>
      </c>
      <c r="C112" s="44" t="s">
        <v>5096</v>
      </c>
      <c r="D112" s="44" t="s">
        <v>54</v>
      </c>
      <c r="E112" s="38" t="s">
        <v>5097</v>
      </c>
      <c r="F112" s="38" t="s">
        <v>5098</v>
      </c>
      <c r="G112" s="38" t="s">
        <v>55</v>
      </c>
      <c r="H112" s="38" t="s">
        <v>417</v>
      </c>
      <c r="I112" s="233">
        <v>0</v>
      </c>
      <c r="J112" s="38" t="s">
        <v>5099</v>
      </c>
      <c r="K112" s="38" t="s">
        <v>5100</v>
      </c>
      <c r="L112" s="38" t="s">
        <v>362</v>
      </c>
      <c r="M112" s="38" t="s">
        <v>5101</v>
      </c>
    </row>
    <row r="113" spans="1:15" s="110" customFormat="1" ht="302.45" hidden="1" customHeight="1" outlineLevel="2">
      <c r="A113" s="60" t="s">
        <v>4554</v>
      </c>
      <c r="B113" s="70" t="s">
        <v>4555</v>
      </c>
      <c r="C113" s="70" t="s">
        <v>5102</v>
      </c>
      <c r="D113" s="70" t="s">
        <v>46</v>
      </c>
      <c r="E113" s="70" t="s">
        <v>4557</v>
      </c>
      <c r="F113" s="70" t="s">
        <v>418</v>
      </c>
      <c r="G113" s="70" t="s">
        <v>51</v>
      </c>
      <c r="H113" s="70" t="s">
        <v>966</v>
      </c>
      <c r="I113" s="233">
        <v>0</v>
      </c>
      <c r="J113" s="70" t="s">
        <v>163</v>
      </c>
      <c r="K113" s="70" t="s">
        <v>973</v>
      </c>
      <c r="L113" s="70" t="s">
        <v>4558</v>
      </c>
      <c r="M113" s="61" t="s">
        <v>4798</v>
      </c>
    </row>
    <row r="114" spans="1:15" s="110" customFormat="1" ht="108" hidden="1" customHeight="1" outlineLevel="2">
      <c r="A114" s="60" t="s">
        <v>171</v>
      </c>
      <c r="B114" s="38" t="s">
        <v>5103</v>
      </c>
      <c r="C114" s="38" t="s">
        <v>5104</v>
      </c>
      <c r="D114" s="38" t="s">
        <v>46</v>
      </c>
      <c r="E114" s="38" t="s">
        <v>5105</v>
      </c>
      <c r="F114" s="38" t="s">
        <v>5106</v>
      </c>
      <c r="G114" s="38"/>
      <c r="H114" s="38"/>
      <c r="I114" s="238">
        <v>0</v>
      </c>
      <c r="J114" s="38" t="s">
        <v>197</v>
      </c>
      <c r="K114" s="38" t="s">
        <v>5107</v>
      </c>
      <c r="L114" s="38" t="s">
        <v>5108</v>
      </c>
      <c r="M114" s="38" t="s">
        <v>5109</v>
      </c>
    </row>
    <row r="115" spans="1:15" s="3" customFormat="1" ht="25.35" hidden="1" customHeight="1" outlineLevel="1">
      <c r="A115" s="148" t="s">
        <v>225</v>
      </c>
      <c r="B115" s="148"/>
      <c r="C115" s="148"/>
      <c r="D115" s="148"/>
      <c r="E115" s="148"/>
      <c r="F115" s="148"/>
      <c r="G115" s="148"/>
      <c r="H115" s="54"/>
      <c r="I115" s="226">
        <f>SUM(I116:I120)</f>
        <v>229450</v>
      </c>
      <c r="J115" s="148"/>
      <c r="K115" s="148"/>
      <c r="L115" s="148"/>
      <c r="M115" s="148"/>
    </row>
    <row r="116" spans="1:15" s="115" customFormat="1" ht="96" hidden="1" customHeight="1" outlineLevel="2">
      <c r="A116" s="58" t="s">
        <v>176</v>
      </c>
      <c r="B116" s="204" t="s">
        <v>488</v>
      </c>
      <c r="C116" s="204" t="s">
        <v>5110</v>
      </c>
      <c r="D116" s="204" t="s">
        <v>46</v>
      </c>
      <c r="E116" s="204" t="s">
        <v>5111</v>
      </c>
      <c r="F116" s="205" t="s">
        <v>5112</v>
      </c>
      <c r="G116" s="205" t="s">
        <v>55</v>
      </c>
      <c r="H116" s="59" t="s">
        <v>4583</v>
      </c>
      <c r="I116" s="241">
        <v>40000</v>
      </c>
      <c r="J116" s="205" t="s">
        <v>661</v>
      </c>
      <c r="K116" s="205" t="s">
        <v>492</v>
      </c>
      <c r="L116" s="205" t="s">
        <v>5113</v>
      </c>
      <c r="M116" s="204"/>
      <c r="N116" s="211"/>
      <c r="O116" s="216"/>
    </row>
    <row r="117" spans="1:15" s="115" customFormat="1" ht="75" hidden="1" customHeight="1" outlineLevel="2">
      <c r="A117" s="58" t="s">
        <v>176</v>
      </c>
      <c r="B117" s="204" t="s">
        <v>690</v>
      </c>
      <c r="C117" s="204" t="s">
        <v>5114</v>
      </c>
      <c r="D117" s="204" t="s">
        <v>46</v>
      </c>
      <c r="E117" s="204" t="s">
        <v>5115</v>
      </c>
      <c r="F117" s="59" t="s">
        <v>4582</v>
      </c>
      <c r="G117" s="205" t="s">
        <v>55</v>
      </c>
      <c r="H117" s="59" t="s">
        <v>4583</v>
      </c>
      <c r="I117" s="233">
        <v>0</v>
      </c>
      <c r="J117" s="205" t="s">
        <v>5116</v>
      </c>
      <c r="K117" s="205" t="s">
        <v>5117</v>
      </c>
      <c r="L117" s="205" t="s">
        <v>96</v>
      </c>
      <c r="M117" s="204" t="s">
        <v>5118</v>
      </c>
      <c r="N117" s="212"/>
      <c r="O117" s="216"/>
    </row>
    <row r="118" spans="1:15" s="115" customFormat="1" ht="110.25" hidden="1" customHeight="1" outlineLevel="2">
      <c r="A118" s="58" t="s">
        <v>176</v>
      </c>
      <c r="B118" s="204" t="s">
        <v>5119</v>
      </c>
      <c r="C118" s="204" t="s">
        <v>5120</v>
      </c>
      <c r="D118" s="204" t="s">
        <v>46</v>
      </c>
      <c r="E118" s="204" t="s">
        <v>5121</v>
      </c>
      <c r="F118" s="205" t="s">
        <v>65</v>
      </c>
      <c r="G118" s="205" t="s">
        <v>55</v>
      </c>
      <c r="H118" s="59" t="s">
        <v>4583</v>
      </c>
      <c r="I118" s="241">
        <v>180000</v>
      </c>
      <c r="J118" s="205" t="s">
        <v>125</v>
      </c>
      <c r="K118" s="205" t="s">
        <v>5122</v>
      </c>
      <c r="L118" s="205" t="s">
        <v>5123</v>
      </c>
      <c r="M118" s="204"/>
      <c r="O118" s="216"/>
    </row>
    <row r="119" spans="1:15" s="115" customFormat="1" ht="75.75" hidden="1" customHeight="1" outlineLevel="2">
      <c r="A119" s="58" t="s">
        <v>176</v>
      </c>
      <c r="B119" s="204" t="s">
        <v>488</v>
      </c>
      <c r="C119" s="204" t="s">
        <v>5124</v>
      </c>
      <c r="D119" s="204" t="s">
        <v>46</v>
      </c>
      <c r="E119" s="204" t="s">
        <v>4914</v>
      </c>
      <c r="F119" s="205" t="s">
        <v>5112</v>
      </c>
      <c r="G119" s="205" t="s">
        <v>55</v>
      </c>
      <c r="H119" s="59" t="s">
        <v>4583</v>
      </c>
      <c r="I119" s="242">
        <v>9450</v>
      </c>
      <c r="J119" s="205" t="s">
        <v>661</v>
      </c>
      <c r="K119" s="205" t="s">
        <v>5125</v>
      </c>
      <c r="L119" s="205" t="s">
        <v>5113</v>
      </c>
      <c r="M119" s="204"/>
      <c r="N119" s="212"/>
      <c r="O119" s="216"/>
    </row>
    <row r="120" spans="1:15" s="115" customFormat="1" ht="111.75" hidden="1" customHeight="1" outlineLevel="2">
      <c r="A120" s="58" t="s">
        <v>176</v>
      </c>
      <c r="B120" s="204" t="s">
        <v>5126</v>
      </c>
      <c r="C120" s="204" t="s">
        <v>5127</v>
      </c>
      <c r="D120" s="204" t="s">
        <v>46</v>
      </c>
      <c r="E120" s="204" t="s">
        <v>5128</v>
      </c>
      <c r="F120" s="205" t="s">
        <v>65</v>
      </c>
      <c r="G120" s="205" t="s">
        <v>55</v>
      </c>
      <c r="H120" s="59" t="s">
        <v>4583</v>
      </c>
      <c r="I120" s="233">
        <v>0</v>
      </c>
      <c r="J120" s="205" t="s">
        <v>5129</v>
      </c>
      <c r="K120" s="205" t="s">
        <v>5130</v>
      </c>
      <c r="L120" s="205" t="s">
        <v>147</v>
      </c>
      <c r="M120" s="204" t="s">
        <v>5118</v>
      </c>
      <c r="N120" s="213"/>
      <c r="O120" s="216"/>
    </row>
    <row r="121" spans="1:15" s="3" customFormat="1" ht="25.35" hidden="1" customHeight="1" outlineLevel="1">
      <c r="A121" s="148" t="s">
        <v>448</v>
      </c>
      <c r="B121" s="148"/>
      <c r="C121" s="148"/>
      <c r="D121" s="148"/>
      <c r="E121" s="148"/>
      <c r="F121" s="148"/>
      <c r="G121" s="148"/>
      <c r="H121" s="54"/>
      <c r="I121" s="226">
        <f>SUM(I122:I143)</f>
        <v>878435</v>
      </c>
      <c r="J121" s="148"/>
      <c r="K121" s="148"/>
      <c r="L121" s="148"/>
      <c r="M121" s="148"/>
    </row>
    <row r="122" spans="1:15" s="115" customFormat="1" ht="61.5" hidden="1" customHeight="1" outlineLevel="2">
      <c r="A122" s="37" t="s">
        <v>502</v>
      </c>
      <c r="B122" s="38" t="s">
        <v>5131</v>
      </c>
      <c r="C122" s="38" t="s">
        <v>5132</v>
      </c>
      <c r="D122" s="38" t="s">
        <v>46</v>
      </c>
      <c r="E122" s="38" t="s">
        <v>5133</v>
      </c>
      <c r="F122" s="38" t="s">
        <v>754</v>
      </c>
      <c r="G122" s="38" t="s">
        <v>194</v>
      </c>
      <c r="H122" s="38" t="s">
        <v>195</v>
      </c>
      <c r="I122" s="235">
        <v>9524</v>
      </c>
      <c r="J122" s="38" t="s">
        <v>193</v>
      </c>
      <c r="K122" s="38" t="s">
        <v>5134</v>
      </c>
      <c r="L122" s="38" t="s">
        <v>5135</v>
      </c>
      <c r="M122" s="70"/>
    </row>
    <row r="123" spans="1:15" s="115" customFormat="1" ht="64.5" hidden="1" customHeight="1" outlineLevel="2">
      <c r="A123" s="37" t="s">
        <v>502</v>
      </c>
      <c r="B123" s="38" t="s">
        <v>2590</v>
      </c>
      <c r="C123" s="38" t="s">
        <v>5132</v>
      </c>
      <c r="D123" s="38" t="s">
        <v>46</v>
      </c>
      <c r="E123" s="38" t="s">
        <v>5136</v>
      </c>
      <c r="F123" s="38" t="s">
        <v>754</v>
      </c>
      <c r="G123" s="38" t="s">
        <v>194</v>
      </c>
      <c r="H123" s="38" t="s">
        <v>195</v>
      </c>
      <c r="I123" s="235">
        <v>57142</v>
      </c>
      <c r="J123" s="38" t="s">
        <v>193</v>
      </c>
      <c r="K123" s="38" t="s">
        <v>5137</v>
      </c>
      <c r="L123" s="38" t="s">
        <v>5138</v>
      </c>
      <c r="M123" s="70"/>
    </row>
    <row r="124" spans="1:15" s="115" customFormat="1" ht="63.75" hidden="1" customHeight="1" outlineLevel="2">
      <c r="A124" s="37" t="s">
        <v>502</v>
      </c>
      <c r="B124" s="38" t="s">
        <v>5139</v>
      </c>
      <c r="C124" s="38" t="s">
        <v>5132</v>
      </c>
      <c r="D124" s="38" t="s">
        <v>46</v>
      </c>
      <c r="E124" s="38" t="s">
        <v>5140</v>
      </c>
      <c r="F124" s="38" t="s">
        <v>754</v>
      </c>
      <c r="G124" s="38" t="s">
        <v>194</v>
      </c>
      <c r="H124" s="38" t="s">
        <v>195</v>
      </c>
      <c r="I124" s="235">
        <v>75000</v>
      </c>
      <c r="J124" s="38" t="s">
        <v>193</v>
      </c>
      <c r="K124" s="38" t="s">
        <v>5141</v>
      </c>
      <c r="L124" s="38" t="s">
        <v>5142</v>
      </c>
      <c r="M124" s="70"/>
    </row>
    <row r="125" spans="1:15" s="115" customFormat="1" ht="81" hidden="1" customHeight="1" outlineLevel="2">
      <c r="A125" s="37" t="s">
        <v>502</v>
      </c>
      <c r="B125" s="38" t="s">
        <v>5143</v>
      </c>
      <c r="C125" s="38" t="s">
        <v>5144</v>
      </c>
      <c r="D125" s="38" t="s">
        <v>46</v>
      </c>
      <c r="E125" s="38" t="s">
        <v>5145</v>
      </c>
      <c r="F125" s="38" t="s">
        <v>754</v>
      </c>
      <c r="G125" s="38" t="s">
        <v>194</v>
      </c>
      <c r="H125" s="38" t="s">
        <v>195</v>
      </c>
      <c r="I125" s="235">
        <v>23500</v>
      </c>
      <c r="J125" s="38" t="s">
        <v>198</v>
      </c>
      <c r="K125" s="38" t="s">
        <v>5146</v>
      </c>
      <c r="L125" s="38" t="s">
        <v>96</v>
      </c>
      <c r="M125" s="70"/>
    </row>
    <row r="126" spans="1:15" s="115" customFormat="1" ht="111" hidden="1" customHeight="1" outlineLevel="2">
      <c r="A126" s="37" t="s">
        <v>502</v>
      </c>
      <c r="B126" s="38" t="s">
        <v>5147</v>
      </c>
      <c r="C126" s="38" t="s">
        <v>5148</v>
      </c>
      <c r="D126" s="38" t="s">
        <v>107</v>
      </c>
      <c r="E126" s="38" t="s">
        <v>5149</v>
      </c>
      <c r="F126" s="38" t="s">
        <v>65</v>
      </c>
      <c r="G126" s="38" t="s">
        <v>194</v>
      </c>
      <c r="H126" s="38" t="s">
        <v>195</v>
      </c>
      <c r="I126" s="235">
        <v>228500</v>
      </c>
      <c r="J126" s="38" t="s">
        <v>198</v>
      </c>
      <c r="K126" s="38" t="s">
        <v>5150</v>
      </c>
      <c r="L126" s="38" t="s">
        <v>5151</v>
      </c>
      <c r="M126" s="70"/>
    </row>
    <row r="127" spans="1:15" s="115" customFormat="1" ht="63.75" hidden="1" customHeight="1" outlineLevel="2">
      <c r="A127" s="37" t="s">
        <v>502</v>
      </c>
      <c r="B127" s="38" t="s">
        <v>1061</v>
      </c>
      <c r="C127" s="38" t="s">
        <v>5132</v>
      </c>
      <c r="D127" s="38" t="s">
        <v>46</v>
      </c>
      <c r="E127" s="38" t="s">
        <v>5152</v>
      </c>
      <c r="F127" s="38" t="s">
        <v>754</v>
      </c>
      <c r="G127" s="38" t="s">
        <v>194</v>
      </c>
      <c r="H127" s="38" t="s">
        <v>195</v>
      </c>
      <c r="I127" s="235">
        <v>21473</v>
      </c>
      <c r="J127" s="38" t="s">
        <v>193</v>
      </c>
      <c r="K127" s="38" t="s">
        <v>5153</v>
      </c>
      <c r="L127" s="38" t="s">
        <v>5138</v>
      </c>
      <c r="M127" s="70"/>
    </row>
    <row r="128" spans="1:15" s="115" customFormat="1" ht="60.75" hidden="1" customHeight="1" outlineLevel="2">
      <c r="A128" s="37" t="s">
        <v>502</v>
      </c>
      <c r="B128" s="38" t="s">
        <v>5154</v>
      </c>
      <c r="C128" s="38" t="s">
        <v>5132</v>
      </c>
      <c r="D128" s="38" t="s">
        <v>46</v>
      </c>
      <c r="E128" s="38" t="s">
        <v>5155</v>
      </c>
      <c r="F128" s="38" t="s">
        <v>754</v>
      </c>
      <c r="G128" s="38" t="s">
        <v>194</v>
      </c>
      <c r="H128" s="38" t="s">
        <v>195</v>
      </c>
      <c r="I128" s="235">
        <v>25000</v>
      </c>
      <c r="J128" s="38" t="s">
        <v>193</v>
      </c>
      <c r="K128" s="38" t="s">
        <v>5156</v>
      </c>
      <c r="L128" s="38" t="s">
        <v>5138</v>
      </c>
      <c r="M128" s="70"/>
    </row>
    <row r="129" spans="1:13" s="115" customFormat="1" ht="110.25" hidden="1" customHeight="1" outlineLevel="2">
      <c r="A129" s="37" t="s">
        <v>502</v>
      </c>
      <c r="B129" s="38" t="s">
        <v>5147</v>
      </c>
      <c r="C129" s="38" t="s">
        <v>5157</v>
      </c>
      <c r="D129" s="38" t="s">
        <v>5158</v>
      </c>
      <c r="E129" s="38" t="s">
        <v>5159</v>
      </c>
      <c r="F129" s="38" t="s">
        <v>65</v>
      </c>
      <c r="G129" s="38" t="s">
        <v>194</v>
      </c>
      <c r="H129" s="38" t="s">
        <v>195</v>
      </c>
      <c r="I129" s="235">
        <v>185000</v>
      </c>
      <c r="J129" s="38" t="s">
        <v>198</v>
      </c>
      <c r="K129" s="38" t="s">
        <v>5160</v>
      </c>
      <c r="L129" s="38" t="s">
        <v>5161</v>
      </c>
      <c r="M129" s="70"/>
    </row>
    <row r="130" spans="1:13" s="115" customFormat="1" ht="62.25" hidden="1" customHeight="1" outlineLevel="2">
      <c r="A130" s="37" t="s">
        <v>502</v>
      </c>
      <c r="B130" s="38" t="s">
        <v>5162</v>
      </c>
      <c r="C130" s="38" t="s">
        <v>5132</v>
      </c>
      <c r="D130" s="38" t="s">
        <v>46</v>
      </c>
      <c r="E130" s="38" t="s">
        <v>5163</v>
      </c>
      <c r="F130" s="38" t="s">
        <v>754</v>
      </c>
      <c r="G130" s="38" t="s">
        <v>194</v>
      </c>
      <c r="H130" s="38" t="s">
        <v>195</v>
      </c>
      <c r="I130" s="235">
        <v>10000</v>
      </c>
      <c r="J130" s="38" t="s">
        <v>193</v>
      </c>
      <c r="K130" s="38" t="s">
        <v>5134</v>
      </c>
      <c r="L130" s="38" t="s">
        <v>5135</v>
      </c>
      <c r="M130" s="70"/>
    </row>
    <row r="131" spans="1:13" s="115" customFormat="1" ht="60.75" hidden="1" customHeight="1" outlineLevel="2">
      <c r="A131" s="37" t="s">
        <v>502</v>
      </c>
      <c r="B131" s="38" t="s">
        <v>5164</v>
      </c>
      <c r="C131" s="38" t="s">
        <v>5132</v>
      </c>
      <c r="D131" s="38" t="s">
        <v>46</v>
      </c>
      <c r="E131" s="38" t="s">
        <v>5165</v>
      </c>
      <c r="F131" s="38" t="s">
        <v>754</v>
      </c>
      <c r="G131" s="38" t="s">
        <v>194</v>
      </c>
      <c r="H131" s="38" t="s">
        <v>195</v>
      </c>
      <c r="I131" s="235">
        <v>3000</v>
      </c>
      <c r="J131" s="38" t="s">
        <v>193</v>
      </c>
      <c r="K131" s="38" t="s">
        <v>5166</v>
      </c>
      <c r="L131" s="38" t="s">
        <v>62</v>
      </c>
      <c r="M131" s="70"/>
    </row>
    <row r="132" spans="1:13" s="115" customFormat="1" ht="60.75" hidden="1" customHeight="1" outlineLevel="2">
      <c r="A132" s="37" t="s">
        <v>502</v>
      </c>
      <c r="B132" s="38" t="s">
        <v>1061</v>
      </c>
      <c r="C132" s="38" t="s">
        <v>5132</v>
      </c>
      <c r="D132" s="38" t="s">
        <v>46</v>
      </c>
      <c r="E132" s="38" t="s">
        <v>5167</v>
      </c>
      <c r="F132" s="38" t="s">
        <v>754</v>
      </c>
      <c r="G132" s="38" t="s">
        <v>194</v>
      </c>
      <c r="H132" s="38" t="s">
        <v>195</v>
      </c>
      <c r="I132" s="235">
        <v>13200</v>
      </c>
      <c r="J132" s="38" t="s">
        <v>193</v>
      </c>
      <c r="K132" s="38" t="s">
        <v>5153</v>
      </c>
      <c r="L132" s="38" t="s">
        <v>5138</v>
      </c>
      <c r="M132" s="70"/>
    </row>
    <row r="133" spans="1:13" s="115" customFormat="1" ht="72.75" hidden="1" customHeight="1" outlineLevel="2">
      <c r="A133" s="37" t="s">
        <v>502</v>
      </c>
      <c r="B133" s="38" t="s">
        <v>5168</v>
      </c>
      <c r="C133" s="38" t="s">
        <v>5144</v>
      </c>
      <c r="D133" s="38" t="s">
        <v>46</v>
      </c>
      <c r="E133" s="38" t="s">
        <v>5169</v>
      </c>
      <c r="F133" s="38" t="s">
        <v>754</v>
      </c>
      <c r="G133" s="38" t="s">
        <v>194</v>
      </c>
      <c r="H133" s="38" t="s">
        <v>195</v>
      </c>
      <c r="I133" s="235">
        <v>40000</v>
      </c>
      <c r="J133" s="38" t="s">
        <v>198</v>
      </c>
      <c r="K133" s="38" t="s">
        <v>5170</v>
      </c>
      <c r="L133" s="38" t="s">
        <v>96</v>
      </c>
      <c r="M133" s="70"/>
    </row>
    <row r="134" spans="1:13" s="115" customFormat="1" ht="72.75" hidden="1" customHeight="1" outlineLevel="2">
      <c r="A134" s="37" t="s">
        <v>502</v>
      </c>
      <c r="B134" s="38" t="s">
        <v>5171</v>
      </c>
      <c r="C134" s="38" t="s">
        <v>5144</v>
      </c>
      <c r="D134" s="38" t="s">
        <v>46</v>
      </c>
      <c r="E134" s="38" t="s">
        <v>5172</v>
      </c>
      <c r="F134" s="38" t="s">
        <v>754</v>
      </c>
      <c r="G134" s="38" t="s">
        <v>194</v>
      </c>
      <c r="H134" s="38" t="s">
        <v>195</v>
      </c>
      <c r="I134" s="235">
        <v>26221</v>
      </c>
      <c r="J134" s="38" t="s">
        <v>198</v>
      </c>
      <c r="K134" s="38" t="s">
        <v>5173</v>
      </c>
      <c r="L134" s="38" t="s">
        <v>5174</v>
      </c>
      <c r="M134" s="70"/>
    </row>
    <row r="135" spans="1:13" s="115" customFormat="1" ht="71.25" hidden="1" customHeight="1" outlineLevel="2">
      <c r="A135" s="37" t="s">
        <v>502</v>
      </c>
      <c r="B135" s="38" t="s">
        <v>5175</v>
      </c>
      <c r="C135" s="38" t="s">
        <v>5144</v>
      </c>
      <c r="D135" s="38" t="s">
        <v>46</v>
      </c>
      <c r="E135" s="38" t="s">
        <v>5176</v>
      </c>
      <c r="F135" s="38" t="s">
        <v>754</v>
      </c>
      <c r="G135" s="38" t="s">
        <v>194</v>
      </c>
      <c r="H135" s="38" t="s">
        <v>195</v>
      </c>
      <c r="I135" s="235">
        <v>3780</v>
      </c>
      <c r="J135" s="38" t="s">
        <v>198</v>
      </c>
      <c r="K135" s="38" t="s">
        <v>5177</v>
      </c>
      <c r="L135" s="38" t="s">
        <v>96</v>
      </c>
      <c r="M135" s="70"/>
    </row>
    <row r="136" spans="1:13" s="115" customFormat="1" ht="94.5" hidden="1" customHeight="1" outlineLevel="2">
      <c r="A136" s="37" t="s">
        <v>502</v>
      </c>
      <c r="B136" s="38" t="s">
        <v>5178</v>
      </c>
      <c r="C136" s="38" t="s">
        <v>2543</v>
      </c>
      <c r="D136" s="38" t="s">
        <v>46</v>
      </c>
      <c r="E136" s="38" t="s">
        <v>5179</v>
      </c>
      <c r="F136" s="38" t="s">
        <v>754</v>
      </c>
      <c r="G136" s="38" t="s">
        <v>200</v>
      </c>
      <c r="H136" s="38" t="s">
        <v>201</v>
      </c>
      <c r="I136" s="235">
        <v>38095</v>
      </c>
      <c r="J136" s="38" t="s">
        <v>193</v>
      </c>
      <c r="K136" s="38" t="s">
        <v>5180</v>
      </c>
      <c r="L136" s="38" t="s">
        <v>96</v>
      </c>
      <c r="M136" s="70"/>
    </row>
    <row r="137" spans="1:13" s="115" customFormat="1" ht="94.5" hidden="1" customHeight="1" outlineLevel="2">
      <c r="A137" s="37" t="s">
        <v>502</v>
      </c>
      <c r="B137" s="38" t="s">
        <v>5178</v>
      </c>
      <c r="C137" s="38" t="s">
        <v>2543</v>
      </c>
      <c r="D137" s="38" t="s">
        <v>46</v>
      </c>
      <c r="E137" s="38" t="s">
        <v>5181</v>
      </c>
      <c r="F137" s="38" t="s">
        <v>754</v>
      </c>
      <c r="G137" s="38" t="s">
        <v>200</v>
      </c>
      <c r="H137" s="38" t="s">
        <v>201</v>
      </c>
      <c r="I137" s="235">
        <v>30000</v>
      </c>
      <c r="J137" s="38" t="s">
        <v>193</v>
      </c>
      <c r="K137" s="38" t="s">
        <v>5180</v>
      </c>
      <c r="L137" s="38" t="s">
        <v>5135</v>
      </c>
      <c r="M137" s="70"/>
    </row>
    <row r="138" spans="1:13" s="115" customFormat="1" ht="93.75" hidden="1" customHeight="1" outlineLevel="2">
      <c r="A138" s="37" t="s">
        <v>502</v>
      </c>
      <c r="B138" s="38" t="s">
        <v>5182</v>
      </c>
      <c r="C138" s="38" t="s">
        <v>2543</v>
      </c>
      <c r="D138" s="38" t="s">
        <v>46</v>
      </c>
      <c r="E138" s="38" t="s">
        <v>5183</v>
      </c>
      <c r="F138" s="38" t="s">
        <v>754</v>
      </c>
      <c r="G138" s="38" t="s">
        <v>200</v>
      </c>
      <c r="H138" s="38" t="s">
        <v>201</v>
      </c>
      <c r="I138" s="235">
        <v>15000</v>
      </c>
      <c r="J138" s="38" t="s">
        <v>193</v>
      </c>
      <c r="K138" s="38" t="s">
        <v>5184</v>
      </c>
      <c r="L138" s="38" t="s">
        <v>5135</v>
      </c>
      <c r="M138" s="70"/>
    </row>
    <row r="139" spans="1:13" s="115" customFormat="1" ht="94.5" hidden="1" customHeight="1" outlineLevel="2">
      <c r="A139" s="37" t="s">
        <v>502</v>
      </c>
      <c r="B139" s="38" t="s">
        <v>5185</v>
      </c>
      <c r="C139" s="38" t="s">
        <v>2543</v>
      </c>
      <c r="D139" s="38" t="s">
        <v>46</v>
      </c>
      <c r="E139" s="38" t="s">
        <v>5186</v>
      </c>
      <c r="F139" s="38" t="s">
        <v>754</v>
      </c>
      <c r="G139" s="38" t="s">
        <v>200</v>
      </c>
      <c r="H139" s="38" t="s">
        <v>201</v>
      </c>
      <c r="I139" s="235">
        <v>8000</v>
      </c>
      <c r="J139" s="38" t="s">
        <v>193</v>
      </c>
      <c r="K139" s="38" t="s">
        <v>5187</v>
      </c>
      <c r="L139" s="38" t="s">
        <v>5135</v>
      </c>
      <c r="M139" s="70"/>
    </row>
    <row r="140" spans="1:13" s="115" customFormat="1" ht="91.5" hidden="1" customHeight="1" outlineLevel="2">
      <c r="A140" s="37" t="s">
        <v>502</v>
      </c>
      <c r="B140" s="38" t="s">
        <v>5182</v>
      </c>
      <c r="C140" s="38" t="s">
        <v>2543</v>
      </c>
      <c r="D140" s="38" t="s">
        <v>46</v>
      </c>
      <c r="E140" s="38" t="s">
        <v>5188</v>
      </c>
      <c r="F140" s="38" t="s">
        <v>754</v>
      </c>
      <c r="G140" s="38" t="s">
        <v>200</v>
      </c>
      <c r="H140" s="38" t="s">
        <v>201</v>
      </c>
      <c r="I140" s="235">
        <v>15000</v>
      </c>
      <c r="J140" s="38" t="s">
        <v>193</v>
      </c>
      <c r="K140" s="38" t="s">
        <v>5184</v>
      </c>
      <c r="L140" s="38" t="s">
        <v>5135</v>
      </c>
      <c r="M140" s="70"/>
    </row>
    <row r="141" spans="1:13" s="115" customFormat="1" ht="97.5" hidden="1" customHeight="1" outlineLevel="2">
      <c r="A141" s="37" t="s">
        <v>502</v>
      </c>
      <c r="B141" s="38" t="s">
        <v>5182</v>
      </c>
      <c r="C141" s="38" t="s">
        <v>2543</v>
      </c>
      <c r="D141" s="38" t="s">
        <v>46</v>
      </c>
      <c r="E141" s="38" t="s">
        <v>5189</v>
      </c>
      <c r="F141" s="38" t="s">
        <v>754</v>
      </c>
      <c r="G141" s="38" t="s">
        <v>200</v>
      </c>
      <c r="H141" s="38" t="s">
        <v>201</v>
      </c>
      <c r="I141" s="235">
        <v>25000</v>
      </c>
      <c r="J141" s="38" t="s">
        <v>193</v>
      </c>
      <c r="K141" s="38" t="s">
        <v>5184</v>
      </c>
      <c r="L141" s="38" t="s">
        <v>5135</v>
      </c>
      <c r="M141" s="70"/>
    </row>
    <row r="142" spans="1:13" s="115" customFormat="1" ht="97.5" hidden="1" customHeight="1" outlineLevel="2">
      <c r="A142" s="37" t="s">
        <v>502</v>
      </c>
      <c r="B142" s="38" t="s">
        <v>5178</v>
      </c>
      <c r="C142" s="38" t="s">
        <v>2543</v>
      </c>
      <c r="D142" s="38" t="s">
        <v>46</v>
      </c>
      <c r="E142" s="38" t="s">
        <v>5190</v>
      </c>
      <c r="F142" s="38" t="s">
        <v>754</v>
      </c>
      <c r="G142" s="38" t="s">
        <v>200</v>
      </c>
      <c r="H142" s="38" t="s">
        <v>201</v>
      </c>
      <c r="I142" s="235">
        <v>1000</v>
      </c>
      <c r="J142" s="38" t="s">
        <v>193</v>
      </c>
      <c r="K142" s="38" t="s">
        <v>5180</v>
      </c>
      <c r="L142" s="38" t="s">
        <v>5135</v>
      </c>
      <c r="M142" s="70"/>
    </row>
    <row r="143" spans="1:13" s="115" customFormat="1" ht="97.5" hidden="1" customHeight="1" outlineLevel="2">
      <c r="A143" s="37" t="s">
        <v>502</v>
      </c>
      <c r="B143" s="38" t="s">
        <v>5191</v>
      </c>
      <c r="C143" s="38" t="s">
        <v>2543</v>
      </c>
      <c r="D143" s="38" t="s">
        <v>46</v>
      </c>
      <c r="E143" s="38" t="s">
        <v>5192</v>
      </c>
      <c r="F143" s="38" t="s">
        <v>754</v>
      </c>
      <c r="G143" s="38" t="s">
        <v>200</v>
      </c>
      <c r="H143" s="38" t="s">
        <v>201</v>
      </c>
      <c r="I143" s="235">
        <v>25000</v>
      </c>
      <c r="J143" s="38" t="s">
        <v>193</v>
      </c>
      <c r="K143" s="38" t="s">
        <v>5193</v>
      </c>
      <c r="L143" s="38" t="s">
        <v>96</v>
      </c>
      <c r="M143" s="70"/>
    </row>
    <row r="144" spans="1:13" s="3" customFormat="1" ht="25.35" hidden="1" customHeight="1" outlineLevel="1">
      <c r="A144" s="148" t="s">
        <v>449</v>
      </c>
      <c r="B144" s="148"/>
      <c r="C144" s="148"/>
      <c r="D144" s="148"/>
      <c r="E144" s="148"/>
      <c r="F144" s="148"/>
      <c r="G144" s="148"/>
      <c r="H144" s="54"/>
      <c r="I144" s="226">
        <f>SUM(I145:I196)</f>
        <v>6434547</v>
      </c>
      <c r="J144" s="148"/>
      <c r="K144" s="148"/>
      <c r="L144" s="148"/>
      <c r="M144" s="148"/>
    </row>
    <row r="145" spans="1:13" s="110" customFormat="1" ht="166.5" hidden="1" customHeight="1" outlineLevel="2">
      <c r="A145" s="60" t="s">
        <v>511</v>
      </c>
      <c r="B145" s="70" t="s">
        <v>5194</v>
      </c>
      <c r="C145" s="70" t="s">
        <v>394</v>
      </c>
      <c r="D145" s="70" t="s">
        <v>41</v>
      </c>
      <c r="E145" s="70" t="s">
        <v>5195</v>
      </c>
      <c r="F145" s="30" t="s">
        <v>252</v>
      </c>
      <c r="G145" s="70" t="s">
        <v>51</v>
      </c>
      <c r="H145" s="70" t="s">
        <v>76</v>
      </c>
      <c r="I145" s="233">
        <v>0</v>
      </c>
      <c r="J145" s="70" t="s">
        <v>2458</v>
      </c>
      <c r="K145" s="70" t="s">
        <v>5196</v>
      </c>
      <c r="L145" s="70" t="s">
        <v>5197</v>
      </c>
      <c r="M145" s="70" t="s">
        <v>4798</v>
      </c>
    </row>
    <row r="146" spans="1:13" s="110" customFormat="1" ht="168" hidden="1" customHeight="1" outlineLevel="2">
      <c r="A146" s="60" t="s">
        <v>511</v>
      </c>
      <c r="B146" s="70" t="s">
        <v>5198</v>
      </c>
      <c r="C146" s="70" t="s">
        <v>394</v>
      </c>
      <c r="D146" s="70" t="s">
        <v>41</v>
      </c>
      <c r="E146" s="70" t="s">
        <v>5199</v>
      </c>
      <c r="F146" s="30" t="s">
        <v>252</v>
      </c>
      <c r="G146" s="70" t="s">
        <v>51</v>
      </c>
      <c r="H146" s="70" t="s">
        <v>76</v>
      </c>
      <c r="I146" s="233">
        <v>0</v>
      </c>
      <c r="J146" s="70" t="s">
        <v>2458</v>
      </c>
      <c r="K146" s="70" t="s">
        <v>5200</v>
      </c>
      <c r="L146" s="70" t="s">
        <v>5197</v>
      </c>
      <c r="M146" s="70" t="s">
        <v>4798</v>
      </c>
    </row>
    <row r="147" spans="1:13" s="110" customFormat="1" ht="128.25" hidden="1" customHeight="1" outlineLevel="2">
      <c r="A147" s="60" t="s">
        <v>511</v>
      </c>
      <c r="B147" s="70" t="s">
        <v>5201</v>
      </c>
      <c r="C147" s="70" t="s">
        <v>394</v>
      </c>
      <c r="D147" s="70" t="s">
        <v>41</v>
      </c>
      <c r="E147" s="70" t="s">
        <v>5202</v>
      </c>
      <c r="F147" s="30" t="s">
        <v>252</v>
      </c>
      <c r="G147" s="70" t="s">
        <v>51</v>
      </c>
      <c r="H147" s="70" t="s">
        <v>76</v>
      </c>
      <c r="I147" s="233">
        <v>0</v>
      </c>
      <c r="J147" s="70" t="s">
        <v>2458</v>
      </c>
      <c r="K147" s="70" t="s">
        <v>5203</v>
      </c>
      <c r="L147" s="70" t="s">
        <v>5197</v>
      </c>
      <c r="M147" s="70" t="s">
        <v>4798</v>
      </c>
    </row>
    <row r="148" spans="1:13" s="110" customFormat="1" ht="111" hidden="1" customHeight="1" outlineLevel="2">
      <c r="A148" s="60" t="s">
        <v>511</v>
      </c>
      <c r="B148" s="70" t="s">
        <v>5204</v>
      </c>
      <c r="C148" s="70" t="s">
        <v>75</v>
      </c>
      <c r="D148" s="25" t="s">
        <v>107</v>
      </c>
      <c r="E148" s="70" t="s">
        <v>5205</v>
      </c>
      <c r="F148" s="70" t="s">
        <v>252</v>
      </c>
      <c r="G148" s="70" t="s">
        <v>51</v>
      </c>
      <c r="H148" s="70" t="s">
        <v>76</v>
      </c>
      <c r="I148" s="233">
        <v>0</v>
      </c>
      <c r="J148" s="70" t="s">
        <v>508</v>
      </c>
      <c r="K148" s="70" t="s">
        <v>2428</v>
      </c>
      <c r="L148" s="70" t="s">
        <v>2512</v>
      </c>
      <c r="M148" s="70" t="s">
        <v>4798</v>
      </c>
    </row>
    <row r="149" spans="1:13" s="110" customFormat="1" ht="208.5" hidden="1" customHeight="1" outlineLevel="2">
      <c r="A149" s="60" t="s">
        <v>511</v>
      </c>
      <c r="B149" s="70" t="s">
        <v>5206</v>
      </c>
      <c r="C149" s="70" t="s">
        <v>75</v>
      </c>
      <c r="D149" s="70" t="s">
        <v>41</v>
      </c>
      <c r="E149" s="70" t="s">
        <v>5207</v>
      </c>
      <c r="F149" s="70" t="s">
        <v>252</v>
      </c>
      <c r="G149" s="70" t="s">
        <v>51</v>
      </c>
      <c r="H149" s="70" t="s">
        <v>76</v>
      </c>
      <c r="I149" s="233">
        <v>0</v>
      </c>
      <c r="J149" s="70" t="s">
        <v>508</v>
      </c>
      <c r="K149" s="70" t="s">
        <v>5208</v>
      </c>
      <c r="L149" s="70" t="s">
        <v>2530</v>
      </c>
      <c r="M149" s="70" t="s">
        <v>4798</v>
      </c>
    </row>
    <row r="150" spans="1:13" s="110" customFormat="1" ht="174.75" hidden="1" customHeight="1" outlineLevel="2">
      <c r="A150" s="60" t="s">
        <v>511</v>
      </c>
      <c r="B150" s="70" t="s">
        <v>5209</v>
      </c>
      <c r="C150" s="70" t="s">
        <v>75</v>
      </c>
      <c r="D150" s="70" t="s">
        <v>102</v>
      </c>
      <c r="E150" s="70" t="s">
        <v>5210</v>
      </c>
      <c r="F150" s="70" t="s">
        <v>252</v>
      </c>
      <c r="G150" s="70" t="s">
        <v>51</v>
      </c>
      <c r="H150" s="70" t="s">
        <v>76</v>
      </c>
      <c r="I150" s="233">
        <v>0</v>
      </c>
      <c r="J150" s="70" t="s">
        <v>508</v>
      </c>
      <c r="K150" s="70" t="s">
        <v>5211</v>
      </c>
      <c r="L150" s="70" t="s">
        <v>5212</v>
      </c>
      <c r="M150" s="70" t="s">
        <v>4798</v>
      </c>
    </row>
    <row r="151" spans="1:13" s="110" customFormat="1" ht="89.25" hidden="1" customHeight="1" outlineLevel="2">
      <c r="A151" s="60" t="s">
        <v>511</v>
      </c>
      <c r="B151" s="70" t="s">
        <v>5213</v>
      </c>
      <c r="C151" s="70" t="s">
        <v>95</v>
      </c>
      <c r="D151" s="70" t="s">
        <v>54</v>
      </c>
      <c r="E151" s="70" t="s">
        <v>5214</v>
      </c>
      <c r="F151" s="70" t="s">
        <v>91</v>
      </c>
      <c r="G151" s="70" t="s">
        <v>78</v>
      </c>
      <c r="H151" s="70" t="s">
        <v>5215</v>
      </c>
      <c r="I151" s="236">
        <v>67200</v>
      </c>
      <c r="J151" s="70" t="s">
        <v>210</v>
      </c>
      <c r="K151" s="70" t="s">
        <v>5216</v>
      </c>
      <c r="L151" s="70" t="s">
        <v>212</v>
      </c>
      <c r="M151" s="70" t="s">
        <v>105</v>
      </c>
    </row>
    <row r="152" spans="1:13" s="110" customFormat="1" ht="87.75" hidden="1" customHeight="1" outlineLevel="2">
      <c r="A152" s="60" t="s">
        <v>511</v>
      </c>
      <c r="B152" s="70" t="s">
        <v>5217</v>
      </c>
      <c r="C152" s="70" t="s">
        <v>211</v>
      </c>
      <c r="D152" s="70" t="s">
        <v>41</v>
      </c>
      <c r="E152" s="70" t="s">
        <v>5218</v>
      </c>
      <c r="F152" s="70" t="s">
        <v>91</v>
      </c>
      <c r="G152" s="30" t="s">
        <v>78</v>
      </c>
      <c r="H152" s="30" t="s">
        <v>209</v>
      </c>
      <c r="I152" s="233">
        <v>0</v>
      </c>
      <c r="J152" s="70" t="s">
        <v>210</v>
      </c>
      <c r="K152" s="70" t="s">
        <v>5241</v>
      </c>
      <c r="L152" s="70" t="s">
        <v>5219</v>
      </c>
      <c r="M152" s="70" t="s">
        <v>4798</v>
      </c>
    </row>
    <row r="153" spans="1:13" s="110" customFormat="1" ht="93.75" hidden="1" customHeight="1" outlineLevel="2">
      <c r="A153" s="60" t="s">
        <v>511</v>
      </c>
      <c r="B153" s="207" t="s">
        <v>5220</v>
      </c>
      <c r="C153" s="70" t="s">
        <v>219</v>
      </c>
      <c r="D153" s="70" t="s">
        <v>46</v>
      </c>
      <c r="E153" s="70" t="s">
        <v>5221</v>
      </c>
      <c r="F153" s="70" t="s">
        <v>47</v>
      </c>
      <c r="G153" s="30" t="s">
        <v>78</v>
      </c>
      <c r="H153" s="70" t="s">
        <v>209</v>
      </c>
      <c r="I153" s="233">
        <v>0</v>
      </c>
      <c r="J153" s="70" t="s">
        <v>5222</v>
      </c>
      <c r="K153" s="70" t="s">
        <v>5223</v>
      </c>
      <c r="L153" s="70" t="s">
        <v>96</v>
      </c>
      <c r="M153" s="70" t="s">
        <v>4798</v>
      </c>
    </row>
    <row r="154" spans="1:13" s="110" customFormat="1" ht="76.5" hidden="1" customHeight="1" outlineLevel="2">
      <c r="A154" s="60" t="s">
        <v>511</v>
      </c>
      <c r="B154" s="70" t="s">
        <v>5224</v>
      </c>
      <c r="C154" s="70" t="s">
        <v>219</v>
      </c>
      <c r="D154" s="70" t="s">
        <v>46</v>
      </c>
      <c r="E154" s="70" t="s">
        <v>5225</v>
      </c>
      <c r="F154" s="70" t="s">
        <v>47</v>
      </c>
      <c r="G154" s="30" t="s">
        <v>78</v>
      </c>
      <c r="H154" s="70" t="s">
        <v>209</v>
      </c>
      <c r="I154" s="233">
        <v>0</v>
      </c>
      <c r="J154" s="70" t="s">
        <v>5222</v>
      </c>
      <c r="K154" s="70" t="s">
        <v>5226</v>
      </c>
      <c r="L154" s="70" t="s">
        <v>96</v>
      </c>
      <c r="M154" s="70" t="s">
        <v>4798</v>
      </c>
    </row>
    <row r="155" spans="1:13" s="110" customFormat="1" ht="79.5" hidden="1" customHeight="1" outlineLevel="2">
      <c r="A155" s="60" t="s">
        <v>511</v>
      </c>
      <c r="B155" s="31" t="s">
        <v>5227</v>
      </c>
      <c r="C155" s="70" t="s">
        <v>219</v>
      </c>
      <c r="D155" s="70" t="s">
        <v>46</v>
      </c>
      <c r="E155" s="70" t="s">
        <v>5228</v>
      </c>
      <c r="F155" s="70" t="s">
        <v>47</v>
      </c>
      <c r="G155" s="30" t="s">
        <v>78</v>
      </c>
      <c r="H155" s="70" t="s">
        <v>209</v>
      </c>
      <c r="I155" s="233">
        <v>0</v>
      </c>
      <c r="J155" s="70" t="s">
        <v>5222</v>
      </c>
      <c r="K155" s="70" t="s">
        <v>5229</v>
      </c>
      <c r="L155" s="70" t="s">
        <v>81</v>
      </c>
      <c r="M155" s="70" t="s">
        <v>4798</v>
      </c>
    </row>
    <row r="156" spans="1:13" s="110" customFormat="1" ht="79.5" hidden="1" customHeight="1" outlineLevel="2">
      <c r="A156" s="60" t="s">
        <v>511</v>
      </c>
      <c r="B156" s="31" t="s">
        <v>5230</v>
      </c>
      <c r="C156" s="70" t="s">
        <v>219</v>
      </c>
      <c r="D156" s="70" t="s">
        <v>46</v>
      </c>
      <c r="E156" s="70" t="s">
        <v>5231</v>
      </c>
      <c r="F156" s="70" t="s">
        <v>47</v>
      </c>
      <c r="G156" s="70" t="s">
        <v>78</v>
      </c>
      <c r="H156" s="70" t="s">
        <v>209</v>
      </c>
      <c r="I156" s="233">
        <v>0</v>
      </c>
      <c r="J156" s="70" t="s">
        <v>5222</v>
      </c>
      <c r="K156" s="70" t="s">
        <v>5232</v>
      </c>
      <c r="L156" s="70" t="s">
        <v>81</v>
      </c>
      <c r="M156" s="70" t="s">
        <v>4798</v>
      </c>
    </row>
    <row r="157" spans="1:13" s="110" customFormat="1" ht="90.75" hidden="1" customHeight="1" outlineLevel="2">
      <c r="A157" s="60" t="s">
        <v>511</v>
      </c>
      <c r="B157" s="70" t="s">
        <v>5233</v>
      </c>
      <c r="C157" s="70" t="s">
        <v>514</v>
      </c>
      <c r="D157" s="70" t="s">
        <v>41</v>
      </c>
      <c r="E157" s="70" t="s">
        <v>5234</v>
      </c>
      <c r="F157" s="70" t="s">
        <v>99</v>
      </c>
      <c r="G157" s="70" t="s">
        <v>78</v>
      </c>
      <c r="H157" s="70" t="s">
        <v>79</v>
      </c>
      <c r="I157" s="236">
        <v>5680</v>
      </c>
      <c r="J157" s="70" t="s">
        <v>100</v>
      </c>
      <c r="K157" s="70" t="s">
        <v>5235</v>
      </c>
      <c r="L157" s="70" t="s">
        <v>81</v>
      </c>
      <c r="M157" s="70"/>
    </row>
    <row r="158" spans="1:13" s="110" customFormat="1" ht="96.75" hidden="1" customHeight="1" outlineLevel="2">
      <c r="A158" s="60" t="s">
        <v>511</v>
      </c>
      <c r="B158" s="70" t="s">
        <v>5236</v>
      </c>
      <c r="C158" s="70" t="s">
        <v>87</v>
      </c>
      <c r="D158" s="70" t="s">
        <v>46</v>
      </c>
      <c r="E158" s="70" t="s">
        <v>587</v>
      </c>
      <c r="F158" s="70" t="s">
        <v>88</v>
      </c>
      <c r="G158" s="70" t="s">
        <v>78</v>
      </c>
      <c r="H158" s="70" t="s">
        <v>209</v>
      </c>
      <c r="I158" s="236">
        <v>20000</v>
      </c>
      <c r="J158" s="70" t="s">
        <v>5237</v>
      </c>
      <c r="K158" s="70" t="s">
        <v>5238</v>
      </c>
      <c r="L158" s="70" t="s">
        <v>5135</v>
      </c>
      <c r="M158" s="206"/>
    </row>
    <row r="159" spans="1:13" s="110" customFormat="1" ht="90.75" hidden="1" customHeight="1" outlineLevel="2">
      <c r="A159" s="60" t="s">
        <v>511</v>
      </c>
      <c r="B159" s="70" t="s">
        <v>5239</v>
      </c>
      <c r="C159" s="70" t="s">
        <v>211</v>
      </c>
      <c r="D159" s="70" t="s">
        <v>41</v>
      </c>
      <c r="E159" s="70" t="s">
        <v>5240</v>
      </c>
      <c r="F159" s="70" t="s">
        <v>91</v>
      </c>
      <c r="G159" s="70" t="s">
        <v>78</v>
      </c>
      <c r="H159" s="70" t="s">
        <v>209</v>
      </c>
      <c r="I159" s="233">
        <v>0</v>
      </c>
      <c r="J159" s="70" t="s">
        <v>210</v>
      </c>
      <c r="K159" s="70" t="s">
        <v>5241</v>
      </c>
      <c r="L159" s="70" t="s">
        <v>509</v>
      </c>
      <c r="M159" s="70" t="s">
        <v>4798</v>
      </c>
    </row>
    <row r="160" spans="1:13" s="110" customFormat="1" ht="93.75" hidden="1" customHeight="1" outlineLevel="2">
      <c r="A160" s="60" t="s">
        <v>511</v>
      </c>
      <c r="B160" s="70" t="s">
        <v>5242</v>
      </c>
      <c r="C160" s="70" t="s">
        <v>5243</v>
      </c>
      <c r="D160" s="70" t="s">
        <v>229</v>
      </c>
      <c r="E160" s="70" t="s">
        <v>5244</v>
      </c>
      <c r="F160" s="70" t="s">
        <v>91</v>
      </c>
      <c r="G160" s="70" t="s">
        <v>78</v>
      </c>
      <c r="H160" s="70" t="s">
        <v>5215</v>
      </c>
      <c r="I160" s="233">
        <v>0</v>
      </c>
      <c r="J160" s="70" t="s">
        <v>210</v>
      </c>
      <c r="K160" s="70" t="s">
        <v>5245</v>
      </c>
      <c r="L160" s="70" t="s">
        <v>5246</v>
      </c>
      <c r="M160" s="70" t="s">
        <v>4798</v>
      </c>
    </row>
    <row r="161" spans="1:13" s="110" customFormat="1" ht="75.75" hidden="1" customHeight="1" outlineLevel="2">
      <c r="A161" s="60" t="s">
        <v>511</v>
      </c>
      <c r="B161" s="70" t="s">
        <v>5247</v>
      </c>
      <c r="C161" s="70" t="s">
        <v>5248</v>
      </c>
      <c r="D161" s="70" t="s">
        <v>54</v>
      </c>
      <c r="E161" s="70" t="s">
        <v>5249</v>
      </c>
      <c r="F161" s="70" t="s">
        <v>91</v>
      </c>
      <c r="G161" s="70" t="s">
        <v>78</v>
      </c>
      <c r="H161" s="70" t="s">
        <v>209</v>
      </c>
      <c r="I161" s="233">
        <v>0</v>
      </c>
      <c r="J161" s="70" t="s">
        <v>210</v>
      </c>
      <c r="K161" s="70" t="s">
        <v>5250</v>
      </c>
      <c r="L161" s="70" t="s">
        <v>217</v>
      </c>
      <c r="M161" s="70" t="s">
        <v>4798</v>
      </c>
    </row>
    <row r="162" spans="1:13" s="110" customFormat="1" ht="81" hidden="1" customHeight="1" outlineLevel="2">
      <c r="A162" s="60" t="s">
        <v>511</v>
      </c>
      <c r="B162" s="70" t="s">
        <v>5251</v>
      </c>
      <c r="C162" s="70" t="s">
        <v>2347</v>
      </c>
      <c r="D162" s="70" t="s">
        <v>46</v>
      </c>
      <c r="E162" s="70" t="s">
        <v>5252</v>
      </c>
      <c r="F162" s="70" t="s">
        <v>91</v>
      </c>
      <c r="G162" s="70" t="s">
        <v>78</v>
      </c>
      <c r="H162" s="70" t="s">
        <v>209</v>
      </c>
      <c r="I162" s="233">
        <v>0</v>
      </c>
      <c r="J162" s="70" t="s">
        <v>256</v>
      </c>
      <c r="K162" s="70" t="s">
        <v>5253</v>
      </c>
      <c r="L162" s="70" t="s">
        <v>96</v>
      </c>
      <c r="M162" s="70" t="s">
        <v>4798</v>
      </c>
    </row>
    <row r="163" spans="1:13" s="110" customFormat="1" ht="114" hidden="1" customHeight="1" outlineLevel="2">
      <c r="A163" s="60" t="s">
        <v>511</v>
      </c>
      <c r="B163" s="207" t="s">
        <v>5254</v>
      </c>
      <c r="C163" s="70" t="s">
        <v>219</v>
      </c>
      <c r="D163" s="70" t="s">
        <v>46</v>
      </c>
      <c r="E163" s="70" t="s">
        <v>5255</v>
      </c>
      <c r="F163" s="70" t="s">
        <v>47</v>
      </c>
      <c r="G163" s="30" t="s">
        <v>78</v>
      </c>
      <c r="H163" s="70" t="s">
        <v>209</v>
      </c>
      <c r="I163" s="233">
        <v>0</v>
      </c>
      <c r="J163" s="70" t="s">
        <v>5222</v>
      </c>
      <c r="K163" s="70" t="s">
        <v>5256</v>
      </c>
      <c r="L163" s="70" t="s">
        <v>96</v>
      </c>
      <c r="M163" s="70" t="s">
        <v>4798</v>
      </c>
    </row>
    <row r="164" spans="1:13" s="110" customFormat="1" ht="90.75" hidden="1" customHeight="1" outlineLevel="2">
      <c r="A164" s="60" t="s">
        <v>511</v>
      </c>
      <c r="B164" s="70" t="s">
        <v>5257</v>
      </c>
      <c r="C164" s="70" t="s">
        <v>219</v>
      </c>
      <c r="D164" s="70" t="s">
        <v>46</v>
      </c>
      <c r="E164" s="70" t="s">
        <v>5258</v>
      </c>
      <c r="F164" s="70" t="s">
        <v>47</v>
      </c>
      <c r="G164" s="30" t="s">
        <v>78</v>
      </c>
      <c r="H164" s="70" t="s">
        <v>209</v>
      </c>
      <c r="I164" s="233">
        <v>0</v>
      </c>
      <c r="J164" s="70" t="s">
        <v>5222</v>
      </c>
      <c r="K164" s="70" t="s">
        <v>5259</v>
      </c>
      <c r="L164" s="70" t="s">
        <v>96</v>
      </c>
      <c r="M164" s="70" t="s">
        <v>4798</v>
      </c>
    </row>
    <row r="165" spans="1:13" s="110" customFormat="1" ht="110.25" hidden="1" customHeight="1" outlineLevel="2">
      <c r="A165" s="60" t="s">
        <v>511</v>
      </c>
      <c r="B165" s="27" t="s">
        <v>5260</v>
      </c>
      <c r="C165" s="70" t="s">
        <v>219</v>
      </c>
      <c r="D165" s="70" t="s">
        <v>46</v>
      </c>
      <c r="E165" s="70" t="s">
        <v>5261</v>
      </c>
      <c r="F165" s="70" t="s">
        <v>47</v>
      </c>
      <c r="G165" s="30" t="s">
        <v>78</v>
      </c>
      <c r="H165" s="70" t="s">
        <v>209</v>
      </c>
      <c r="I165" s="233">
        <v>0</v>
      </c>
      <c r="J165" s="70" t="s">
        <v>5222</v>
      </c>
      <c r="K165" s="70" t="s">
        <v>5262</v>
      </c>
      <c r="L165" s="70" t="s">
        <v>81</v>
      </c>
      <c r="M165" s="70" t="s">
        <v>4798</v>
      </c>
    </row>
    <row r="166" spans="1:13" s="110" customFormat="1" ht="60.75" hidden="1" customHeight="1" outlineLevel="2">
      <c r="A166" s="60" t="s">
        <v>511</v>
      </c>
      <c r="B166" s="27" t="s">
        <v>5263</v>
      </c>
      <c r="C166" s="70" t="s">
        <v>219</v>
      </c>
      <c r="D166" s="70" t="s">
        <v>46</v>
      </c>
      <c r="E166" s="70" t="s">
        <v>5264</v>
      </c>
      <c r="F166" s="70" t="s">
        <v>47</v>
      </c>
      <c r="G166" s="30" t="s">
        <v>78</v>
      </c>
      <c r="H166" s="70" t="s">
        <v>209</v>
      </c>
      <c r="I166" s="233">
        <v>0</v>
      </c>
      <c r="J166" s="70" t="s">
        <v>5222</v>
      </c>
      <c r="K166" s="70" t="s">
        <v>5265</v>
      </c>
      <c r="L166" s="70" t="s">
        <v>81</v>
      </c>
      <c r="M166" s="70" t="s">
        <v>4798</v>
      </c>
    </row>
    <row r="167" spans="1:13" s="110" customFormat="1" ht="59.25" hidden="1" customHeight="1" outlineLevel="2">
      <c r="A167" s="60" t="s">
        <v>511</v>
      </c>
      <c r="B167" s="70" t="s">
        <v>5266</v>
      </c>
      <c r="C167" s="70" t="s">
        <v>2361</v>
      </c>
      <c r="D167" s="70" t="s">
        <v>41</v>
      </c>
      <c r="E167" s="70" t="s">
        <v>5267</v>
      </c>
      <c r="F167" s="70" t="s">
        <v>91</v>
      </c>
      <c r="G167" s="30" t="s">
        <v>78</v>
      </c>
      <c r="H167" s="70" t="s">
        <v>79</v>
      </c>
      <c r="I167" s="233">
        <v>0</v>
      </c>
      <c r="J167" s="70" t="s">
        <v>53</v>
      </c>
      <c r="K167" s="70" t="s">
        <v>5268</v>
      </c>
      <c r="L167" s="70" t="s">
        <v>81</v>
      </c>
      <c r="M167" s="70" t="s">
        <v>4798</v>
      </c>
    </row>
    <row r="168" spans="1:13" s="110" customFormat="1" ht="76.5" hidden="1" customHeight="1" outlineLevel="2">
      <c r="A168" s="60" t="s">
        <v>511</v>
      </c>
      <c r="B168" s="70" t="s">
        <v>5269</v>
      </c>
      <c r="C168" s="70" t="s">
        <v>2347</v>
      </c>
      <c r="D168" s="70" t="s">
        <v>41</v>
      </c>
      <c r="E168" s="70" t="s">
        <v>5270</v>
      </c>
      <c r="F168" s="70" t="s">
        <v>91</v>
      </c>
      <c r="G168" s="30" t="s">
        <v>78</v>
      </c>
      <c r="H168" s="70" t="s">
        <v>79</v>
      </c>
      <c r="I168" s="233">
        <v>0</v>
      </c>
      <c r="J168" s="70" t="s">
        <v>1085</v>
      </c>
      <c r="K168" s="70" t="s">
        <v>5271</v>
      </c>
      <c r="L168" s="70" t="s">
        <v>5272</v>
      </c>
      <c r="M168" s="70" t="s">
        <v>4798</v>
      </c>
    </row>
    <row r="169" spans="1:13" s="110" customFormat="1" ht="84" hidden="1" customHeight="1" outlineLevel="2">
      <c r="A169" s="60" t="s">
        <v>511</v>
      </c>
      <c r="B169" s="70" t="s">
        <v>5273</v>
      </c>
      <c r="C169" s="70" t="s">
        <v>5274</v>
      </c>
      <c r="D169" s="70" t="s">
        <v>56</v>
      </c>
      <c r="E169" s="70" t="s">
        <v>5207</v>
      </c>
      <c r="F169" s="70" t="s">
        <v>91</v>
      </c>
      <c r="G169" s="30" t="s">
        <v>78</v>
      </c>
      <c r="H169" s="70" t="s">
        <v>79</v>
      </c>
      <c r="I169" s="233">
        <v>0</v>
      </c>
      <c r="J169" s="70" t="s">
        <v>5275</v>
      </c>
      <c r="K169" s="70" t="s">
        <v>5276</v>
      </c>
      <c r="L169" s="70" t="s">
        <v>212</v>
      </c>
      <c r="M169" s="70" t="s">
        <v>4798</v>
      </c>
    </row>
    <row r="170" spans="1:13" s="110" customFormat="1" ht="118.5" hidden="1" customHeight="1" outlineLevel="2">
      <c r="A170" s="60" t="s">
        <v>511</v>
      </c>
      <c r="B170" s="70" t="s">
        <v>5277</v>
      </c>
      <c r="C170" s="70" t="s">
        <v>4611</v>
      </c>
      <c r="D170" s="70" t="s">
        <v>41</v>
      </c>
      <c r="E170" s="70" t="s">
        <v>5278</v>
      </c>
      <c r="F170" s="70" t="s">
        <v>91</v>
      </c>
      <c r="G170" s="30" t="s">
        <v>78</v>
      </c>
      <c r="H170" s="70" t="s">
        <v>79</v>
      </c>
      <c r="I170" s="233">
        <v>0</v>
      </c>
      <c r="J170" s="70" t="s">
        <v>53</v>
      </c>
      <c r="K170" s="70" t="s">
        <v>5279</v>
      </c>
      <c r="L170" s="70" t="s">
        <v>5280</v>
      </c>
      <c r="M170" s="70" t="s">
        <v>4798</v>
      </c>
    </row>
    <row r="171" spans="1:13" s="110" customFormat="1" ht="77.25" hidden="1" customHeight="1" outlineLevel="2">
      <c r="A171" s="60" t="s">
        <v>2115</v>
      </c>
      <c r="B171" s="70" t="s">
        <v>5281</v>
      </c>
      <c r="C171" s="70" t="s">
        <v>5282</v>
      </c>
      <c r="D171" s="70" t="s">
        <v>56</v>
      </c>
      <c r="E171" s="70" t="s">
        <v>5283</v>
      </c>
      <c r="F171" s="70" t="s">
        <v>91</v>
      </c>
      <c r="G171" s="30" t="s">
        <v>78</v>
      </c>
      <c r="H171" s="70" t="s">
        <v>79</v>
      </c>
      <c r="I171" s="233">
        <v>0</v>
      </c>
      <c r="J171" s="70" t="s">
        <v>53</v>
      </c>
      <c r="K171" s="70" t="s">
        <v>5284</v>
      </c>
      <c r="L171" s="70" t="s">
        <v>5285</v>
      </c>
      <c r="M171" s="70" t="s">
        <v>4798</v>
      </c>
    </row>
    <row r="172" spans="1:13" s="110" customFormat="1" ht="100.5" hidden="1" customHeight="1" outlineLevel="2">
      <c r="A172" s="60" t="s">
        <v>511</v>
      </c>
      <c r="B172" s="70" t="s">
        <v>5286</v>
      </c>
      <c r="C172" s="70" t="s">
        <v>4611</v>
      </c>
      <c r="D172" s="70" t="s">
        <v>41</v>
      </c>
      <c r="E172" s="70" t="s">
        <v>5287</v>
      </c>
      <c r="F172" s="70" t="s">
        <v>91</v>
      </c>
      <c r="G172" s="30" t="s">
        <v>78</v>
      </c>
      <c r="H172" s="70" t="s">
        <v>79</v>
      </c>
      <c r="I172" s="233">
        <v>0</v>
      </c>
      <c r="J172" s="70" t="s">
        <v>53</v>
      </c>
      <c r="K172" s="70" t="s">
        <v>5288</v>
      </c>
      <c r="L172" s="70" t="s">
        <v>5280</v>
      </c>
      <c r="M172" s="70" t="s">
        <v>4798</v>
      </c>
    </row>
    <row r="173" spans="1:13" s="110" customFormat="1" ht="77.25" hidden="1" customHeight="1" outlineLevel="2">
      <c r="A173" s="60" t="s">
        <v>511</v>
      </c>
      <c r="B173" s="70" t="s">
        <v>5289</v>
      </c>
      <c r="C173" s="70" t="s">
        <v>2347</v>
      </c>
      <c r="D173" s="70" t="s">
        <v>41</v>
      </c>
      <c r="E173" s="70" t="s">
        <v>5290</v>
      </c>
      <c r="F173" s="70" t="s">
        <v>91</v>
      </c>
      <c r="G173" s="30" t="s">
        <v>78</v>
      </c>
      <c r="H173" s="70" t="s">
        <v>79</v>
      </c>
      <c r="I173" s="236">
        <v>37655</v>
      </c>
      <c r="J173" s="70" t="s">
        <v>1085</v>
      </c>
      <c r="K173" s="70" t="s">
        <v>5291</v>
      </c>
      <c r="L173" s="70" t="s">
        <v>631</v>
      </c>
      <c r="M173" s="70"/>
    </row>
    <row r="174" spans="1:13" s="110" customFormat="1" ht="126.75" hidden="1" customHeight="1" outlineLevel="2">
      <c r="A174" s="60" t="s">
        <v>511</v>
      </c>
      <c r="B174" s="70" t="s">
        <v>5292</v>
      </c>
      <c r="C174" s="70" t="s">
        <v>2347</v>
      </c>
      <c r="D174" s="70" t="s">
        <v>102</v>
      </c>
      <c r="E174" s="70" t="s">
        <v>5293</v>
      </c>
      <c r="F174" s="70" t="s">
        <v>91</v>
      </c>
      <c r="G174" s="30" t="s">
        <v>78</v>
      </c>
      <c r="H174" s="70" t="s">
        <v>79</v>
      </c>
      <c r="I174" s="236">
        <v>488250</v>
      </c>
      <c r="J174" s="70" t="s">
        <v>1085</v>
      </c>
      <c r="K174" s="70" t="s">
        <v>5294</v>
      </c>
      <c r="L174" s="70" t="s">
        <v>5295</v>
      </c>
      <c r="M174" s="70"/>
    </row>
    <row r="175" spans="1:13" s="110" customFormat="1" ht="110.25" hidden="1" customHeight="1" outlineLevel="2">
      <c r="A175" s="60" t="s">
        <v>511</v>
      </c>
      <c r="B175" s="207" t="s">
        <v>5296</v>
      </c>
      <c r="C175" s="70" t="s">
        <v>219</v>
      </c>
      <c r="D175" s="70" t="s">
        <v>46</v>
      </c>
      <c r="E175" s="70" t="s">
        <v>5297</v>
      </c>
      <c r="F175" s="70" t="s">
        <v>47</v>
      </c>
      <c r="G175" s="30" t="s">
        <v>78</v>
      </c>
      <c r="H175" s="70" t="s">
        <v>209</v>
      </c>
      <c r="I175" s="233">
        <v>0</v>
      </c>
      <c r="J175" s="70" t="s">
        <v>5222</v>
      </c>
      <c r="K175" s="70" t="s">
        <v>5298</v>
      </c>
      <c r="L175" s="70" t="s">
        <v>96</v>
      </c>
      <c r="M175" s="70" t="s">
        <v>4798</v>
      </c>
    </row>
    <row r="176" spans="1:13" s="110" customFormat="1" ht="63.75" hidden="1" customHeight="1" outlineLevel="2">
      <c r="A176" s="60" t="s">
        <v>511</v>
      </c>
      <c r="B176" s="70" t="s">
        <v>5224</v>
      </c>
      <c r="C176" s="70" t="s">
        <v>219</v>
      </c>
      <c r="D176" s="70" t="s">
        <v>46</v>
      </c>
      <c r="E176" s="70" t="s">
        <v>5299</v>
      </c>
      <c r="F176" s="70" t="s">
        <v>47</v>
      </c>
      <c r="G176" s="30" t="s">
        <v>78</v>
      </c>
      <c r="H176" s="70" t="s">
        <v>209</v>
      </c>
      <c r="I176" s="233">
        <v>0</v>
      </c>
      <c r="J176" s="70" t="s">
        <v>5222</v>
      </c>
      <c r="K176" s="70" t="s">
        <v>5300</v>
      </c>
      <c r="L176" s="70" t="s">
        <v>96</v>
      </c>
      <c r="M176" s="70" t="s">
        <v>4798</v>
      </c>
    </row>
    <row r="177" spans="1:13" s="110" customFormat="1" ht="105" hidden="1" customHeight="1" outlineLevel="2">
      <c r="A177" s="60" t="s">
        <v>511</v>
      </c>
      <c r="B177" s="27" t="s">
        <v>5230</v>
      </c>
      <c r="C177" s="70" t="s">
        <v>219</v>
      </c>
      <c r="D177" s="70" t="s">
        <v>46</v>
      </c>
      <c r="E177" s="70" t="s">
        <v>5301</v>
      </c>
      <c r="F177" s="70" t="s">
        <v>47</v>
      </c>
      <c r="G177" s="30" t="s">
        <v>78</v>
      </c>
      <c r="H177" s="70" t="s">
        <v>209</v>
      </c>
      <c r="I177" s="233">
        <v>0</v>
      </c>
      <c r="J177" s="70" t="s">
        <v>5222</v>
      </c>
      <c r="K177" s="70" t="s">
        <v>5302</v>
      </c>
      <c r="L177" s="70" t="s">
        <v>81</v>
      </c>
      <c r="M177" s="70" t="s">
        <v>4798</v>
      </c>
    </row>
    <row r="178" spans="1:13" s="110" customFormat="1" ht="78" hidden="1" customHeight="1" outlineLevel="2">
      <c r="A178" s="60" t="s">
        <v>511</v>
      </c>
      <c r="B178" s="27" t="s">
        <v>5227</v>
      </c>
      <c r="C178" s="70" t="s">
        <v>219</v>
      </c>
      <c r="D178" s="70" t="s">
        <v>46</v>
      </c>
      <c r="E178" s="70" t="s">
        <v>5303</v>
      </c>
      <c r="F178" s="70" t="s">
        <v>47</v>
      </c>
      <c r="G178" s="30" t="s">
        <v>78</v>
      </c>
      <c r="H178" s="70" t="s">
        <v>209</v>
      </c>
      <c r="I178" s="233">
        <v>0</v>
      </c>
      <c r="J178" s="70" t="s">
        <v>5222</v>
      </c>
      <c r="K178" s="70" t="s">
        <v>5304</v>
      </c>
      <c r="L178" s="70" t="s">
        <v>81</v>
      </c>
      <c r="M178" s="70" t="s">
        <v>4798</v>
      </c>
    </row>
    <row r="179" spans="1:13" s="110" customFormat="1" ht="66" hidden="1" customHeight="1" outlineLevel="2">
      <c r="A179" s="60" t="s">
        <v>511</v>
      </c>
      <c r="B179" s="70" t="s">
        <v>240</v>
      </c>
      <c r="C179" s="70" t="s">
        <v>5305</v>
      </c>
      <c r="D179" s="70" t="s">
        <v>46</v>
      </c>
      <c r="E179" s="70" t="s">
        <v>4861</v>
      </c>
      <c r="F179" s="70" t="s">
        <v>5306</v>
      </c>
      <c r="G179" s="70" t="s">
        <v>84</v>
      </c>
      <c r="H179" s="70" t="s">
        <v>85</v>
      </c>
      <c r="I179" s="236">
        <v>62809</v>
      </c>
      <c r="J179" s="70" t="s">
        <v>45</v>
      </c>
      <c r="K179" s="70" t="s">
        <v>4605</v>
      </c>
      <c r="L179" s="70" t="s">
        <v>81</v>
      </c>
      <c r="M179" s="70"/>
    </row>
    <row r="180" spans="1:13" s="110" customFormat="1" ht="76.5" hidden="1" customHeight="1" outlineLevel="2">
      <c r="A180" s="60" t="s">
        <v>511</v>
      </c>
      <c r="B180" s="70" t="s">
        <v>240</v>
      </c>
      <c r="C180" s="70" t="s">
        <v>5305</v>
      </c>
      <c r="D180" s="70" t="s">
        <v>46</v>
      </c>
      <c r="E180" s="30"/>
      <c r="F180" s="70" t="s">
        <v>5306</v>
      </c>
      <c r="G180" s="70" t="s">
        <v>84</v>
      </c>
      <c r="H180" s="70" t="s">
        <v>85</v>
      </c>
      <c r="I180" s="236">
        <v>438191</v>
      </c>
      <c r="J180" s="70" t="s">
        <v>45</v>
      </c>
      <c r="K180" s="70" t="s">
        <v>5307</v>
      </c>
      <c r="L180" s="70" t="s">
        <v>81</v>
      </c>
      <c r="M180" s="70" t="s">
        <v>5308</v>
      </c>
    </row>
    <row r="181" spans="1:13" s="110" customFormat="1" ht="89.25" hidden="1" customHeight="1" outlineLevel="2">
      <c r="A181" s="60" t="s">
        <v>511</v>
      </c>
      <c r="B181" s="70" t="s">
        <v>240</v>
      </c>
      <c r="C181" s="70" t="s">
        <v>5305</v>
      </c>
      <c r="D181" s="70" t="s">
        <v>142</v>
      </c>
      <c r="E181" s="30"/>
      <c r="F181" s="70" t="s">
        <v>5306</v>
      </c>
      <c r="G181" s="70" t="s">
        <v>84</v>
      </c>
      <c r="H181" s="70" t="s">
        <v>85</v>
      </c>
      <c r="I181" s="236">
        <v>1239000</v>
      </c>
      <c r="J181" s="70" t="s">
        <v>45</v>
      </c>
      <c r="K181" s="70" t="s">
        <v>221</v>
      </c>
      <c r="L181" s="70" t="s">
        <v>2492</v>
      </c>
      <c r="M181" s="70" t="s">
        <v>5308</v>
      </c>
    </row>
    <row r="182" spans="1:13" s="110" customFormat="1" ht="88.5" hidden="1" customHeight="1" outlineLevel="2">
      <c r="A182" s="60" t="s">
        <v>511</v>
      </c>
      <c r="B182" s="70" t="s">
        <v>5309</v>
      </c>
      <c r="C182" s="70" t="s">
        <v>97</v>
      </c>
      <c r="D182" s="25" t="s">
        <v>940</v>
      </c>
      <c r="E182" s="70" t="s">
        <v>5310</v>
      </c>
      <c r="F182" s="70" t="s">
        <v>252</v>
      </c>
      <c r="G182" s="70" t="s">
        <v>84</v>
      </c>
      <c r="H182" s="70" t="s">
        <v>85</v>
      </c>
      <c r="I182" s="233">
        <v>0</v>
      </c>
      <c r="J182" s="70" t="s">
        <v>53</v>
      </c>
      <c r="K182" s="70" t="s">
        <v>5311</v>
      </c>
      <c r="L182" s="70" t="s">
        <v>2512</v>
      </c>
      <c r="M182" s="70" t="s">
        <v>4798</v>
      </c>
    </row>
    <row r="183" spans="1:13" s="110" customFormat="1" ht="76.5" hidden="1" customHeight="1" outlineLevel="2">
      <c r="A183" s="60" t="s">
        <v>511</v>
      </c>
      <c r="B183" s="70" t="s">
        <v>2143</v>
      </c>
      <c r="C183" s="70" t="s">
        <v>97</v>
      </c>
      <c r="D183" s="70" t="s">
        <v>41</v>
      </c>
      <c r="E183" s="70" t="s">
        <v>5312</v>
      </c>
      <c r="F183" s="70" t="s">
        <v>252</v>
      </c>
      <c r="G183" s="70" t="s">
        <v>84</v>
      </c>
      <c r="H183" s="70" t="s">
        <v>85</v>
      </c>
      <c r="I183" s="233">
        <v>0</v>
      </c>
      <c r="J183" s="70" t="s">
        <v>53</v>
      </c>
      <c r="K183" s="70" t="s">
        <v>5313</v>
      </c>
      <c r="L183" s="70" t="s">
        <v>81</v>
      </c>
      <c r="M183" s="70" t="s">
        <v>4798</v>
      </c>
    </row>
    <row r="184" spans="1:13" s="110" customFormat="1" ht="125.25" hidden="1" customHeight="1" outlineLevel="2">
      <c r="A184" s="60" t="s">
        <v>511</v>
      </c>
      <c r="B184" s="70" t="s">
        <v>2125</v>
      </c>
      <c r="C184" s="70" t="s">
        <v>263</v>
      </c>
      <c r="D184" s="70" t="s">
        <v>41</v>
      </c>
      <c r="E184" s="70" t="s">
        <v>5314</v>
      </c>
      <c r="F184" s="70" t="s">
        <v>264</v>
      </c>
      <c r="G184" s="70" t="s">
        <v>84</v>
      </c>
      <c r="H184" s="70" t="s">
        <v>85</v>
      </c>
      <c r="I184" s="236">
        <v>7572</v>
      </c>
      <c r="J184" s="70" t="s">
        <v>53</v>
      </c>
      <c r="K184" s="70" t="s">
        <v>513</v>
      </c>
      <c r="L184" s="70" t="s">
        <v>5315</v>
      </c>
      <c r="M184" s="70" t="s">
        <v>105</v>
      </c>
    </row>
    <row r="185" spans="1:13" s="110" customFormat="1" ht="71.25" hidden="1" customHeight="1" outlineLevel="2">
      <c r="A185" s="60" t="s">
        <v>511</v>
      </c>
      <c r="B185" s="70" t="s">
        <v>5316</v>
      </c>
      <c r="C185" s="70" t="s">
        <v>263</v>
      </c>
      <c r="D185" s="70" t="s">
        <v>41</v>
      </c>
      <c r="E185" s="70" t="s">
        <v>5314</v>
      </c>
      <c r="F185" s="70" t="s">
        <v>264</v>
      </c>
      <c r="G185" s="70" t="s">
        <v>84</v>
      </c>
      <c r="H185" s="70" t="s">
        <v>85</v>
      </c>
      <c r="I185" s="236">
        <v>8190</v>
      </c>
      <c r="J185" s="70" t="s">
        <v>53</v>
      </c>
      <c r="K185" s="70" t="s">
        <v>516</v>
      </c>
      <c r="L185" s="70" t="s">
        <v>5315</v>
      </c>
      <c r="M185" s="70" t="s">
        <v>105</v>
      </c>
    </row>
    <row r="186" spans="1:13" s="110" customFormat="1" ht="68.099999999999994" hidden="1" customHeight="1" outlineLevel="2">
      <c r="A186" s="60" t="s">
        <v>511</v>
      </c>
      <c r="B186" s="70" t="s">
        <v>240</v>
      </c>
      <c r="C186" s="70" t="s">
        <v>5305</v>
      </c>
      <c r="D186" s="70" t="s">
        <v>46</v>
      </c>
      <c r="E186" s="70" t="s">
        <v>5317</v>
      </c>
      <c r="F186" s="70" t="s">
        <v>5306</v>
      </c>
      <c r="G186" s="70" t="s">
        <v>84</v>
      </c>
      <c r="H186" s="70" t="s">
        <v>85</v>
      </c>
      <c r="I186" s="236">
        <v>15702</v>
      </c>
      <c r="J186" s="70" t="s">
        <v>45</v>
      </c>
      <c r="K186" s="70" t="s">
        <v>4605</v>
      </c>
      <c r="L186" s="70" t="s">
        <v>81</v>
      </c>
      <c r="M186" s="70"/>
    </row>
    <row r="187" spans="1:13" s="110" customFormat="1" ht="90.75" hidden="1" customHeight="1" outlineLevel="2">
      <c r="A187" s="60" t="s">
        <v>511</v>
      </c>
      <c r="B187" s="70" t="s">
        <v>240</v>
      </c>
      <c r="C187" s="70" t="s">
        <v>5305</v>
      </c>
      <c r="D187" s="70" t="s">
        <v>46</v>
      </c>
      <c r="E187" s="70"/>
      <c r="F187" s="70" t="s">
        <v>5306</v>
      </c>
      <c r="G187" s="70" t="s">
        <v>84</v>
      </c>
      <c r="H187" s="70" t="s">
        <v>85</v>
      </c>
      <c r="I187" s="236">
        <v>1426380</v>
      </c>
      <c r="J187" s="70" t="s">
        <v>45</v>
      </c>
      <c r="K187" s="70" t="s">
        <v>5318</v>
      </c>
      <c r="L187" s="70" t="s">
        <v>5319</v>
      </c>
      <c r="M187" s="70" t="s">
        <v>5308</v>
      </c>
    </row>
    <row r="188" spans="1:13" s="110" customFormat="1" ht="87" hidden="1" customHeight="1" outlineLevel="2">
      <c r="A188" s="60" t="s">
        <v>511</v>
      </c>
      <c r="B188" s="70" t="s">
        <v>240</v>
      </c>
      <c r="C188" s="70" t="s">
        <v>5305</v>
      </c>
      <c r="D188" s="70" t="s">
        <v>142</v>
      </c>
      <c r="E188" s="70"/>
      <c r="F188" s="70" t="s">
        <v>5306</v>
      </c>
      <c r="G188" s="70" t="s">
        <v>84</v>
      </c>
      <c r="H188" s="70" t="s">
        <v>85</v>
      </c>
      <c r="I188" s="236">
        <v>2500000</v>
      </c>
      <c r="J188" s="70" t="s">
        <v>45</v>
      </c>
      <c r="K188" s="70" t="s">
        <v>221</v>
      </c>
      <c r="L188" s="70" t="s">
        <v>2492</v>
      </c>
      <c r="M188" s="70" t="s">
        <v>5308</v>
      </c>
    </row>
    <row r="189" spans="1:13" s="110" customFormat="1" ht="89.25" hidden="1" customHeight="1" outlineLevel="2">
      <c r="A189" s="60" t="s">
        <v>511</v>
      </c>
      <c r="B189" s="70" t="s">
        <v>240</v>
      </c>
      <c r="C189" s="70" t="s">
        <v>5305</v>
      </c>
      <c r="D189" s="70" t="s">
        <v>102</v>
      </c>
      <c r="E189" s="70" t="s">
        <v>5317</v>
      </c>
      <c r="F189" s="70" t="s">
        <v>5306</v>
      </c>
      <c r="G189" s="70" t="s">
        <v>84</v>
      </c>
      <c r="H189" s="70" t="s">
        <v>85</v>
      </c>
      <c r="I189" s="236">
        <v>117918</v>
      </c>
      <c r="J189" s="70" t="s">
        <v>45</v>
      </c>
      <c r="K189" s="70" t="s">
        <v>782</v>
      </c>
      <c r="L189" s="70" t="s">
        <v>783</v>
      </c>
      <c r="M189" s="206"/>
    </row>
    <row r="190" spans="1:13" s="110" customFormat="1" ht="71.25" hidden="1" customHeight="1" outlineLevel="2">
      <c r="A190" s="60" t="s">
        <v>511</v>
      </c>
      <c r="B190" s="70" t="s">
        <v>5320</v>
      </c>
      <c r="C190" s="70" t="s">
        <v>5321</v>
      </c>
      <c r="D190" s="70" t="s">
        <v>41</v>
      </c>
      <c r="E190" s="70" t="s">
        <v>5205</v>
      </c>
      <c r="F190" s="70" t="s">
        <v>99</v>
      </c>
      <c r="G190" s="70" t="s">
        <v>84</v>
      </c>
      <c r="H190" s="70" t="s">
        <v>85</v>
      </c>
      <c r="I190" s="233">
        <v>0</v>
      </c>
      <c r="J190" s="70" t="s">
        <v>1106</v>
      </c>
      <c r="K190" s="70" t="s">
        <v>5322</v>
      </c>
      <c r="L190" s="70" t="s">
        <v>220</v>
      </c>
      <c r="M190" s="70" t="s">
        <v>4798</v>
      </c>
    </row>
    <row r="191" spans="1:13" s="110" customFormat="1" ht="108" hidden="1" customHeight="1" outlineLevel="2">
      <c r="A191" s="60" t="s">
        <v>511</v>
      </c>
      <c r="B191" s="70" t="s">
        <v>240</v>
      </c>
      <c r="C191" s="70" t="s">
        <v>5305</v>
      </c>
      <c r="D191" s="70" t="s">
        <v>46</v>
      </c>
      <c r="E191" s="70" t="s">
        <v>5270</v>
      </c>
      <c r="F191" s="70" t="s">
        <v>5306</v>
      </c>
      <c r="G191" s="70" t="s">
        <v>84</v>
      </c>
      <c r="H191" s="70" t="s">
        <v>85</v>
      </c>
      <c r="I191" s="233">
        <v>0</v>
      </c>
      <c r="J191" s="70" t="s">
        <v>45</v>
      </c>
      <c r="K191" s="70" t="s">
        <v>5323</v>
      </c>
      <c r="L191" s="70" t="s">
        <v>5324</v>
      </c>
      <c r="M191" s="70" t="s">
        <v>4798</v>
      </c>
    </row>
    <row r="192" spans="1:13" s="110" customFormat="1" ht="87.75" hidden="1" customHeight="1" outlineLevel="2">
      <c r="A192" s="60" t="s">
        <v>511</v>
      </c>
      <c r="B192" s="70" t="s">
        <v>240</v>
      </c>
      <c r="C192" s="70" t="s">
        <v>5305</v>
      </c>
      <c r="D192" s="70" t="s">
        <v>142</v>
      </c>
      <c r="E192" s="70" t="s">
        <v>5270</v>
      </c>
      <c r="F192" s="70" t="s">
        <v>5306</v>
      </c>
      <c r="G192" s="70" t="s">
        <v>84</v>
      </c>
      <c r="H192" s="70" t="s">
        <v>85</v>
      </c>
      <c r="I192" s="233">
        <v>0</v>
      </c>
      <c r="J192" s="70" t="s">
        <v>45</v>
      </c>
      <c r="K192" s="70" t="s">
        <v>221</v>
      </c>
      <c r="L192" s="70" t="s">
        <v>2492</v>
      </c>
      <c r="M192" s="70" t="s">
        <v>4798</v>
      </c>
    </row>
    <row r="193" spans="1:13" s="110" customFormat="1" ht="87.75" hidden="1" customHeight="1" outlineLevel="2">
      <c r="A193" s="60" t="s">
        <v>511</v>
      </c>
      <c r="B193" s="70" t="s">
        <v>240</v>
      </c>
      <c r="C193" s="70" t="s">
        <v>5305</v>
      </c>
      <c r="D193" s="70" t="s">
        <v>102</v>
      </c>
      <c r="E193" s="70" t="s">
        <v>5270</v>
      </c>
      <c r="F193" s="70" t="s">
        <v>5306</v>
      </c>
      <c r="G193" s="70" t="s">
        <v>84</v>
      </c>
      <c r="H193" s="70" t="s">
        <v>85</v>
      </c>
      <c r="I193" s="233">
        <v>0</v>
      </c>
      <c r="J193" s="70" t="s">
        <v>45</v>
      </c>
      <c r="K193" s="70" t="s">
        <v>782</v>
      </c>
      <c r="L193" s="70" t="s">
        <v>783</v>
      </c>
      <c r="M193" s="70" t="s">
        <v>4798</v>
      </c>
    </row>
    <row r="194" spans="1:13" s="110" customFormat="1" ht="156.75" hidden="1" customHeight="1" outlineLevel="2">
      <c r="A194" s="60" t="s">
        <v>511</v>
      </c>
      <c r="B194" s="70" t="s">
        <v>5325</v>
      </c>
      <c r="C194" s="70" t="s">
        <v>375</v>
      </c>
      <c r="D194" s="70" t="s">
        <v>41</v>
      </c>
      <c r="E194" s="70" t="s">
        <v>5326</v>
      </c>
      <c r="F194" s="70" t="s">
        <v>264</v>
      </c>
      <c r="G194" s="70" t="s">
        <v>84</v>
      </c>
      <c r="H194" s="70" t="s">
        <v>85</v>
      </c>
      <c r="I194" s="233">
        <v>0</v>
      </c>
      <c r="J194" s="70" t="s">
        <v>53</v>
      </c>
      <c r="K194" s="70" t="s">
        <v>5383</v>
      </c>
      <c r="L194" s="70" t="s">
        <v>5327</v>
      </c>
      <c r="M194" s="70" t="s">
        <v>4798</v>
      </c>
    </row>
    <row r="195" spans="1:13" s="110" customFormat="1" ht="61.5" hidden="1" customHeight="1" outlineLevel="2">
      <c r="A195" s="60" t="s">
        <v>511</v>
      </c>
      <c r="B195" s="70" t="s">
        <v>5328</v>
      </c>
      <c r="C195" s="70" t="s">
        <v>2361</v>
      </c>
      <c r="D195" s="70" t="s">
        <v>142</v>
      </c>
      <c r="E195" s="70" t="s">
        <v>5329</v>
      </c>
      <c r="F195" s="70" t="s">
        <v>91</v>
      </c>
      <c r="G195" s="30"/>
      <c r="H195" s="30"/>
      <c r="I195" s="236">
        <v>0</v>
      </c>
      <c r="J195" s="70" t="s">
        <v>210</v>
      </c>
      <c r="K195" s="70" t="s">
        <v>5330</v>
      </c>
      <c r="L195" s="70" t="s">
        <v>2492</v>
      </c>
      <c r="M195" s="70" t="s">
        <v>43</v>
      </c>
    </row>
    <row r="196" spans="1:13" s="110" customFormat="1" ht="60" hidden="1" customHeight="1" outlineLevel="2">
      <c r="A196" s="60" t="s">
        <v>511</v>
      </c>
      <c r="B196" s="70" t="s">
        <v>5331</v>
      </c>
      <c r="C196" s="70" t="s">
        <v>2361</v>
      </c>
      <c r="D196" s="70" t="s">
        <v>102</v>
      </c>
      <c r="E196" s="70" t="s">
        <v>5270</v>
      </c>
      <c r="F196" s="70" t="s">
        <v>91</v>
      </c>
      <c r="G196" s="70"/>
      <c r="H196" s="70"/>
      <c r="I196" s="236">
        <v>0</v>
      </c>
      <c r="J196" s="70" t="s">
        <v>53</v>
      </c>
      <c r="K196" s="70" t="s">
        <v>5332</v>
      </c>
      <c r="L196" s="70" t="s">
        <v>793</v>
      </c>
      <c r="M196" s="70" t="s">
        <v>43</v>
      </c>
    </row>
    <row r="197" spans="1:13" s="3" customFormat="1" ht="25.35" hidden="1" customHeight="1" outlineLevel="1">
      <c r="A197" s="148" t="s">
        <v>1131</v>
      </c>
      <c r="B197" s="148"/>
      <c r="C197" s="148"/>
      <c r="D197" s="148"/>
      <c r="E197" s="148"/>
      <c r="F197" s="148"/>
      <c r="G197" s="148"/>
      <c r="H197" s="54"/>
      <c r="I197" s="226">
        <f>SUM(I198:I205)</f>
        <v>164500</v>
      </c>
      <c r="J197" s="148"/>
      <c r="K197" s="148"/>
      <c r="L197" s="148"/>
      <c r="M197" s="148"/>
    </row>
    <row r="198" spans="1:13" s="115" customFormat="1" ht="78" hidden="1" customHeight="1" outlineLevel="2">
      <c r="A198" s="37" t="s">
        <v>763</v>
      </c>
      <c r="B198" s="38" t="s">
        <v>5333</v>
      </c>
      <c r="C198" s="38" t="s">
        <v>5334</v>
      </c>
      <c r="D198" s="38" t="s">
        <v>46</v>
      </c>
      <c r="E198" s="38" t="s">
        <v>5335</v>
      </c>
      <c r="F198" s="38" t="s">
        <v>403</v>
      </c>
      <c r="G198" s="38" t="s">
        <v>2062</v>
      </c>
      <c r="H198" s="38" t="s">
        <v>206</v>
      </c>
      <c r="I198" s="235">
        <v>30000</v>
      </c>
      <c r="J198" s="38" t="s">
        <v>5336</v>
      </c>
      <c r="K198" s="38" t="s">
        <v>5775</v>
      </c>
      <c r="L198" s="38" t="s">
        <v>5337</v>
      </c>
      <c r="M198" s="70"/>
    </row>
    <row r="199" spans="1:13" s="115" customFormat="1" ht="89.25" hidden="1" customHeight="1" outlineLevel="2">
      <c r="A199" s="37" t="s">
        <v>763</v>
      </c>
      <c r="B199" s="38" t="s">
        <v>5338</v>
      </c>
      <c r="C199" s="38" t="s">
        <v>5339</v>
      </c>
      <c r="D199" s="38" t="s">
        <v>46</v>
      </c>
      <c r="E199" s="38" t="s">
        <v>5202</v>
      </c>
      <c r="F199" s="38" t="s">
        <v>5340</v>
      </c>
      <c r="G199" s="38" t="s">
        <v>2062</v>
      </c>
      <c r="H199" s="38" t="s">
        <v>206</v>
      </c>
      <c r="I199" s="235">
        <v>40000</v>
      </c>
      <c r="J199" s="38" t="s">
        <v>188</v>
      </c>
      <c r="K199" s="38" t="s">
        <v>5341</v>
      </c>
      <c r="L199" s="38" t="s">
        <v>5342</v>
      </c>
      <c r="M199" s="70"/>
    </row>
    <row r="200" spans="1:13" s="115" customFormat="1" ht="117" hidden="1" customHeight="1" outlineLevel="2">
      <c r="A200" s="37" t="s">
        <v>763</v>
      </c>
      <c r="B200" s="38" t="s">
        <v>5343</v>
      </c>
      <c r="C200" s="38" t="s">
        <v>5344</v>
      </c>
      <c r="D200" s="38" t="s">
        <v>54</v>
      </c>
      <c r="E200" s="38" t="s">
        <v>5345</v>
      </c>
      <c r="F200" s="38" t="s">
        <v>403</v>
      </c>
      <c r="G200" s="38" t="s">
        <v>2062</v>
      </c>
      <c r="H200" s="38" t="s">
        <v>206</v>
      </c>
      <c r="I200" s="235">
        <v>52500</v>
      </c>
      <c r="J200" s="38" t="s">
        <v>187</v>
      </c>
      <c r="K200" s="38" t="s">
        <v>5346</v>
      </c>
      <c r="L200" s="38" t="s">
        <v>5347</v>
      </c>
      <c r="M200" s="70"/>
    </row>
    <row r="201" spans="1:13" s="115" customFormat="1" ht="102.6" hidden="1" customHeight="1" outlineLevel="2">
      <c r="A201" s="37" t="s">
        <v>2108</v>
      </c>
      <c r="B201" s="38" t="s">
        <v>5348</v>
      </c>
      <c r="C201" s="38" t="s">
        <v>5349</v>
      </c>
      <c r="D201" s="38" t="s">
        <v>46</v>
      </c>
      <c r="E201" s="38" t="s">
        <v>5240</v>
      </c>
      <c r="F201" s="38" t="s">
        <v>403</v>
      </c>
      <c r="G201" s="38" t="s">
        <v>2062</v>
      </c>
      <c r="H201" s="38" t="s">
        <v>206</v>
      </c>
      <c r="I201" s="235">
        <v>30000</v>
      </c>
      <c r="J201" s="38" t="s">
        <v>5350</v>
      </c>
      <c r="K201" s="38" t="s">
        <v>5351</v>
      </c>
      <c r="L201" s="38" t="s">
        <v>5352</v>
      </c>
      <c r="M201" s="70"/>
    </row>
    <row r="202" spans="1:13" s="115" customFormat="1" ht="77.25" hidden="1" customHeight="1" outlineLevel="2">
      <c r="A202" s="37" t="s">
        <v>763</v>
      </c>
      <c r="B202" s="38" t="s">
        <v>5353</v>
      </c>
      <c r="C202" s="38" t="s">
        <v>2083</v>
      </c>
      <c r="D202" s="38" t="s">
        <v>46</v>
      </c>
      <c r="E202" s="38" t="s">
        <v>4696</v>
      </c>
      <c r="F202" s="38" t="s">
        <v>403</v>
      </c>
      <c r="G202" s="38" t="s">
        <v>55</v>
      </c>
      <c r="H202" s="38" t="s">
        <v>202</v>
      </c>
      <c r="I202" s="235">
        <v>3000</v>
      </c>
      <c r="J202" s="38" t="s">
        <v>4229</v>
      </c>
      <c r="K202" s="38" t="s">
        <v>5354</v>
      </c>
      <c r="L202" s="38" t="s">
        <v>5355</v>
      </c>
      <c r="M202" s="70" t="s">
        <v>105</v>
      </c>
    </row>
    <row r="203" spans="1:13" s="115" customFormat="1" ht="58.5" hidden="1" customHeight="1" outlineLevel="2">
      <c r="A203" s="37" t="s">
        <v>763</v>
      </c>
      <c r="B203" s="38" t="s">
        <v>5356</v>
      </c>
      <c r="C203" s="38" t="s">
        <v>2083</v>
      </c>
      <c r="D203" s="38" t="s">
        <v>46</v>
      </c>
      <c r="E203" s="38" t="s">
        <v>5357</v>
      </c>
      <c r="F203" s="38" t="s">
        <v>403</v>
      </c>
      <c r="G203" s="38" t="s">
        <v>55</v>
      </c>
      <c r="H203" s="38" t="s">
        <v>202</v>
      </c>
      <c r="I203" s="235">
        <v>3000</v>
      </c>
      <c r="J203" s="38" t="s">
        <v>4229</v>
      </c>
      <c r="K203" s="38" t="s">
        <v>5354</v>
      </c>
      <c r="L203" s="38" t="s">
        <v>5355</v>
      </c>
      <c r="M203" s="70"/>
    </row>
    <row r="204" spans="1:13" s="115" customFormat="1" ht="60.75" hidden="1" customHeight="1" outlineLevel="2">
      <c r="A204" s="37" t="s">
        <v>763</v>
      </c>
      <c r="B204" s="38" t="s">
        <v>5358</v>
      </c>
      <c r="C204" s="38" t="s">
        <v>2107</v>
      </c>
      <c r="D204" s="38" t="s">
        <v>46</v>
      </c>
      <c r="E204" s="38" t="s">
        <v>5359</v>
      </c>
      <c r="F204" s="38" t="s">
        <v>403</v>
      </c>
      <c r="G204" s="38" t="s">
        <v>55</v>
      </c>
      <c r="H204" s="38" t="s">
        <v>202</v>
      </c>
      <c r="I204" s="235">
        <v>3000</v>
      </c>
      <c r="J204" s="38" t="s">
        <v>1657</v>
      </c>
      <c r="K204" s="38" t="s">
        <v>5360</v>
      </c>
      <c r="L204" s="38" t="s">
        <v>5361</v>
      </c>
      <c r="M204" s="70"/>
    </row>
    <row r="205" spans="1:13" s="115" customFormat="1" ht="100.5" hidden="1" customHeight="1" outlineLevel="2">
      <c r="A205" s="37" t="s">
        <v>763</v>
      </c>
      <c r="B205" s="38" t="s">
        <v>5362</v>
      </c>
      <c r="C205" s="38" t="s">
        <v>5363</v>
      </c>
      <c r="D205" s="38" t="s">
        <v>46</v>
      </c>
      <c r="E205" s="38" t="s">
        <v>5240</v>
      </c>
      <c r="F205" s="38" t="s">
        <v>403</v>
      </c>
      <c r="G205" s="38" t="s">
        <v>55</v>
      </c>
      <c r="H205" s="38" t="s">
        <v>202</v>
      </c>
      <c r="I205" s="235">
        <v>3000</v>
      </c>
      <c r="J205" s="38" t="s">
        <v>5364</v>
      </c>
      <c r="K205" s="38" t="s">
        <v>5365</v>
      </c>
      <c r="L205" s="38" t="s">
        <v>5366</v>
      </c>
      <c r="M205" s="70"/>
    </row>
    <row r="206" spans="1:13" s="3" customFormat="1" ht="25.35" hidden="1" customHeight="1" outlineLevel="1">
      <c r="A206" s="148" t="s">
        <v>373</v>
      </c>
      <c r="B206" s="148"/>
      <c r="C206" s="148"/>
      <c r="D206" s="148"/>
      <c r="E206" s="148"/>
      <c r="F206" s="148"/>
      <c r="G206" s="148"/>
      <c r="H206" s="54"/>
      <c r="I206" s="226">
        <f>SUM(I207:I209)</f>
        <v>366300</v>
      </c>
      <c r="J206" s="148"/>
      <c r="K206" s="148"/>
      <c r="L206" s="148"/>
      <c r="M206" s="148"/>
    </row>
    <row r="207" spans="1:13" s="115" customFormat="1" ht="115.5" hidden="1" customHeight="1" outlineLevel="2">
      <c r="A207" s="37" t="s">
        <v>44</v>
      </c>
      <c r="B207" s="38" t="s">
        <v>151</v>
      </c>
      <c r="C207" s="38" t="s">
        <v>5367</v>
      </c>
      <c r="D207" s="38" t="s">
        <v>54</v>
      </c>
      <c r="E207" s="70" t="s">
        <v>5368</v>
      </c>
      <c r="F207" s="70" t="s">
        <v>104</v>
      </c>
      <c r="G207" s="70" t="s">
        <v>152</v>
      </c>
      <c r="H207" s="10" t="s">
        <v>153</v>
      </c>
      <c r="I207" s="243">
        <v>40000</v>
      </c>
      <c r="J207" s="38" t="s">
        <v>5369</v>
      </c>
      <c r="K207" s="38" t="s">
        <v>5370</v>
      </c>
      <c r="L207" s="38" t="s">
        <v>5371</v>
      </c>
      <c r="M207" s="38"/>
    </row>
    <row r="208" spans="1:13" s="115" customFormat="1" ht="110.1" hidden="1" customHeight="1" outlineLevel="2">
      <c r="A208" s="37" t="s">
        <v>44</v>
      </c>
      <c r="B208" s="38" t="s">
        <v>151</v>
      </c>
      <c r="C208" s="38" t="s">
        <v>5372</v>
      </c>
      <c r="D208" s="38" t="s">
        <v>46</v>
      </c>
      <c r="E208" s="70" t="s">
        <v>5373</v>
      </c>
      <c r="F208" s="70" t="s">
        <v>104</v>
      </c>
      <c r="G208" s="70" t="s">
        <v>152</v>
      </c>
      <c r="H208" s="10" t="s">
        <v>153</v>
      </c>
      <c r="I208" s="243">
        <v>800</v>
      </c>
      <c r="J208" s="38" t="s">
        <v>5374</v>
      </c>
      <c r="K208" s="38" t="s">
        <v>5375</v>
      </c>
      <c r="L208" s="36" t="s">
        <v>5376</v>
      </c>
      <c r="M208" s="25" t="s">
        <v>105</v>
      </c>
    </row>
    <row r="209" spans="1:16" s="115" customFormat="1" ht="142.5" hidden="1" customHeight="1" outlineLevel="2">
      <c r="A209" s="37" t="s">
        <v>44</v>
      </c>
      <c r="B209" s="38" t="s">
        <v>151</v>
      </c>
      <c r="C209" s="38" t="s">
        <v>5377</v>
      </c>
      <c r="D209" s="38" t="s">
        <v>46</v>
      </c>
      <c r="E209" s="70" t="s">
        <v>5378</v>
      </c>
      <c r="F209" s="70" t="s">
        <v>104</v>
      </c>
      <c r="G209" s="70" t="s">
        <v>152</v>
      </c>
      <c r="H209" s="10" t="s">
        <v>153</v>
      </c>
      <c r="I209" s="243">
        <v>325500</v>
      </c>
      <c r="J209" s="38" t="s">
        <v>5379</v>
      </c>
      <c r="K209" s="38" t="s">
        <v>5380</v>
      </c>
      <c r="L209" s="36" t="s">
        <v>5376</v>
      </c>
      <c r="M209" s="25" t="s">
        <v>105</v>
      </c>
    </row>
    <row r="210" spans="1:16" s="2" customFormat="1" ht="30" customHeight="1" collapsed="1">
      <c r="A210" s="51" t="s">
        <v>38</v>
      </c>
      <c r="B210" s="51"/>
      <c r="C210" s="51"/>
      <c r="D210" s="51"/>
      <c r="E210" s="51"/>
      <c r="F210" s="41"/>
      <c r="G210" s="41"/>
      <c r="H210" s="51"/>
      <c r="I210" s="225">
        <f>I211+I306+I333+I335</f>
        <v>16280576</v>
      </c>
      <c r="J210" s="51"/>
      <c r="K210" s="51"/>
      <c r="L210" s="41"/>
      <c r="M210" s="41"/>
      <c r="O210" s="215"/>
      <c r="P210" s="53"/>
    </row>
    <row r="211" spans="1:16" s="3" customFormat="1" ht="25.35" hidden="1" customHeight="1" outlineLevel="1">
      <c r="A211" s="148" t="s">
        <v>39</v>
      </c>
      <c r="B211" s="148"/>
      <c r="C211" s="148"/>
      <c r="D211" s="148"/>
      <c r="E211" s="148"/>
      <c r="F211" s="148"/>
      <c r="G211" s="148"/>
      <c r="H211" s="54"/>
      <c r="I211" s="226">
        <f>SUM(I212:I305)</f>
        <v>12255133</v>
      </c>
      <c r="J211" s="148"/>
      <c r="K211" s="148"/>
      <c r="L211" s="148"/>
      <c r="M211" s="148"/>
    </row>
    <row r="212" spans="1:16" s="106" customFormat="1" ht="50.1" hidden="1" customHeight="1" outlineLevel="2">
      <c r="A212" s="37" t="s">
        <v>5425</v>
      </c>
      <c r="B212" s="31" t="s">
        <v>4192</v>
      </c>
      <c r="C212" s="28" t="s">
        <v>5426</v>
      </c>
      <c r="D212" s="29" t="s">
        <v>54</v>
      </c>
      <c r="E212" s="29" t="s">
        <v>4516</v>
      </c>
      <c r="F212" s="31" t="s">
        <v>139</v>
      </c>
      <c r="G212" s="70" t="s">
        <v>842</v>
      </c>
      <c r="H212" s="30" t="s">
        <v>140</v>
      </c>
      <c r="I212" s="237">
        <v>16190</v>
      </c>
      <c r="J212" s="29" t="s">
        <v>210</v>
      </c>
      <c r="K212" s="29" t="s">
        <v>231</v>
      </c>
      <c r="L212" s="28" t="s">
        <v>5427</v>
      </c>
      <c r="M212" s="33" t="s">
        <v>105</v>
      </c>
    </row>
    <row r="213" spans="1:16" s="106" customFormat="1" ht="50.1" hidden="1" customHeight="1" outlineLevel="2">
      <c r="A213" s="37" t="s">
        <v>5425</v>
      </c>
      <c r="B213" s="27" t="s">
        <v>5428</v>
      </c>
      <c r="C213" s="143" t="s">
        <v>5429</v>
      </c>
      <c r="D213" s="27" t="s">
        <v>54</v>
      </c>
      <c r="E213" s="70" t="s">
        <v>5430</v>
      </c>
      <c r="F213" s="70" t="s">
        <v>139</v>
      </c>
      <c r="G213" s="70" t="s">
        <v>842</v>
      </c>
      <c r="H213" s="70" t="s">
        <v>140</v>
      </c>
      <c r="I213" s="237">
        <v>20000</v>
      </c>
      <c r="J213" s="70" t="s">
        <v>5431</v>
      </c>
      <c r="K213" s="24" t="s">
        <v>231</v>
      </c>
      <c r="L213" s="28" t="s">
        <v>5432</v>
      </c>
      <c r="M213" s="24"/>
    </row>
    <row r="214" spans="1:16" s="106" customFormat="1" ht="66" hidden="1" outlineLevel="2">
      <c r="A214" s="37" t="s">
        <v>5425</v>
      </c>
      <c r="B214" s="27" t="s">
        <v>4192</v>
      </c>
      <c r="C214" s="143" t="s">
        <v>5433</v>
      </c>
      <c r="D214" s="27" t="s">
        <v>54</v>
      </c>
      <c r="E214" s="70" t="s">
        <v>4861</v>
      </c>
      <c r="F214" s="70" t="s">
        <v>139</v>
      </c>
      <c r="G214" s="70" t="s">
        <v>842</v>
      </c>
      <c r="H214" s="70" t="s">
        <v>140</v>
      </c>
      <c r="I214" s="237">
        <v>40000</v>
      </c>
      <c r="J214" s="70" t="s">
        <v>5434</v>
      </c>
      <c r="K214" s="24" t="s">
        <v>231</v>
      </c>
      <c r="L214" s="28" t="s">
        <v>5435</v>
      </c>
      <c r="M214" s="32"/>
    </row>
    <row r="215" spans="1:16" s="106" customFormat="1" ht="50.1" hidden="1" customHeight="1" outlineLevel="2">
      <c r="A215" s="37" t="s">
        <v>5425</v>
      </c>
      <c r="B215" s="27" t="s">
        <v>5436</v>
      </c>
      <c r="C215" s="27" t="s">
        <v>5776</v>
      </c>
      <c r="D215" s="27" t="s">
        <v>94</v>
      </c>
      <c r="E215" s="70" t="s">
        <v>5437</v>
      </c>
      <c r="F215" s="70" t="s">
        <v>139</v>
      </c>
      <c r="G215" s="70" t="s">
        <v>842</v>
      </c>
      <c r="H215" s="70" t="s">
        <v>140</v>
      </c>
      <c r="I215" s="237">
        <v>809524</v>
      </c>
      <c r="J215" s="70" t="s">
        <v>5438</v>
      </c>
      <c r="K215" s="24" t="s">
        <v>231</v>
      </c>
      <c r="L215" s="28" t="s">
        <v>5439</v>
      </c>
      <c r="M215" s="33" t="s">
        <v>105</v>
      </c>
    </row>
    <row r="216" spans="1:16" s="106" customFormat="1" ht="50.1" hidden="1" customHeight="1" outlineLevel="2">
      <c r="A216" s="37" t="s">
        <v>5425</v>
      </c>
      <c r="B216" s="27" t="s">
        <v>5436</v>
      </c>
      <c r="C216" s="27" t="s">
        <v>5770</v>
      </c>
      <c r="D216" s="27" t="s">
        <v>94</v>
      </c>
      <c r="E216" s="70" t="s">
        <v>5440</v>
      </c>
      <c r="F216" s="70" t="s">
        <v>139</v>
      </c>
      <c r="G216" s="70" t="s">
        <v>842</v>
      </c>
      <c r="H216" s="70" t="s">
        <v>140</v>
      </c>
      <c r="I216" s="237">
        <v>876190</v>
      </c>
      <c r="J216" s="70" t="s">
        <v>332</v>
      </c>
      <c r="K216" s="24" t="s">
        <v>231</v>
      </c>
      <c r="L216" s="28" t="s">
        <v>5441</v>
      </c>
      <c r="M216" s="33" t="s">
        <v>105</v>
      </c>
    </row>
    <row r="217" spans="1:16" s="106" customFormat="1" ht="66" hidden="1" outlineLevel="2">
      <c r="A217" s="37" t="s">
        <v>5425</v>
      </c>
      <c r="B217" s="27" t="s">
        <v>5436</v>
      </c>
      <c r="C217" s="27" t="s">
        <v>5442</v>
      </c>
      <c r="D217" s="27" t="s">
        <v>94</v>
      </c>
      <c r="E217" s="70" t="s">
        <v>5443</v>
      </c>
      <c r="F217" s="70" t="s">
        <v>139</v>
      </c>
      <c r="G217" s="70" t="s">
        <v>842</v>
      </c>
      <c r="H217" s="70" t="s">
        <v>140</v>
      </c>
      <c r="I217" s="237">
        <v>895238</v>
      </c>
      <c r="J217" s="70" t="s">
        <v>528</v>
      </c>
      <c r="K217" s="24" t="s">
        <v>231</v>
      </c>
      <c r="L217" s="28" t="s">
        <v>5444</v>
      </c>
      <c r="M217" s="33" t="s">
        <v>105</v>
      </c>
    </row>
    <row r="218" spans="1:16" s="106" customFormat="1" ht="50.1" hidden="1" customHeight="1" outlineLevel="2">
      <c r="A218" s="37" t="s">
        <v>5425</v>
      </c>
      <c r="B218" s="27" t="s">
        <v>5445</v>
      </c>
      <c r="C218" s="27" t="s">
        <v>5446</v>
      </c>
      <c r="D218" s="27" t="s">
        <v>54</v>
      </c>
      <c r="E218" s="70" t="s">
        <v>5447</v>
      </c>
      <c r="F218" s="70" t="s">
        <v>139</v>
      </c>
      <c r="G218" s="70" t="s">
        <v>842</v>
      </c>
      <c r="H218" s="70" t="s">
        <v>140</v>
      </c>
      <c r="I218" s="237">
        <v>228571</v>
      </c>
      <c r="J218" s="70" t="s">
        <v>339</v>
      </c>
      <c r="K218" s="24" t="s">
        <v>231</v>
      </c>
      <c r="L218" s="28" t="s">
        <v>5448</v>
      </c>
      <c r="M218" s="24"/>
    </row>
    <row r="219" spans="1:16" s="106" customFormat="1" ht="50.1" hidden="1" customHeight="1" outlineLevel="2">
      <c r="A219" s="37" t="s">
        <v>5425</v>
      </c>
      <c r="B219" s="27" t="s">
        <v>5449</v>
      </c>
      <c r="C219" s="27" t="s">
        <v>4258</v>
      </c>
      <c r="D219" s="27" t="s">
        <v>54</v>
      </c>
      <c r="E219" s="70" t="s">
        <v>4259</v>
      </c>
      <c r="F219" s="70" t="s">
        <v>139</v>
      </c>
      <c r="G219" s="70" t="s">
        <v>842</v>
      </c>
      <c r="H219" s="70" t="s">
        <v>140</v>
      </c>
      <c r="I219" s="237">
        <v>85714</v>
      </c>
      <c r="J219" s="70" t="s">
        <v>4260</v>
      </c>
      <c r="K219" s="24" t="s">
        <v>231</v>
      </c>
      <c r="L219" s="28" t="s">
        <v>4261</v>
      </c>
      <c r="M219" s="24"/>
    </row>
    <row r="220" spans="1:16" s="106" customFormat="1" ht="63" hidden="1" customHeight="1" outlineLevel="2">
      <c r="A220" s="37" t="s">
        <v>5425</v>
      </c>
      <c r="B220" s="27" t="s">
        <v>5450</v>
      </c>
      <c r="C220" s="27" t="s">
        <v>5451</v>
      </c>
      <c r="D220" s="27" t="s">
        <v>54</v>
      </c>
      <c r="E220" s="70" t="s">
        <v>1839</v>
      </c>
      <c r="F220" s="70" t="s">
        <v>139</v>
      </c>
      <c r="G220" s="70" t="s">
        <v>842</v>
      </c>
      <c r="H220" s="70" t="s">
        <v>140</v>
      </c>
      <c r="I220" s="237">
        <v>180000</v>
      </c>
      <c r="J220" s="70" t="s">
        <v>533</v>
      </c>
      <c r="K220" s="24" t="s">
        <v>231</v>
      </c>
      <c r="L220" s="28" t="s">
        <v>534</v>
      </c>
      <c r="M220" s="24"/>
    </row>
    <row r="221" spans="1:16" s="106" customFormat="1" ht="50.1" hidden="1" customHeight="1" outlineLevel="2">
      <c r="A221" s="37" t="s">
        <v>5425</v>
      </c>
      <c r="B221" s="27" t="s">
        <v>4192</v>
      </c>
      <c r="C221" s="27" t="s">
        <v>5452</v>
      </c>
      <c r="D221" s="29" t="s">
        <v>54</v>
      </c>
      <c r="E221" s="70" t="s">
        <v>5453</v>
      </c>
      <c r="F221" s="70" t="s">
        <v>139</v>
      </c>
      <c r="G221" s="70" t="s">
        <v>842</v>
      </c>
      <c r="H221" s="70" t="s">
        <v>140</v>
      </c>
      <c r="I221" s="237">
        <v>80000</v>
      </c>
      <c r="J221" s="70" t="s">
        <v>137</v>
      </c>
      <c r="K221" s="24" t="s">
        <v>231</v>
      </c>
      <c r="L221" s="28" t="s">
        <v>5454</v>
      </c>
      <c r="M221" s="70" t="s">
        <v>105</v>
      </c>
    </row>
    <row r="222" spans="1:16" s="106" customFormat="1" ht="50.1" hidden="1" customHeight="1" outlineLevel="2">
      <c r="A222" s="37" t="s">
        <v>5425</v>
      </c>
      <c r="B222" s="27" t="s">
        <v>4192</v>
      </c>
      <c r="C222" s="27" t="s">
        <v>5455</v>
      </c>
      <c r="D222" s="27" t="s">
        <v>54</v>
      </c>
      <c r="E222" s="70" t="s">
        <v>5456</v>
      </c>
      <c r="F222" s="70" t="s">
        <v>139</v>
      </c>
      <c r="G222" s="70" t="s">
        <v>842</v>
      </c>
      <c r="H222" s="70" t="s">
        <v>140</v>
      </c>
      <c r="I222" s="237">
        <v>47619</v>
      </c>
      <c r="J222" s="70" t="s">
        <v>341</v>
      </c>
      <c r="K222" s="24" t="s">
        <v>231</v>
      </c>
      <c r="L222" s="28" t="s">
        <v>340</v>
      </c>
      <c r="M222" s="24"/>
    </row>
    <row r="223" spans="1:16" s="106" customFormat="1" ht="50.1" hidden="1" customHeight="1" outlineLevel="2">
      <c r="A223" s="37" t="s">
        <v>5425</v>
      </c>
      <c r="B223" s="27" t="s">
        <v>803</v>
      </c>
      <c r="C223" s="27" t="s">
        <v>5457</v>
      </c>
      <c r="D223" s="27" t="s">
        <v>54</v>
      </c>
      <c r="E223" s="70" t="s">
        <v>5458</v>
      </c>
      <c r="F223" s="70" t="s">
        <v>232</v>
      </c>
      <c r="G223" s="70" t="s">
        <v>842</v>
      </c>
      <c r="H223" s="70" t="s">
        <v>140</v>
      </c>
      <c r="I223" s="237">
        <v>30476</v>
      </c>
      <c r="J223" s="70" t="s">
        <v>233</v>
      </c>
      <c r="K223" s="24" t="s">
        <v>1149</v>
      </c>
      <c r="L223" s="28" t="s">
        <v>330</v>
      </c>
      <c r="M223" s="24"/>
    </row>
    <row r="224" spans="1:16" s="106" customFormat="1" ht="50.1" hidden="1" customHeight="1" outlineLevel="2">
      <c r="A224" s="37" t="s">
        <v>5425</v>
      </c>
      <c r="B224" s="33" t="s">
        <v>4192</v>
      </c>
      <c r="C224" s="33" t="s">
        <v>4226</v>
      </c>
      <c r="D224" s="33" t="s">
        <v>46</v>
      </c>
      <c r="E224" s="33" t="s">
        <v>5459</v>
      </c>
      <c r="F224" s="33" t="s">
        <v>821</v>
      </c>
      <c r="G224" s="70" t="s">
        <v>842</v>
      </c>
      <c r="H224" s="33" t="s">
        <v>351</v>
      </c>
      <c r="I224" s="237">
        <v>19048</v>
      </c>
      <c r="J224" s="33" t="s">
        <v>4229</v>
      </c>
      <c r="K224" s="33" t="s">
        <v>231</v>
      </c>
      <c r="L224" s="33" t="s">
        <v>4230</v>
      </c>
      <c r="M224" s="70" t="s">
        <v>105</v>
      </c>
    </row>
    <row r="225" spans="1:13" s="106" customFormat="1" ht="50.1" hidden="1" customHeight="1" outlineLevel="2">
      <c r="A225" s="37" t="s">
        <v>5425</v>
      </c>
      <c r="B225" s="33" t="s">
        <v>4192</v>
      </c>
      <c r="C225" s="33" t="s">
        <v>5460</v>
      </c>
      <c r="D225" s="33" t="s">
        <v>54</v>
      </c>
      <c r="E225" s="33" t="s">
        <v>5461</v>
      </c>
      <c r="F225" s="33" t="s">
        <v>821</v>
      </c>
      <c r="G225" s="70" t="s">
        <v>842</v>
      </c>
      <c r="H225" s="33" t="s">
        <v>351</v>
      </c>
      <c r="I225" s="237">
        <v>38095</v>
      </c>
      <c r="J225" s="33" t="s">
        <v>5462</v>
      </c>
      <c r="K225" s="33" t="s">
        <v>231</v>
      </c>
      <c r="L225" s="33" t="s">
        <v>5463</v>
      </c>
      <c r="M225" s="70" t="s">
        <v>105</v>
      </c>
    </row>
    <row r="226" spans="1:13" s="106" customFormat="1" ht="50.1" hidden="1" customHeight="1" outlineLevel="2">
      <c r="A226" s="37" t="s">
        <v>5425</v>
      </c>
      <c r="B226" s="33" t="s">
        <v>4192</v>
      </c>
      <c r="C226" s="33" t="s">
        <v>5464</v>
      </c>
      <c r="D226" s="33" t="s">
        <v>54</v>
      </c>
      <c r="E226" s="33" t="s">
        <v>5465</v>
      </c>
      <c r="F226" s="33" t="s">
        <v>821</v>
      </c>
      <c r="G226" s="70" t="s">
        <v>842</v>
      </c>
      <c r="H226" s="33" t="s">
        <v>351</v>
      </c>
      <c r="I226" s="237">
        <v>57143</v>
      </c>
      <c r="J226" s="33" t="s">
        <v>5466</v>
      </c>
      <c r="K226" s="33" t="s">
        <v>231</v>
      </c>
      <c r="L226" s="33" t="s">
        <v>236</v>
      </c>
      <c r="M226" s="70" t="s">
        <v>105</v>
      </c>
    </row>
    <row r="227" spans="1:13" s="106" customFormat="1" ht="50.1" hidden="1" customHeight="1" outlineLevel="2">
      <c r="A227" s="37" t="s">
        <v>5425</v>
      </c>
      <c r="B227" s="33" t="s">
        <v>4192</v>
      </c>
      <c r="C227" s="33" t="s">
        <v>5467</v>
      </c>
      <c r="D227" s="33" t="s">
        <v>46</v>
      </c>
      <c r="E227" s="33" t="s">
        <v>5468</v>
      </c>
      <c r="F227" s="33" t="s">
        <v>821</v>
      </c>
      <c r="G227" s="70" t="s">
        <v>842</v>
      </c>
      <c r="H227" s="33" t="s">
        <v>351</v>
      </c>
      <c r="I227" s="237">
        <v>30000</v>
      </c>
      <c r="J227" s="33" t="s">
        <v>399</v>
      </c>
      <c r="K227" s="33" t="s">
        <v>231</v>
      </c>
      <c r="L227" s="33" t="s">
        <v>5469</v>
      </c>
      <c r="M227" s="70" t="s">
        <v>105</v>
      </c>
    </row>
    <row r="228" spans="1:13" s="106" customFormat="1" ht="50.1" hidden="1" customHeight="1" outlineLevel="2">
      <c r="A228" s="37" t="s">
        <v>5425</v>
      </c>
      <c r="B228" s="33" t="s">
        <v>4192</v>
      </c>
      <c r="C228" s="33" t="s">
        <v>530</v>
      </c>
      <c r="D228" s="33" t="s">
        <v>46</v>
      </c>
      <c r="E228" s="33" t="s">
        <v>5470</v>
      </c>
      <c r="F228" s="33" t="s">
        <v>821</v>
      </c>
      <c r="G228" s="70" t="s">
        <v>842</v>
      </c>
      <c r="H228" s="33" t="s">
        <v>351</v>
      </c>
      <c r="I228" s="237">
        <v>36000</v>
      </c>
      <c r="J228" s="33" t="s">
        <v>529</v>
      </c>
      <c r="K228" s="33" t="s">
        <v>231</v>
      </c>
      <c r="L228" s="33" t="s">
        <v>809</v>
      </c>
      <c r="M228" s="33"/>
    </row>
    <row r="229" spans="1:13" s="106" customFormat="1" ht="67.349999999999994" hidden="1" customHeight="1" outlineLevel="2">
      <c r="A229" s="37" t="s">
        <v>5425</v>
      </c>
      <c r="B229" s="33" t="s">
        <v>4192</v>
      </c>
      <c r="C229" s="33" t="s">
        <v>5471</v>
      </c>
      <c r="D229" s="33" t="s">
        <v>46</v>
      </c>
      <c r="E229" s="33" t="s">
        <v>5472</v>
      </c>
      <c r="F229" s="33" t="s">
        <v>821</v>
      </c>
      <c r="G229" s="70" t="s">
        <v>842</v>
      </c>
      <c r="H229" s="33" t="s">
        <v>351</v>
      </c>
      <c r="I229" s="237">
        <v>23809</v>
      </c>
      <c r="J229" s="33" t="s">
        <v>537</v>
      </c>
      <c r="K229" s="33" t="s">
        <v>231</v>
      </c>
      <c r="L229" s="33" t="s">
        <v>4207</v>
      </c>
      <c r="M229" s="70" t="s">
        <v>105</v>
      </c>
    </row>
    <row r="230" spans="1:13" s="106" customFormat="1" ht="50.1" hidden="1" customHeight="1" outlineLevel="2">
      <c r="A230" s="37" t="s">
        <v>5425</v>
      </c>
      <c r="B230" s="33" t="s">
        <v>4192</v>
      </c>
      <c r="C230" s="33" t="s">
        <v>5473</v>
      </c>
      <c r="D230" s="33" t="s">
        <v>46</v>
      </c>
      <c r="E230" s="33" t="s">
        <v>5474</v>
      </c>
      <c r="F230" s="33" t="s">
        <v>821</v>
      </c>
      <c r="G230" s="70" t="s">
        <v>842</v>
      </c>
      <c r="H230" s="33" t="s">
        <v>351</v>
      </c>
      <c r="I230" s="237">
        <v>9524</v>
      </c>
      <c r="J230" s="33" t="s">
        <v>5475</v>
      </c>
      <c r="K230" s="33" t="s">
        <v>231</v>
      </c>
      <c r="L230" s="33" t="s">
        <v>5476</v>
      </c>
      <c r="M230" s="33"/>
    </row>
    <row r="231" spans="1:13" s="106" customFormat="1" ht="50.1" hidden="1" customHeight="1" outlineLevel="2">
      <c r="A231" s="37" t="s">
        <v>5425</v>
      </c>
      <c r="B231" s="33" t="s">
        <v>4192</v>
      </c>
      <c r="C231" s="33" t="s">
        <v>5477</v>
      </c>
      <c r="D231" s="33" t="s">
        <v>46</v>
      </c>
      <c r="E231" s="33" t="s">
        <v>5474</v>
      </c>
      <c r="F231" s="33" t="s">
        <v>821</v>
      </c>
      <c r="G231" s="70" t="s">
        <v>842</v>
      </c>
      <c r="H231" s="33" t="s">
        <v>351</v>
      </c>
      <c r="I231" s="237">
        <v>28571</v>
      </c>
      <c r="J231" s="33" t="s">
        <v>5478</v>
      </c>
      <c r="K231" s="33" t="s">
        <v>231</v>
      </c>
      <c r="L231" s="33" t="s">
        <v>5479</v>
      </c>
      <c r="M231" s="33"/>
    </row>
    <row r="232" spans="1:13" s="106" customFormat="1" ht="50.1" hidden="1" customHeight="1" outlineLevel="2">
      <c r="A232" s="37" t="s">
        <v>5425</v>
      </c>
      <c r="B232" s="33" t="s">
        <v>5480</v>
      </c>
      <c r="C232" s="33" t="s">
        <v>5481</v>
      </c>
      <c r="D232" s="33" t="s">
        <v>54</v>
      </c>
      <c r="E232" s="33" t="s">
        <v>5461</v>
      </c>
      <c r="F232" s="33" t="s">
        <v>324</v>
      </c>
      <c r="G232" s="70" t="s">
        <v>842</v>
      </c>
      <c r="H232" s="33" t="s">
        <v>351</v>
      </c>
      <c r="I232" s="237">
        <v>85714</v>
      </c>
      <c r="J232" s="33" t="s">
        <v>189</v>
      </c>
      <c r="K232" s="33" t="s">
        <v>231</v>
      </c>
      <c r="L232" s="33" t="s">
        <v>340</v>
      </c>
      <c r="M232" s="33" t="s">
        <v>105</v>
      </c>
    </row>
    <row r="233" spans="1:13" s="106" customFormat="1" ht="50.1" hidden="1" customHeight="1" outlineLevel="2">
      <c r="A233" s="37" t="s">
        <v>5425</v>
      </c>
      <c r="B233" s="33" t="s">
        <v>5480</v>
      </c>
      <c r="C233" s="33" t="s">
        <v>5482</v>
      </c>
      <c r="D233" s="33" t="s">
        <v>46</v>
      </c>
      <c r="E233" s="33" t="s">
        <v>5483</v>
      </c>
      <c r="F233" s="33" t="s">
        <v>324</v>
      </c>
      <c r="G233" s="70" t="s">
        <v>842</v>
      </c>
      <c r="H233" s="33" t="s">
        <v>351</v>
      </c>
      <c r="I233" s="237">
        <v>69841</v>
      </c>
      <c r="J233" s="33" t="s">
        <v>134</v>
      </c>
      <c r="K233" s="33" t="s">
        <v>231</v>
      </c>
      <c r="L233" s="33" t="s">
        <v>1162</v>
      </c>
      <c r="M233" s="33" t="s">
        <v>105</v>
      </c>
    </row>
    <row r="234" spans="1:13" s="106" customFormat="1" ht="50.1" hidden="1" customHeight="1" outlineLevel="2">
      <c r="A234" s="37" t="s">
        <v>5425</v>
      </c>
      <c r="B234" s="33" t="s">
        <v>4276</v>
      </c>
      <c r="C234" s="33" t="s">
        <v>5484</v>
      </c>
      <c r="D234" s="33" t="s">
        <v>46</v>
      </c>
      <c r="E234" s="33" t="s">
        <v>5485</v>
      </c>
      <c r="F234" s="33" t="s">
        <v>324</v>
      </c>
      <c r="G234" s="70" t="s">
        <v>842</v>
      </c>
      <c r="H234" s="33" t="s">
        <v>351</v>
      </c>
      <c r="I234" s="237">
        <v>30000</v>
      </c>
      <c r="J234" s="33" t="s">
        <v>360</v>
      </c>
      <c r="K234" s="33" t="s">
        <v>231</v>
      </c>
      <c r="L234" s="33" t="s">
        <v>805</v>
      </c>
      <c r="M234" s="33" t="s">
        <v>105</v>
      </c>
    </row>
    <row r="235" spans="1:13" s="106" customFormat="1" ht="50.1" hidden="1" customHeight="1" outlineLevel="2">
      <c r="A235" s="37" t="s">
        <v>5425</v>
      </c>
      <c r="B235" s="33" t="s">
        <v>5486</v>
      </c>
      <c r="C235" s="33" t="s">
        <v>5487</v>
      </c>
      <c r="D235" s="33" t="s">
        <v>142</v>
      </c>
      <c r="E235" s="33" t="s">
        <v>5488</v>
      </c>
      <c r="F235" s="33" t="s">
        <v>324</v>
      </c>
      <c r="G235" s="70" t="s">
        <v>842</v>
      </c>
      <c r="H235" s="33" t="s">
        <v>351</v>
      </c>
      <c r="I235" s="238">
        <v>85714</v>
      </c>
      <c r="J235" s="33" t="s">
        <v>327</v>
      </c>
      <c r="K235" s="33" t="s">
        <v>231</v>
      </c>
      <c r="L235" s="33" t="s">
        <v>5489</v>
      </c>
      <c r="M235" s="33" t="s">
        <v>105</v>
      </c>
    </row>
    <row r="236" spans="1:13" s="106" customFormat="1" ht="50.1" hidden="1" customHeight="1" outlineLevel="2">
      <c r="A236" s="37" t="s">
        <v>5425</v>
      </c>
      <c r="B236" s="33" t="s">
        <v>4276</v>
      </c>
      <c r="C236" s="33" t="s">
        <v>4266</v>
      </c>
      <c r="D236" s="33" t="s">
        <v>46</v>
      </c>
      <c r="E236" s="33" t="s">
        <v>5490</v>
      </c>
      <c r="F236" s="33" t="s">
        <v>324</v>
      </c>
      <c r="G236" s="70" t="s">
        <v>842</v>
      </c>
      <c r="H236" s="33" t="s">
        <v>351</v>
      </c>
      <c r="I236" s="237">
        <v>45714</v>
      </c>
      <c r="J236" s="33" t="s">
        <v>326</v>
      </c>
      <c r="K236" s="33" t="s">
        <v>231</v>
      </c>
      <c r="L236" s="33" t="s">
        <v>808</v>
      </c>
      <c r="M236" s="33" t="s">
        <v>105</v>
      </c>
    </row>
    <row r="237" spans="1:13" s="106" customFormat="1" ht="50.1" hidden="1" customHeight="1" outlineLevel="2">
      <c r="A237" s="37" t="s">
        <v>5425</v>
      </c>
      <c r="B237" s="33" t="s">
        <v>5491</v>
      </c>
      <c r="C237" s="33" t="s">
        <v>5492</v>
      </c>
      <c r="D237" s="33" t="s">
        <v>145</v>
      </c>
      <c r="E237" s="33" t="s">
        <v>5493</v>
      </c>
      <c r="F237" s="33" t="s">
        <v>831</v>
      </c>
      <c r="G237" s="70" t="s">
        <v>842</v>
      </c>
      <c r="H237" s="33" t="s">
        <v>351</v>
      </c>
      <c r="I237" s="237">
        <v>50000</v>
      </c>
      <c r="J237" s="33" t="s">
        <v>5494</v>
      </c>
      <c r="K237" s="33" t="s">
        <v>231</v>
      </c>
      <c r="L237" s="33" t="s">
        <v>5495</v>
      </c>
      <c r="M237" s="70" t="s">
        <v>105</v>
      </c>
    </row>
    <row r="238" spans="1:13" s="106" customFormat="1" ht="50.1" hidden="1" customHeight="1" outlineLevel="2">
      <c r="A238" s="37" t="s">
        <v>5425</v>
      </c>
      <c r="B238" s="33" t="s">
        <v>5496</v>
      </c>
      <c r="C238" s="33" t="s">
        <v>5497</v>
      </c>
      <c r="D238" s="33" t="s">
        <v>46</v>
      </c>
      <c r="E238" s="33" t="s">
        <v>5498</v>
      </c>
      <c r="F238" s="33" t="s">
        <v>831</v>
      </c>
      <c r="G238" s="70" t="s">
        <v>842</v>
      </c>
      <c r="H238" s="33" t="s">
        <v>351</v>
      </c>
      <c r="I238" s="238">
        <v>140952</v>
      </c>
      <c r="J238" s="33" t="s">
        <v>5499</v>
      </c>
      <c r="K238" s="33" t="s">
        <v>231</v>
      </c>
      <c r="L238" s="33" t="s">
        <v>5500</v>
      </c>
      <c r="M238" s="33"/>
    </row>
    <row r="239" spans="1:13" s="106" customFormat="1" ht="55.35" hidden="1" customHeight="1" outlineLevel="2">
      <c r="A239" s="37" t="s">
        <v>5425</v>
      </c>
      <c r="B239" s="33" t="s">
        <v>5501</v>
      </c>
      <c r="C239" s="33" t="s">
        <v>5502</v>
      </c>
      <c r="D239" s="33" t="s">
        <v>54</v>
      </c>
      <c r="E239" s="33" t="s">
        <v>4861</v>
      </c>
      <c r="F239" s="33" t="s">
        <v>5503</v>
      </c>
      <c r="G239" s="70" t="s">
        <v>842</v>
      </c>
      <c r="H239" s="33" t="s">
        <v>351</v>
      </c>
      <c r="I239" s="237">
        <v>19048</v>
      </c>
      <c r="J239" s="33" t="s">
        <v>188</v>
      </c>
      <c r="K239" s="33" t="s">
        <v>231</v>
      </c>
      <c r="L239" s="33" t="s">
        <v>208</v>
      </c>
      <c r="M239" s="33"/>
    </row>
    <row r="240" spans="1:13" s="106" customFormat="1" ht="55.35" hidden="1" customHeight="1" outlineLevel="2">
      <c r="A240" s="37" t="s">
        <v>5425</v>
      </c>
      <c r="B240" s="33" t="s">
        <v>5501</v>
      </c>
      <c r="C240" s="33" t="s">
        <v>5504</v>
      </c>
      <c r="D240" s="33" t="s">
        <v>54</v>
      </c>
      <c r="E240" s="33" t="s">
        <v>4861</v>
      </c>
      <c r="F240" s="33" t="s">
        <v>5503</v>
      </c>
      <c r="G240" s="70" t="s">
        <v>842</v>
      </c>
      <c r="H240" s="33" t="s">
        <v>351</v>
      </c>
      <c r="I240" s="237">
        <v>19048</v>
      </c>
      <c r="J240" s="33" t="s">
        <v>136</v>
      </c>
      <c r="K240" s="33" t="s">
        <v>231</v>
      </c>
      <c r="L240" s="33" t="s">
        <v>236</v>
      </c>
      <c r="M240" s="33"/>
    </row>
    <row r="241" spans="1:13" s="106" customFormat="1" ht="67.349999999999994" hidden="1" customHeight="1" outlineLevel="2">
      <c r="A241" s="37" t="s">
        <v>5425</v>
      </c>
      <c r="B241" s="38" t="s">
        <v>5505</v>
      </c>
      <c r="C241" s="33" t="s">
        <v>5506</v>
      </c>
      <c r="D241" s="33" t="s">
        <v>46</v>
      </c>
      <c r="E241" s="33" t="s">
        <v>5507</v>
      </c>
      <c r="F241" s="38" t="s">
        <v>5508</v>
      </c>
      <c r="G241" s="70" t="s">
        <v>842</v>
      </c>
      <c r="H241" s="33" t="s">
        <v>351</v>
      </c>
      <c r="I241" s="237">
        <v>141000</v>
      </c>
      <c r="J241" s="38" t="s">
        <v>5509</v>
      </c>
      <c r="K241" s="33" t="s">
        <v>5510</v>
      </c>
      <c r="L241" s="38" t="s">
        <v>5771</v>
      </c>
      <c r="M241" s="33" t="s">
        <v>105</v>
      </c>
    </row>
    <row r="242" spans="1:13" s="106" customFormat="1" ht="55.35" hidden="1" customHeight="1" outlineLevel="2">
      <c r="A242" s="37" t="s">
        <v>5425</v>
      </c>
      <c r="B242" s="33" t="s">
        <v>5428</v>
      </c>
      <c r="C242" s="33" t="s">
        <v>5511</v>
      </c>
      <c r="D242" s="33" t="s">
        <v>54</v>
      </c>
      <c r="E242" s="33" t="s">
        <v>4932</v>
      </c>
      <c r="F242" s="33" t="s">
        <v>139</v>
      </c>
      <c r="G242" s="70" t="s">
        <v>842</v>
      </c>
      <c r="H242" s="33" t="s">
        <v>140</v>
      </c>
      <c r="I242" s="237">
        <v>39000</v>
      </c>
      <c r="J242" s="33" t="s">
        <v>5512</v>
      </c>
      <c r="K242" s="33" t="s">
        <v>231</v>
      </c>
      <c r="L242" s="33" t="s">
        <v>5513</v>
      </c>
      <c r="M242" s="33"/>
    </row>
    <row r="243" spans="1:13" s="106" customFormat="1" ht="55.35" hidden="1" customHeight="1" outlineLevel="2">
      <c r="A243" s="37" t="s">
        <v>5425</v>
      </c>
      <c r="B243" s="33" t="s">
        <v>4192</v>
      </c>
      <c r="C243" s="33" t="s">
        <v>5514</v>
      </c>
      <c r="D243" s="33" t="s">
        <v>54</v>
      </c>
      <c r="E243" s="33" t="s">
        <v>4852</v>
      </c>
      <c r="F243" s="33" t="s">
        <v>139</v>
      </c>
      <c r="G243" s="70" t="s">
        <v>842</v>
      </c>
      <c r="H243" s="33" t="s">
        <v>140</v>
      </c>
      <c r="I243" s="237">
        <v>40000</v>
      </c>
      <c r="J243" s="33" t="s">
        <v>5515</v>
      </c>
      <c r="K243" s="33" t="s">
        <v>231</v>
      </c>
      <c r="L243" s="33" t="s">
        <v>5516</v>
      </c>
      <c r="M243" s="33"/>
    </row>
    <row r="244" spans="1:13" s="115" customFormat="1" ht="67.349999999999994" hidden="1" customHeight="1" outlineLevel="2">
      <c r="A244" s="37" t="s">
        <v>5425</v>
      </c>
      <c r="B244" s="34" t="s">
        <v>5517</v>
      </c>
      <c r="C244" s="34" t="s">
        <v>5518</v>
      </c>
      <c r="D244" s="34" t="s">
        <v>2691</v>
      </c>
      <c r="E244" s="34" t="s">
        <v>5519</v>
      </c>
      <c r="F244" s="34" t="s">
        <v>139</v>
      </c>
      <c r="G244" s="70" t="s">
        <v>842</v>
      </c>
      <c r="H244" s="70" t="s">
        <v>140</v>
      </c>
      <c r="I244" s="237">
        <v>952381</v>
      </c>
      <c r="J244" s="34" t="s">
        <v>5520</v>
      </c>
      <c r="K244" s="34" t="s">
        <v>231</v>
      </c>
      <c r="L244" s="34" t="s">
        <v>5521</v>
      </c>
      <c r="M244" s="34" t="s">
        <v>105</v>
      </c>
    </row>
    <row r="245" spans="1:13" s="115" customFormat="1" ht="55.35" hidden="1" customHeight="1" outlineLevel="2">
      <c r="A245" s="37" t="s">
        <v>5425</v>
      </c>
      <c r="B245" s="34" t="s">
        <v>5522</v>
      </c>
      <c r="C245" s="34" t="s">
        <v>5523</v>
      </c>
      <c r="D245" s="34" t="s">
        <v>94</v>
      </c>
      <c r="E245" s="34" t="s">
        <v>5524</v>
      </c>
      <c r="F245" s="34" t="s">
        <v>139</v>
      </c>
      <c r="G245" s="70" t="s">
        <v>842</v>
      </c>
      <c r="H245" s="70" t="s">
        <v>140</v>
      </c>
      <c r="I245" s="237">
        <v>876190</v>
      </c>
      <c r="J245" s="34" t="s">
        <v>5525</v>
      </c>
      <c r="K245" s="34" t="s">
        <v>231</v>
      </c>
      <c r="L245" s="34" t="s">
        <v>5526</v>
      </c>
      <c r="M245" s="33" t="s">
        <v>105</v>
      </c>
    </row>
    <row r="246" spans="1:13" s="115" customFormat="1" ht="55.35" hidden="1" customHeight="1" outlineLevel="2">
      <c r="A246" s="37" t="s">
        <v>5425</v>
      </c>
      <c r="B246" s="34" t="s">
        <v>4192</v>
      </c>
      <c r="C246" s="34" t="s">
        <v>5527</v>
      </c>
      <c r="D246" s="34" t="s">
        <v>46</v>
      </c>
      <c r="E246" s="34" t="s">
        <v>5528</v>
      </c>
      <c r="F246" s="34" t="s">
        <v>139</v>
      </c>
      <c r="G246" s="70" t="s">
        <v>842</v>
      </c>
      <c r="H246" s="70" t="s">
        <v>140</v>
      </c>
      <c r="I246" s="237">
        <v>57143</v>
      </c>
      <c r="J246" s="34" t="s">
        <v>230</v>
      </c>
      <c r="K246" s="34" t="s">
        <v>231</v>
      </c>
      <c r="L246" s="34" t="s">
        <v>364</v>
      </c>
      <c r="M246" s="34"/>
    </row>
    <row r="247" spans="1:13" s="106" customFormat="1" ht="55.35" hidden="1" customHeight="1" outlineLevel="2">
      <c r="A247" s="37" t="s">
        <v>5425</v>
      </c>
      <c r="B247" s="33" t="s">
        <v>4192</v>
      </c>
      <c r="C247" s="33" t="s">
        <v>5529</v>
      </c>
      <c r="D247" s="33" t="s">
        <v>54</v>
      </c>
      <c r="E247" s="33" t="s">
        <v>5530</v>
      </c>
      <c r="F247" s="33" t="s">
        <v>139</v>
      </c>
      <c r="G247" s="70" t="s">
        <v>842</v>
      </c>
      <c r="H247" s="33" t="s">
        <v>140</v>
      </c>
      <c r="I247" s="237">
        <v>47619</v>
      </c>
      <c r="J247" s="33" t="s">
        <v>814</v>
      </c>
      <c r="K247" s="33" t="s">
        <v>231</v>
      </c>
      <c r="L247" s="33" t="s">
        <v>123</v>
      </c>
      <c r="M247" s="70"/>
    </row>
    <row r="248" spans="1:13" s="106" customFormat="1" ht="55.35" hidden="1" customHeight="1" outlineLevel="2">
      <c r="A248" s="37" t="s">
        <v>5425</v>
      </c>
      <c r="B248" s="33" t="s">
        <v>4192</v>
      </c>
      <c r="C248" s="33" t="s">
        <v>5531</v>
      </c>
      <c r="D248" s="33" t="s">
        <v>46</v>
      </c>
      <c r="E248" s="33" t="s">
        <v>5532</v>
      </c>
      <c r="F248" s="33" t="s">
        <v>139</v>
      </c>
      <c r="G248" s="70" t="s">
        <v>842</v>
      </c>
      <c r="H248" s="33" t="s">
        <v>140</v>
      </c>
      <c r="I248" s="237">
        <v>91429</v>
      </c>
      <c r="J248" s="33" t="s">
        <v>810</v>
      </c>
      <c r="K248" s="33" t="s">
        <v>231</v>
      </c>
      <c r="L248" s="33" t="s">
        <v>1982</v>
      </c>
      <c r="M248" s="70"/>
    </row>
    <row r="249" spans="1:13" s="106" customFormat="1" ht="55.35" hidden="1" customHeight="1" outlineLevel="2">
      <c r="A249" s="37" t="s">
        <v>5425</v>
      </c>
      <c r="B249" s="33" t="s">
        <v>1158</v>
      </c>
      <c r="C249" s="33" t="s">
        <v>5533</v>
      </c>
      <c r="D249" s="33" t="s">
        <v>46</v>
      </c>
      <c r="E249" s="33" t="s">
        <v>4203</v>
      </c>
      <c r="F249" s="33" t="s">
        <v>139</v>
      </c>
      <c r="G249" s="70" t="s">
        <v>842</v>
      </c>
      <c r="H249" s="33" t="s">
        <v>140</v>
      </c>
      <c r="I249" s="237">
        <v>292857</v>
      </c>
      <c r="J249" s="33" t="s">
        <v>1160</v>
      </c>
      <c r="K249" s="33" t="s">
        <v>231</v>
      </c>
      <c r="L249" s="33" t="s">
        <v>5534</v>
      </c>
      <c r="M249" s="33" t="s">
        <v>105</v>
      </c>
    </row>
    <row r="250" spans="1:13" s="106" customFormat="1" ht="82.5" hidden="1" outlineLevel="2">
      <c r="A250" s="37" t="s">
        <v>5425</v>
      </c>
      <c r="B250" s="33" t="s">
        <v>5535</v>
      </c>
      <c r="C250" s="33" t="s">
        <v>4202</v>
      </c>
      <c r="D250" s="33" t="s">
        <v>54</v>
      </c>
      <c r="E250" s="33" t="s">
        <v>4856</v>
      </c>
      <c r="F250" s="33" t="s">
        <v>232</v>
      </c>
      <c r="G250" s="70" t="s">
        <v>842</v>
      </c>
      <c r="H250" s="33" t="s">
        <v>140</v>
      </c>
      <c r="I250" s="237">
        <v>35714</v>
      </c>
      <c r="J250" s="33" t="s">
        <v>233</v>
      </c>
      <c r="K250" s="33" t="s">
        <v>231</v>
      </c>
      <c r="L250" s="33" t="s">
        <v>354</v>
      </c>
      <c r="M250" s="208"/>
    </row>
    <row r="251" spans="1:13" s="106" customFormat="1" ht="50.1" hidden="1" customHeight="1" outlineLevel="2">
      <c r="A251" s="37" t="s">
        <v>5425</v>
      </c>
      <c r="B251" s="33" t="s">
        <v>5536</v>
      </c>
      <c r="C251" s="33" t="s">
        <v>5537</v>
      </c>
      <c r="D251" s="33" t="s">
        <v>54</v>
      </c>
      <c r="E251" s="33" t="s">
        <v>5538</v>
      </c>
      <c r="F251" s="33" t="s">
        <v>5503</v>
      </c>
      <c r="G251" s="70" t="s">
        <v>842</v>
      </c>
      <c r="H251" s="33" t="s">
        <v>351</v>
      </c>
      <c r="I251" s="237">
        <v>9524</v>
      </c>
      <c r="J251" s="33" t="s">
        <v>189</v>
      </c>
      <c r="K251" s="33" t="s">
        <v>231</v>
      </c>
      <c r="L251" s="33" t="s">
        <v>340</v>
      </c>
      <c r="M251" s="208"/>
    </row>
    <row r="252" spans="1:13" s="106" customFormat="1" ht="50.1" hidden="1" customHeight="1" outlineLevel="2">
      <c r="A252" s="37" t="s">
        <v>5425</v>
      </c>
      <c r="B252" s="33" t="s">
        <v>5536</v>
      </c>
      <c r="C252" s="33" t="s">
        <v>5539</v>
      </c>
      <c r="D252" s="33" t="s">
        <v>54</v>
      </c>
      <c r="E252" s="33" t="s">
        <v>5538</v>
      </c>
      <c r="F252" s="33" t="s">
        <v>5503</v>
      </c>
      <c r="G252" s="70" t="s">
        <v>842</v>
      </c>
      <c r="H252" s="33" t="s">
        <v>351</v>
      </c>
      <c r="I252" s="237">
        <v>9524</v>
      </c>
      <c r="J252" s="33" t="s">
        <v>135</v>
      </c>
      <c r="K252" s="33" t="s">
        <v>231</v>
      </c>
      <c r="L252" s="33" t="s">
        <v>361</v>
      </c>
      <c r="M252" s="208"/>
    </row>
    <row r="253" spans="1:13" s="106" customFormat="1" ht="50.1" hidden="1" customHeight="1" outlineLevel="2">
      <c r="A253" s="37" t="s">
        <v>5425</v>
      </c>
      <c r="B253" s="33" t="s">
        <v>5536</v>
      </c>
      <c r="C253" s="33" t="s">
        <v>5540</v>
      </c>
      <c r="D253" s="33" t="s">
        <v>46</v>
      </c>
      <c r="E253" s="33" t="s">
        <v>5541</v>
      </c>
      <c r="F253" s="33" t="s">
        <v>5503</v>
      </c>
      <c r="G253" s="70" t="s">
        <v>842</v>
      </c>
      <c r="H253" s="33" t="s">
        <v>351</v>
      </c>
      <c r="I253" s="237">
        <v>10000</v>
      </c>
      <c r="J253" s="33" t="s">
        <v>360</v>
      </c>
      <c r="K253" s="33" t="s">
        <v>231</v>
      </c>
      <c r="L253" s="33" t="s">
        <v>805</v>
      </c>
      <c r="M253" s="208"/>
    </row>
    <row r="254" spans="1:13" s="106" customFormat="1" ht="50.1" hidden="1" customHeight="1" outlineLevel="2">
      <c r="A254" s="37" t="s">
        <v>5425</v>
      </c>
      <c r="B254" s="31" t="s">
        <v>5536</v>
      </c>
      <c r="C254" s="28" t="s">
        <v>5542</v>
      </c>
      <c r="D254" s="29" t="s">
        <v>46</v>
      </c>
      <c r="E254" s="29" t="s">
        <v>5541</v>
      </c>
      <c r="F254" s="31" t="s">
        <v>5503</v>
      </c>
      <c r="G254" s="70" t="s">
        <v>842</v>
      </c>
      <c r="H254" s="30" t="s">
        <v>351</v>
      </c>
      <c r="I254" s="237">
        <v>9524</v>
      </c>
      <c r="J254" s="29" t="s">
        <v>136</v>
      </c>
      <c r="K254" s="29" t="s">
        <v>231</v>
      </c>
      <c r="L254" s="28" t="s">
        <v>5543</v>
      </c>
      <c r="M254" s="209"/>
    </row>
    <row r="255" spans="1:13" s="106" customFormat="1" ht="50.1" hidden="1" customHeight="1" outlineLevel="2">
      <c r="A255" s="37" t="s">
        <v>5425</v>
      </c>
      <c r="B255" s="27" t="s">
        <v>4192</v>
      </c>
      <c r="C255" s="27" t="s">
        <v>4226</v>
      </c>
      <c r="D255" s="27" t="s">
        <v>46</v>
      </c>
      <c r="E255" s="70" t="s">
        <v>5544</v>
      </c>
      <c r="F255" s="70" t="s">
        <v>821</v>
      </c>
      <c r="G255" s="70" t="s">
        <v>842</v>
      </c>
      <c r="H255" s="70" t="s">
        <v>351</v>
      </c>
      <c r="I255" s="237">
        <v>19048</v>
      </c>
      <c r="J255" s="70" t="s">
        <v>4229</v>
      </c>
      <c r="K255" s="24" t="s">
        <v>231</v>
      </c>
      <c r="L255" s="28" t="s">
        <v>4230</v>
      </c>
      <c r="M255" s="24"/>
    </row>
    <row r="256" spans="1:13" s="106" customFormat="1" ht="50.1" hidden="1" customHeight="1" outlineLevel="2">
      <c r="A256" s="37" t="s">
        <v>5425</v>
      </c>
      <c r="B256" s="27" t="s">
        <v>4192</v>
      </c>
      <c r="C256" s="27" t="s">
        <v>4231</v>
      </c>
      <c r="D256" s="27" t="s">
        <v>46</v>
      </c>
      <c r="E256" s="70" t="s">
        <v>5545</v>
      </c>
      <c r="F256" s="70" t="s">
        <v>821</v>
      </c>
      <c r="G256" s="70" t="s">
        <v>842</v>
      </c>
      <c r="H256" s="70" t="s">
        <v>351</v>
      </c>
      <c r="I256" s="237">
        <v>30000</v>
      </c>
      <c r="J256" s="70" t="s">
        <v>531</v>
      </c>
      <c r="K256" s="24" t="s">
        <v>231</v>
      </c>
      <c r="L256" s="28" t="s">
        <v>825</v>
      </c>
      <c r="M256" s="32"/>
    </row>
    <row r="257" spans="1:13" s="106" customFormat="1" ht="50.1" hidden="1" customHeight="1" outlineLevel="2">
      <c r="A257" s="37" t="s">
        <v>5425</v>
      </c>
      <c r="B257" s="27" t="s">
        <v>4192</v>
      </c>
      <c r="C257" s="27" t="s">
        <v>5546</v>
      </c>
      <c r="D257" s="27" t="s">
        <v>46</v>
      </c>
      <c r="E257" s="70" t="s">
        <v>5547</v>
      </c>
      <c r="F257" s="70" t="s">
        <v>821</v>
      </c>
      <c r="G257" s="70" t="s">
        <v>842</v>
      </c>
      <c r="H257" s="70" t="s">
        <v>351</v>
      </c>
      <c r="I257" s="237">
        <v>20000</v>
      </c>
      <c r="J257" s="70" t="s">
        <v>5548</v>
      </c>
      <c r="K257" s="24" t="s">
        <v>231</v>
      </c>
      <c r="L257" s="28" t="s">
        <v>5549</v>
      </c>
      <c r="M257" s="24"/>
    </row>
    <row r="258" spans="1:13" s="106" customFormat="1" ht="50.1" hidden="1" customHeight="1" outlineLevel="2">
      <c r="A258" s="37" t="s">
        <v>5425</v>
      </c>
      <c r="B258" s="27" t="s">
        <v>4192</v>
      </c>
      <c r="C258" s="27" t="s">
        <v>5550</v>
      </c>
      <c r="D258" s="27" t="s">
        <v>46</v>
      </c>
      <c r="E258" s="70" t="s">
        <v>5551</v>
      </c>
      <c r="F258" s="70" t="s">
        <v>821</v>
      </c>
      <c r="G258" s="70" t="s">
        <v>842</v>
      </c>
      <c r="H258" s="70" t="s">
        <v>351</v>
      </c>
      <c r="I258" s="237">
        <v>20000</v>
      </c>
      <c r="J258" s="70" t="s">
        <v>5552</v>
      </c>
      <c r="K258" s="24" t="s">
        <v>231</v>
      </c>
      <c r="L258" s="28" t="s">
        <v>5553</v>
      </c>
      <c r="M258" s="24"/>
    </row>
    <row r="259" spans="1:13" s="106" customFormat="1" ht="50.1" hidden="1" customHeight="1" outlineLevel="2">
      <c r="A259" s="37" t="s">
        <v>5425</v>
      </c>
      <c r="B259" s="27" t="s">
        <v>4192</v>
      </c>
      <c r="C259" s="27" t="s">
        <v>5554</v>
      </c>
      <c r="D259" s="27" t="s">
        <v>46</v>
      </c>
      <c r="E259" s="70" t="s">
        <v>5555</v>
      </c>
      <c r="F259" s="70" t="s">
        <v>821</v>
      </c>
      <c r="G259" s="70" t="s">
        <v>842</v>
      </c>
      <c r="H259" s="70" t="s">
        <v>351</v>
      </c>
      <c r="I259" s="237">
        <v>30000</v>
      </c>
      <c r="J259" s="70" t="s">
        <v>5556</v>
      </c>
      <c r="K259" s="24" t="s">
        <v>231</v>
      </c>
      <c r="L259" s="28" t="s">
        <v>5557</v>
      </c>
      <c r="M259" s="24"/>
    </row>
    <row r="260" spans="1:13" s="106" customFormat="1" ht="50.1" hidden="1" customHeight="1" outlineLevel="2">
      <c r="A260" s="37" t="s">
        <v>5425</v>
      </c>
      <c r="B260" s="27" t="s">
        <v>4192</v>
      </c>
      <c r="C260" s="27" t="s">
        <v>5558</v>
      </c>
      <c r="D260" s="27" t="s">
        <v>46</v>
      </c>
      <c r="E260" s="70" t="s">
        <v>5559</v>
      </c>
      <c r="F260" s="70" t="s">
        <v>821</v>
      </c>
      <c r="G260" s="70" t="s">
        <v>842</v>
      </c>
      <c r="H260" s="70" t="s">
        <v>351</v>
      </c>
      <c r="I260" s="237">
        <v>28571</v>
      </c>
      <c r="J260" s="70" t="s">
        <v>118</v>
      </c>
      <c r="K260" s="24" t="s">
        <v>231</v>
      </c>
      <c r="L260" s="28" t="s">
        <v>5560</v>
      </c>
      <c r="M260" s="24"/>
    </row>
    <row r="261" spans="1:13" s="106" customFormat="1" ht="50.1" hidden="1" customHeight="1" outlineLevel="2">
      <c r="A261" s="37" t="s">
        <v>5425</v>
      </c>
      <c r="B261" s="27" t="s">
        <v>4192</v>
      </c>
      <c r="C261" s="27" t="s">
        <v>5561</v>
      </c>
      <c r="D261" s="27" t="s">
        <v>46</v>
      </c>
      <c r="E261" s="70" t="s">
        <v>5562</v>
      </c>
      <c r="F261" s="70" t="s">
        <v>821</v>
      </c>
      <c r="G261" s="70" t="s">
        <v>842</v>
      </c>
      <c r="H261" s="70" t="s">
        <v>351</v>
      </c>
      <c r="I261" s="237">
        <v>23809</v>
      </c>
      <c r="J261" s="70" t="s">
        <v>537</v>
      </c>
      <c r="K261" s="24" t="s">
        <v>231</v>
      </c>
      <c r="L261" s="28" t="s">
        <v>824</v>
      </c>
      <c r="M261" s="24"/>
    </row>
    <row r="262" spans="1:13" s="106" customFormat="1" ht="50.1" hidden="1" customHeight="1" outlineLevel="2">
      <c r="A262" s="37" t="s">
        <v>5425</v>
      </c>
      <c r="B262" s="27" t="s">
        <v>4192</v>
      </c>
      <c r="C262" s="27" t="s">
        <v>5563</v>
      </c>
      <c r="D262" s="27" t="s">
        <v>54</v>
      </c>
      <c r="E262" s="70" t="s">
        <v>5564</v>
      </c>
      <c r="F262" s="70" t="s">
        <v>821</v>
      </c>
      <c r="G262" s="70" t="s">
        <v>842</v>
      </c>
      <c r="H262" s="70" t="s">
        <v>351</v>
      </c>
      <c r="I262" s="237">
        <v>38095</v>
      </c>
      <c r="J262" s="70" t="s">
        <v>122</v>
      </c>
      <c r="K262" s="24" t="s">
        <v>231</v>
      </c>
      <c r="L262" s="28" t="s">
        <v>123</v>
      </c>
      <c r="M262" s="24"/>
    </row>
    <row r="263" spans="1:13" s="106" customFormat="1" ht="55.35" hidden="1" customHeight="1" outlineLevel="2">
      <c r="A263" s="37" t="s">
        <v>5425</v>
      </c>
      <c r="B263" s="27" t="s">
        <v>5565</v>
      </c>
      <c r="C263" s="27" t="s">
        <v>5566</v>
      </c>
      <c r="D263" s="29" t="s">
        <v>46</v>
      </c>
      <c r="E263" s="70" t="s">
        <v>5567</v>
      </c>
      <c r="F263" s="70" t="s">
        <v>324</v>
      </c>
      <c r="G263" s="70" t="s">
        <v>842</v>
      </c>
      <c r="H263" s="70" t="s">
        <v>351</v>
      </c>
      <c r="I263" s="237">
        <v>76191</v>
      </c>
      <c r="J263" s="70" t="s">
        <v>350</v>
      </c>
      <c r="K263" s="24" t="s">
        <v>231</v>
      </c>
      <c r="L263" s="28" t="s">
        <v>349</v>
      </c>
      <c r="M263" s="70"/>
    </row>
    <row r="264" spans="1:13" s="106" customFormat="1" ht="55.35" hidden="1" customHeight="1" outlineLevel="2">
      <c r="A264" s="37" t="s">
        <v>5425</v>
      </c>
      <c r="B264" s="27" t="s">
        <v>5568</v>
      </c>
      <c r="C264" s="27" t="s">
        <v>4266</v>
      </c>
      <c r="D264" s="27" t="s">
        <v>46</v>
      </c>
      <c r="E264" s="70" t="s">
        <v>5569</v>
      </c>
      <c r="F264" s="70" t="s">
        <v>324</v>
      </c>
      <c r="G264" s="70" t="s">
        <v>842</v>
      </c>
      <c r="H264" s="70" t="s">
        <v>351</v>
      </c>
      <c r="I264" s="237">
        <v>45714</v>
      </c>
      <c r="J264" s="70" t="s">
        <v>326</v>
      </c>
      <c r="K264" s="24" t="s">
        <v>231</v>
      </c>
      <c r="L264" s="28" t="s">
        <v>808</v>
      </c>
      <c r="M264" s="24"/>
    </row>
    <row r="265" spans="1:13" s="106" customFormat="1" ht="55.35" hidden="1" customHeight="1" outlineLevel="2">
      <c r="A265" s="37" t="s">
        <v>5425</v>
      </c>
      <c r="B265" s="27" t="s">
        <v>5568</v>
      </c>
      <c r="C265" s="27" t="s">
        <v>4263</v>
      </c>
      <c r="D265" s="27" t="s">
        <v>54</v>
      </c>
      <c r="E265" s="70" t="s">
        <v>5547</v>
      </c>
      <c r="F265" s="70" t="s">
        <v>324</v>
      </c>
      <c r="G265" s="70" t="s">
        <v>842</v>
      </c>
      <c r="H265" s="70" t="s">
        <v>351</v>
      </c>
      <c r="I265" s="237">
        <v>76190</v>
      </c>
      <c r="J265" s="70" t="s">
        <v>136</v>
      </c>
      <c r="K265" s="24" t="s">
        <v>231</v>
      </c>
      <c r="L265" s="28" t="s">
        <v>236</v>
      </c>
      <c r="M265" s="24"/>
    </row>
    <row r="266" spans="1:13" s="106" customFormat="1" ht="55.35" hidden="1" customHeight="1" outlineLevel="2">
      <c r="A266" s="37" t="s">
        <v>5425</v>
      </c>
      <c r="B266" s="33" t="s">
        <v>5568</v>
      </c>
      <c r="C266" s="33" t="s">
        <v>5777</v>
      </c>
      <c r="D266" s="33" t="s">
        <v>46</v>
      </c>
      <c r="E266" s="33" t="s">
        <v>5544</v>
      </c>
      <c r="F266" s="33" t="s">
        <v>324</v>
      </c>
      <c r="G266" s="70" t="s">
        <v>842</v>
      </c>
      <c r="H266" s="33" t="s">
        <v>351</v>
      </c>
      <c r="I266" s="237">
        <v>30000</v>
      </c>
      <c r="J266" s="33" t="s">
        <v>328</v>
      </c>
      <c r="K266" s="33" t="s">
        <v>231</v>
      </c>
      <c r="L266" s="33" t="s">
        <v>5570</v>
      </c>
      <c r="M266" s="33"/>
    </row>
    <row r="267" spans="1:13" s="106" customFormat="1" ht="55.35" hidden="1" customHeight="1" outlineLevel="2">
      <c r="A267" s="37" t="s">
        <v>5425</v>
      </c>
      <c r="B267" s="33" t="s">
        <v>5568</v>
      </c>
      <c r="C267" s="33" t="s">
        <v>5571</v>
      </c>
      <c r="D267" s="33" t="s">
        <v>54</v>
      </c>
      <c r="E267" s="33" t="s">
        <v>5456</v>
      </c>
      <c r="F267" s="33" t="s">
        <v>324</v>
      </c>
      <c r="G267" s="70" t="s">
        <v>842</v>
      </c>
      <c r="H267" s="33" t="s">
        <v>351</v>
      </c>
      <c r="I267" s="237">
        <v>47619</v>
      </c>
      <c r="J267" s="33" t="s">
        <v>122</v>
      </c>
      <c r="K267" s="33" t="s">
        <v>231</v>
      </c>
      <c r="L267" s="33" t="s">
        <v>123</v>
      </c>
      <c r="M267" s="33"/>
    </row>
    <row r="268" spans="1:13" s="106" customFormat="1" ht="55.35" hidden="1" customHeight="1" outlineLevel="2">
      <c r="A268" s="37" t="s">
        <v>5425</v>
      </c>
      <c r="B268" s="33" t="s">
        <v>5565</v>
      </c>
      <c r="C268" s="33" t="s">
        <v>5572</v>
      </c>
      <c r="D268" s="33" t="s">
        <v>46</v>
      </c>
      <c r="E268" s="33" t="s">
        <v>5573</v>
      </c>
      <c r="F268" s="33" t="s">
        <v>324</v>
      </c>
      <c r="G268" s="70" t="s">
        <v>842</v>
      </c>
      <c r="H268" s="33" t="s">
        <v>351</v>
      </c>
      <c r="I268" s="237">
        <v>47619</v>
      </c>
      <c r="J268" s="33" t="s">
        <v>329</v>
      </c>
      <c r="K268" s="33" t="s">
        <v>231</v>
      </c>
      <c r="L268" s="33" t="s">
        <v>5574</v>
      </c>
      <c r="M268" s="33" t="s">
        <v>105</v>
      </c>
    </row>
    <row r="269" spans="1:13" s="106" customFormat="1" ht="55.35" hidden="1" customHeight="1" outlineLevel="2">
      <c r="A269" s="37" t="s">
        <v>5425</v>
      </c>
      <c r="B269" s="33" t="s">
        <v>5568</v>
      </c>
      <c r="C269" s="33" t="s">
        <v>5575</v>
      </c>
      <c r="D269" s="33" t="s">
        <v>46</v>
      </c>
      <c r="E269" s="33" t="s">
        <v>5538</v>
      </c>
      <c r="F269" s="33" t="s">
        <v>324</v>
      </c>
      <c r="G269" s="70" t="s">
        <v>842</v>
      </c>
      <c r="H269" s="33" t="s">
        <v>351</v>
      </c>
      <c r="I269" s="237">
        <v>23810</v>
      </c>
      <c r="J269" s="33" t="s">
        <v>4229</v>
      </c>
      <c r="K269" s="33" t="s">
        <v>231</v>
      </c>
      <c r="L269" s="33" t="s">
        <v>4230</v>
      </c>
      <c r="M269" s="33"/>
    </row>
    <row r="270" spans="1:13" s="106" customFormat="1" ht="55.35" hidden="1" customHeight="1" outlineLevel="2">
      <c r="A270" s="37" t="s">
        <v>5425</v>
      </c>
      <c r="B270" s="33" t="s">
        <v>5568</v>
      </c>
      <c r="C270" s="33" t="s">
        <v>5576</v>
      </c>
      <c r="D270" s="33" t="s">
        <v>46</v>
      </c>
      <c r="E270" s="33" t="s">
        <v>5577</v>
      </c>
      <c r="F270" s="33" t="s">
        <v>324</v>
      </c>
      <c r="G270" s="70" t="s">
        <v>842</v>
      </c>
      <c r="H270" s="33" t="s">
        <v>351</v>
      </c>
      <c r="I270" s="237">
        <v>47619</v>
      </c>
      <c r="J270" s="33" t="s">
        <v>5578</v>
      </c>
      <c r="K270" s="33" t="s">
        <v>231</v>
      </c>
      <c r="L270" s="33" t="s">
        <v>5579</v>
      </c>
      <c r="M270" s="33"/>
    </row>
    <row r="271" spans="1:13" s="106" customFormat="1" ht="55.35" hidden="1" customHeight="1" outlineLevel="2">
      <c r="A271" s="37" t="s">
        <v>5425</v>
      </c>
      <c r="B271" s="33" t="s">
        <v>5565</v>
      </c>
      <c r="C271" s="33" t="s">
        <v>5580</v>
      </c>
      <c r="D271" s="33" t="s">
        <v>54</v>
      </c>
      <c r="E271" s="33" t="s">
        <v>5581</v>
      </c>
      <c r="F271" s="33" t="s">
        <v>324</v>
      </c>
      <c r="G271" s="70" t="s">
        <v>842</v>
      </c>
      <c r="H271" s="33" t="s">
        <v>351</v>
      </c>
      <c r="I271" s="237">
        <v>38095</v>
      </c>
      <c r="J271" s="33" t="s">
        <v>5478</v>
      </c>
      <c r="K271" s="33" t="s">
        <v>231</v>
      </c>
      <c r="L271" s="33" t="s">
        <v>5479</v>
      </c>
      <c r="M271" s="33" t="s">
        <v>105</v>
      </c>
    </row>
    <row r="272" spans="1:13" s="106" customFormat="1" ht="55.35" hidden="1" customHeight="1" outlineLevel="2">
      <c r="A272" s="37" t="s">
        <v>5425</v>
      </c>
      <c r="B272" s="33" t="s">
        <v>5565</v>
      </c>
      <c r="C272" s="33" t="s">
        <v>5582</v>
      </c>
      <c r="D272" s="33" t="s">
        <v>54</v>
      </c>
      <c r="E272" s="33" t="s">
        <v>5453</v>
      </c>
      <c r="F272" s="33" t="s">
        <v>324</v>
      </c>
      <c r="G272" s="70" t="s">
        <v>842</v>
      </c>
      <c r="H272" s="33" t="s">
        <v>351</v>
      </c>
      <c r="I272" s="237">
        <v>93333</v>
      </c>
      <c r="J272" s="33" t="s">
        <v>5583</v>
      </c>
      <c r="K272" s="33" t="s">
        <v>231</v>
      </c>
      <c r="L272" s="33" t="s">
        <v>5584</v>
      </c>
      <c r="M272" s="33" t="s">
        <v>105</v>
      </c>
    </row>
    <row r="273" spans="1:13" s="106" customFormat="1" ht="55.35" hidden="1" customHeight="1" outlineLevel="2">
      <c r="A273" s="37" t="s">
        <v>5425</v>
      </c>
      <c r="B273" s="33" t="s">
        <v>5585</v>
      </c>
      <c r="C273" s="33" t="s">
        <v>5586</v>
      </c>
      <c r="D273" s="33" t="s">
        <v>54</v>
      </c>
      <c r="E273" s="33" t="s">
        <v>1320</v>
      </c>
      <c r="F273" s="33" t="s">
        <v>324</v>
      </c>
      <c r="G273" s="70" t="s">
        <v>842</v>
      </c>
      <c r="H273" s="33" t="s">
        <v>351</v>
      </c>
      <c r="I273" s="237">
        <v>93333</v>
      </c>
      <c r="J273" s="33" t="s">
        <v>343</v>
      </c>
      <c r="K273" s="33" t="s">
        <v>231</v>
      </c>
      <c r="L273" s="33" t="s">
        <v>391</v>
      </c>
      <c r="M273" s="33" t="s">
        <v>105</v>
      </c>
    </row>
    <row r="274" spans="1:13" s="106" customFormat="1" ht="55.35" hidden="1" customHeight="1" outlineLevel="2">
      <c r="A274" s="37" t="s">
        <v>5425</v>
      </c>
      <c r="B274" s="33" t="s">
        <v>5587</v>
      </c>
      <c r="C274" s="33" t="s">
        <v>5588</v>
      </c>
      <c r="D274" s="33" t="s">
        <v>54</v>
      </c>
      <c r="E274" s="33" t="s">
        <v>5498</v>
      </c>
      <c r="F274" s="33" t="s">
        <v>831</v>
      </c>
      <c r="G274" s="70" t="s">
        <v>842</v>
      </c>
      <c r="H274" s="33" t="s">
        <v>351</v>
      </c>
      <c r="I274" s="237">
        <v>60000</v>
      </c>
      <c r="J274" s="33" t="s">
        <v>5589</v>
      </c>
      <c r="K274" s="33" t="s">
        <v>231</v>
      </c>
      <c r="L274" s="33" t="s">
        <v>5590</v>
      </c>
      <c r="M274" s="33"/>
    </row>
    <row r="275" spans="1:13" s="106" customFormat="1" ht="55.35" hidden="1" customHeight="1" outlineLevel="2">
      <c r="A275" s="37" t="s">
        <v>5425</v>
      </c>
      <c r="B275" s="33" t="s">
        <v>5591</v>
      </c>
      <c r="C275" s="33" t="s">
        <v>5592</v>
      </c>
      <c r="D275" s="33" t="s">
        <v>46</v>
      </c>
      <c r="E275" s="33" t="s">
        <v>5593</v>
      </c>
      <c r="F275" s="33" t="s">
        <v>819</v>
      </c>
      <c r="G275" s="70" t="s">
        <v>842</v>
      </c>
      <c r="H275" s="33" t="s">
        <v>351</v>
      </c>
      <c r="I275" s="237">
        <v>90000</v>
      </c>
      <c r="J275" s="33" t="s">
        <v>820</v>
      </c>
      <c r="K275" s="33" t="s">
        <v>231</v>
      </c>
      <c r="L275" s="33" t="s">
        <v>5594</v>
      </c>
      <c r="M275" s="33"/>
    </row>
    <row r="276" spans="1:13" s="106" customFormat="1" ht="55.35" hidden="1" customHeight="1" outlineLevel="2">
      <c r="A276" s="37" t="s">
        <v>5425</v>
      </c>
      <c r="B276" s="33" t="s">
        <v>5595</v>
      </c>
      <c r="C276" s="33" t="s">
        <v>5596</v>
      </c>
      <c r="D276" s="33" t="s">
        <v>54</v>
      </c>
      <c r="E276" s="33" t="s">
        <v>5597</v>
      </c>
      <c r="F276" s="33" t="s">
        <v>139</v>
      </c>
      <c r="G276" s="70" t="s">
        <v>842</v>
      </c>
      <c r="H276" s="33" t="s">
        <v>140</v>
      </c>
      <c r="I276" s="237">
        <v>35000</v>
      </c>
      <c r="J276" s="33" t="s">
        <v>5598</v>
      </c>
      <c r="K276" s="33" t="s">
        <v>231</v>
      </c>
      <c r="L276" s="33" t="s">
        <v>5599</v>
      </c>
      <c r="M276" s="33"/>
    </row>
    <row r="277" spans="1:13" s="106" customFormat="1" ht="55.35" hidden="1" customHeight="1" outlineLevel="2">
      <c r="A277" s="37" t="s">
        <v>5425</v>
      </c>
      <c r="B277" s="33" t="s">
        <v>5600</v>
      </c>
      <c r="C277" s="33" t="s">
        <v>5601</v>
      </c>
      <c r="D277" s="33" t="s">
        <v>46</v>
      </c>
      <c r="E277" s="33" t="s">
        <v>5602</v>
      </c>
      <c r="F277" s="33" t="s">
        <v>139</v>
      </c>
      <c r="G277" s="70" t="s">
        <v>842</v>
      </c>
      <c r="H277" s="33" t="s">
        <v>140</v>
      </c>
      <c r="I277" s="237">
        <v>76190</v>
      </c>
      <c r="J277" s="33" t="s">
        <v>1135</v>
      </c>
      <c r="K277" s="33" t="s">
        <v>231</v>
      </c>
      <c r="L277" s="33" t="s">
        <v>5603</v>
      </c>
      <c r="M277" s="33"/>
    </row>
    <row r="278" spans="1:13" s="106" customFormat="1" ht="67.349999999999994" hidden="1" customHeight="1" outlineLevel="2">
      <c r="A278" s="37" t="s">
        <v>5425</v>
      </c>
      <c r="B278" s="33" t="s">
        <v>5604</v>
      </c>
      <c r="C278" s="33" t="s">
        <v>5605</v>
      </c>
      <c r="D278" s="33" t="s">
        <v>94</v>
      </c>
      <c r="E278" s="33" t="s">
        <v>5606</v>
      </c>
      <c r="F278" s="33" t="s">
        <v>139</v>
      </c>
      <c r="G278" s="70" t="s">
        <v>842</v>
      </c>
      <c r="H278" s="33" t="s">
        <v>140</v>
      </c>
      <c r="I278" s="237">
        <v>904762</v>
      </c>
      <c r="J278" s="33" t="s">
        <v>5607</v>
      </c>
      <c r="K278" s="33" t="s">
        <v>231</v>
      </c>
      <c r="L278" s="33" t="s">
        <v>5608</v>
      </c>
      <c r="M278" s="33" t="s">
        <v>105</v>
      </c>
    </row>
    <row r="279" spans="1:13" s="106" customFormat="1" ht="55.35" hidden="1" customHeight="1" outlineLevel="2">
      <c r="A279" s="37" t="s">
        <v>5425</v>
      </c>
      <c r="B279" s="33" t="s">
        <v>5604</v>
      </c>
      <c r="C279" s="33" t="s">
        <v>5609</v>
      </c>
      <c r="D279" s="33" t="s">
        <v>94</v>
      </c>
      <c r="E279" s="33" t="s">
        <v>5524</v>
      </c>
      <c r="F279" s="33" t="s">
        <v>139</v>
      </c>
      <c r="G279" s="70" t="s">
        <v>842</v>
      </c>
      <c r="H279" s="33" t="s">
        <v>140</v>
      </c>
      <c r="I279" s="237">
        <v>895238</v>
      </c>
      <c r="J279" s="33" t="s">
        <v>5610</v>
      </c>
      <c r="K279" s="33" t="s">
        <v>231</v>
      </c>
      <c r="L279" s="33" t="s">
        <v>5611</v>
      </c>
      <c r="M279" s="33" t="s">
        <v>105</v>
      </c>
    </row>
    <row r="280" spans="1:13" s="106" customFormat="1" ht="55.35" hidden="1" customHeight="1" outlineLevel="2">
      <c r="A280" s="37" t="s">
        <v>5425</v>
      </c>
      <c r="B280" s="33" t="s">
        <v>5612</v>
      </c>
      <c r="C280" s="33" t="s">
        <v>5613</v>
      </c>
      <c r="D280" s="33" t="s">
        <v>46</v>
      </c>
      <c r="E280" s="33" t="s">
        <v>5614</v>
      </c>
      <c r="F280" s="33" t="s">
        <v>139</v>
      </c>
      <c r="G280" s="70" t="s">
        <v>842</v>
      </c>
      <c r="H280" s="33" t="s">
        <v>140</v>
      </c>
      <c r="I280" s="237">
        <v>380952</v>
      </c>
      <c r="J280" s="33" t="s">
        <v>1157</v>
      </c>
      <c r="K280" s="33" t="s">
        <v>231</v>
      </c>
      <c r="L280" s="33" t="s">
        <v>5615</v>
      </c>
      <c r="M280" s="33"/>
    </row>
    <row r="281" spans="1:13" s="106" customFormat="1" ht="55.35" hidden="1" customHeight="1" outlineLevel="2">
      <c r="A281" s="37" t="s">
        <v>5425</v>
      </c>
      <c r="B281" s="33" t="s">
        <v>4192</v>
      </c>
      <c r="C281" s="33" t="s">
        <v>5616</v>
      </c>
      <c r="D281" s="33" t="s">
        <v>46</v>
      </c>
      <c r="E281" s="33" t="s">
        <v>5617</v>
      </c>
      <c r="F281" s="33" t="s">
        <v>139</v>
      </c>
      <c r="G281" s="70" t="s">
        <v>842</v>
      </c>
      <c r="H281" s="33" t="s">
        <v>140</v>
      </c>
      <c r="I281" s="237">
        <v>46583</v>
      </c>
      <c r="J281" s="33" t="s">
        <v>833</v>
      </c>
      <c r="K281" s="33" t="s">
        <v>231</v>
      </c>
      <c r="L281" s="33" t="s">
        <v>5618</v>
      </c>
      <c r="M281" s="33"/>
    </row>
    <row r="282" spans="1:13" s="106" customFormat="1" ht="55.35" hidden="1" customHeight="1" outlineLevel="2">
      <c r="A282" s="37" t="s">
        <v>5425</v>
      </c>
      <c r="B282" s="33" t="s">
        <v>4192</v>
      </c>
      <c r="C282" s="33" t="s">
        <v>5619</v>
      </c>
      <c r="D282" s="33" t="s">
        <v>54</v>
      </c>
      <c r="E282" s="33" t="s">
        <v>5620</v>
      </c>
      <c r="F282" s="33" t="s">
        <v>139</v>
      </c>
      <c r="G282" s="70" t="s">
        <v>842</v>
      </c>
      <c r="H282" s="33" t="s">
        <v>140</v>
      </c>
      <c r="I282" s="237">
        <v>336000</v>
      </c>
      <c r="J282" s="33" t="s">
        <v>137</v>
      </c>
      <c r="K282" s="33" t="s">
        <v>231</v>
      </c>
      <c r="L282" s="33" t="s">
        <v>280</v>
      </c>
      <c r="M282" s="33"/>
    </row>
    <row r="283" spans="1:13" s="106" customFormat="1" ht="55.35" hidden="1" customHeight="1" outlineLevel="2">
      <c r="A283" s="37" t="s">
        <v>5425</v>
      </c>
      <c r="B283" s="38" t="s">
        <v>4192</v>
      </c>
      <c r="C283" s="33" t="s">
        <v>5621</v>
      </c>
      <c r="D283" s="33" t="s">
        <v>54</v>
      </c>
      <c r="E283" s="33" t="s">
        <v>5111</v>
      </c>
      <c r="F283" s="38" t="s">
        <v>139</v>
      </c>
      <c r="G283" s="70" t="s">
        <v>842</v>
      </c>
      <c r="H283" s="33" t="s">
        <v>140</v>
      </c>
      <c r="I283" s="237">
        <v>94286</v>
      </c>
      <c r="J283" s="38" t="s">
        <v>342</v>
      </c>
      <c r="K283" s="33" t="s">
        <v>231</v>
      </c>
      <c r="L283" s="38" t="s">
        <v>5622</v>
      </c>
      <c r="M283" s="33"/>
    </row>
    <row r="284" spans="1:13" s="106" customFormat="1" ht="55.35" hidden="1" customHeight="1" outlineLevel="2">
      <c r="A284" s="37" t="s">
        <v>5425</v>
      </c>
      <c r="B284" s="33" t="s">
        <v>4192</v>
      </c>
      <c r="C284" s="33" t="s">
        <v>5623</v>
      </c>
      <c r="D284" s="33" t="s">
        <v>46</v>
      </c>
      <c r="E284" s="33" t="s">
        <v>5624</v>
      </c>
      <c r="F284" s="33" t="s">
        <v>139</v>
      </c>
      <c r="G284" s="70" t="s">
        <v>842</v>
      </c>
      <c r="H284" s="33" t="s">
        <v>140</v>
      </c>
      <c r="I284" s="237">
        <v>285714</v>
      </c>
      <c r="J284" s="33" t="s">
        <v>187</v>
      </c>
      <c r="K284" s="33" t="s">
        <v>231</v>
      </c>
      <c r="L284" s="33" t="s">
        <v>363</v>
      </c>
      <c r="M284" s="33"/>
    </row>
    <row r="285" spans="1:13" s="106" customFormat="1" ht="55.35" hidden="1" customHeight="1" outlineLevel="2">
      <c r="A285" s="37" t="s">
        <v>5425</v>
      </c>
      <c r="B285" s="33" t="s">
        <v>4192</v>
      </c>
      <c r="C285" s="33" t="s">
        <v>5625</v>
      </c>
      <c r="D285" s="33" t="s">
        <v>54</v>
      </c>
      <c r="E285" s="33" t="s">
        <v>5626</v>
      </c>
      <c r="F285" s="33" t="s">
        <v>139</v>
      </c>
      <c r="G285" s="70" t="s">
        <v>842</v>
      </c>
      <c r="H285" s="33" t="s">
        <v>140</v>
      </c>
      <c r="I285" s="237">
        <v>314286</v>
      </c>
      <c r="J285" s="33" t="s">
        <v>342</v>
      </c>
      <c r="K285" s="33" t="s">
        <v>231</v>
      </c>
      <c r="L285" s="33" t="s">
        <v>207</v>
      </c>
      <c r="M285" s="33"/>
    </row>
    <row r="286" spans="1:13" s="115" customFormat="1" ht="55.35" hidden="1" customHeight="1" outlineLevel="2">
      <c r="A286" s="37" t="s">
        <v>5425</v>
      </c>
      <c r="B286" s="34" t="s">
        <v>5595</v>
      </c>
      <c r="C286" s="34" t="s">
        <v>5455</v>
      </c>
      <c r="D286" s="34" t="s">
        <v>54</v>
      </c>
      <c r="E286" s="34" t="s">
        <v>4858</v>
      </c>
      <c r="F286" s="34" t="s">
        <v>139</v>
      </c>
      <c r="G286" s="70" t="s">
        <v>842</v>
      </c>
      <c r="H286" s="70" t="s">
        <v>140</v>
      </c>
      <c r="I286" s="237">
        <v>47619</v>
      </c>
      <c r="J286" s="34" t="s">
        <v>341</v>
      </c>
      <c r="K286" s="34" t="s">
        <v>231</v>
      </c>
      <c r="L286" s="34" t="s">
        <v>340</v>
      </c>
      <c r="M286" s="34"/>
    </row>
    <row r="287" spans="1:13" s="115" customFormat="1" ht="55.35" hidden="1" customHeight="1" outlineLevel="2">
      <c r="A287" s="37" t="s">
        <v>5425</v>
      </c>
      <c r="B287" s="34" t="s">
        <v>5595</v>
      </c>
      <c r="C287" s="34" t="s">
        <v>5627</v>
      </c>
      <c r="D287" s="34" t="s">
        <v>54</v>
      </c>
      <c r="E287" s="34" t="s">
        <v>4858</v>
      </c>
      <c r="F287" s="34" t="s">
        <v>139</v>
      </c>
      <c r="G287" s="70" t="s">
        <v>842</v>
      </c>
      <c r="H287" s="70" t="s">
        <v>140</v>
      </c>
      <c r="I287" s="237">
        <v>42857</v>
      </c>
      <c r="J287" s="34" t="s">
        <v>188</v>
      </c>
      <c r="K287" s="34" t="s">
        <v>231</v>
      </c>
      <c r="L287" s="34" t="s">
        <v>208</v>
      </c>
      <c r="M287" s="34"/>
    </row>
    <row r="288" spans="1:13" s="115" customFormat="1" ht="55.35" hidden="1" customHeight="1" outlineLevel="2">
      <c r="A288" s="37" t="s">
        <v>5425</v>
      </c>
      <c r="B288" s="34" t="s">
        <v>5595</v>
      </c>
      <c r="C288" s="34" t="s">
        <v>813</v>
      </c>
      <c r="D288" s="34" t="s">
        <v>54</v>
      </c>
      <c r="E288" s="34" t="s">
        <v>4858</v>
      </c>
      <c r="F288" s="34" t="s">
        <v>139</v>
      </c>
      <c r="G288" s="70" t="s">
        <v>842</v>
      </c>
      <c r="H288" s="70" t="s">
        <v>140</v>
      </c>
      <c r="I288" s="237">
        <v>47619</v>
      </c>
      <c r="J288" s="34" t="s">
        <v>814</v>
      </c>
      <c r="K288" s="34" t="s">
        <v>231</v>
      </c>
      <c r="L288" s="34" t="s">
        <v>123</v>
      </c>
      <c r="M288" s="34"/>
    </row>
    <row r="289" spans="1:13" s="106" customFormat="1" ht="55.35" hidden="1" customHeight="1" outlineLevel="2">
      <c r="A289" s="37" t="s">
        <v>5425</v>
      </c>
      <c r="B289" s="33" t="s">
        <v>5595</v>
      </c>
      <c r="C289" s="33" t="s">
        <v>5527</v>
      </c>
      <c r="D289" s="33" t="s">
        <v>46</v>
      </c>
      <c r="E289" s="33" t="s">
        <v>5628</v>
      </c>
      <c r="F289" s="33" t="s">
        <v>139</v>
      </c>
      <c r="G289" s="70" t="s">
        <v>842</v>
      </c>
      <c r="H289" s="33" t="s">
        <v>140</v>
      </c>
      <c r="I289" s="237">
        <v>57143</v>
      </c>
      <c r="J289" s="33" t="s">
        <v>230</v>
      </c>
      <c r="K289" s="33" t="s">
        <v>231</v>
      </c>
      <c r="L289" s="33" t="s">
        <v>364</v>
      </c>
      <c r="M289" s="70"/>
    </row>
    <row r="290" spans="1:13" s="106" customFormat="1" ht="55.35" hidden="1" customHeight="1" outlineLevel="2">
      <c r="A290" s="37" t="s">
        <v>5425</v>
      </c>
      <c r="B290" s="33" t="s">
        <v>4192</v>
      </c>
      <c r="C290" s="33" t="s">
        <v>5629</v>
      </c>
      <c r="D290" s="33" t="s">
        <v>54</v>
      </c>
      <c r="E290" s="33" t="s">
        <v>5630</v>
      </c>
      <c r="F290" s="33" t="s">
        <v>139</v>
      </c>
      <c r="G290" s="70" t="s">
        <v>842</v>
      </c>
      <c r="H290" s="33" t="s">
        <v>140</v>
      </c>
      <c r="I290" s="237">
        <v>19048</v>
      </c>
      <c r="J290" s="33" t="s">
        <v>135</v>
      </c>
      <c r="K290" s="33" t="s">
        <v>231</v>
      </c>
      <c r="L290" s="33" t="s">
        <v>250</v>
      </c>
      <c r="M290" s="70"/>
    </row>
    <row r="291" spans="1:13" s="106" customFormat="1" ht="55.35" hidden="1" customHeight="1" outlineLevel="2">
      <c r="A291" s="37" t="s">
        <v>5425</v>
      </c>
      <c r="B291" s="33" t="s">
        <v>5428</v>
      </c>
      <c r="C291" s="33" t="s">
        <v>4258</v>
      </c>
      <c r="D291" s="33" t="s">
        <v>54</v>
      </c>
      <c r="E291" s="33" t="s">
        <v>4259</v>
      </c>
      <c r="F291" s="33" t="s">
        <v>139</v>
      </c>
      <c r="G291" s="70" t="s">
        <v>842</v>
      </c>
      <c r="H291" s="33" t="s">
        <v>140</v>
      </c>
      <c r="I291" s="237">
        <v>85714</v>
      </c>
      <c r="J291" s="33" t="s">
        <v>4260</v>
      </c>
      <c r="K291" s="33" t="s">
        <v>231</v>
      </c>
      <c r="L291" s="33" t="s">
        <v>4261</v>
      </c>
      <c r="M291" s="208"/>
    </row>
    <row r="292" spans="1:13" s="106" customFormat="1" ht="67.349999999999994" hidden="1" customHeight="1" outlineLevel="2">
      <c r="A292" s="37" t="s">
        <v>5425</v>
      </c>
      <c r="B292" s="33" t="s">
        <v>5631</v>
      </c>
      <c r="C292" s="33" t="s">
        <v>5632</v>
      </c>
      <c r="D292" s="33" t="s">
        <v>46</v>
      </c>
      <c r="E292" s="33" t="s">
        <v>5633</v>
      </c>
      <c r="F292" s="33" t="s">
        <v>5634</v>
      </c>
      <c r="G292" s="70" t="s">
        <v>842</v>
      </c>
      <c r="H292" s="33" t="s">
        <v>140</v>
      </c>
      <c r="I292" s="237">
        <v>342857</v>
      </c>
      <c r="J292" s="33" t="s">
        <v>5635</v>
      </c>
      <c r="K292" s="33" t="s">
        <v>231</v>
      </c>
      <c r="L292" s="33" t="s">
        <v>5636</v>
      </c>
      <c r="M292" s="34" t="s">
        <v>105</v>
      </c>
    </row>
    <row r="293" spans="1:13" s="106" customFormat="1" ht="55.35" hidden="1" customHeight="1" outlineLevel="2">
      <c r="A293" s="37" t="s">
        <v>5425</v>
      </c>
      <c r="B293" s="33" t="s">
        <v>4192</v>
      </c>
      <c r="C293" s="33" t="s">
        <v>5637</v>
      </c>
      <c r="D293" s="33" t="s">
        <v>46</v>
      </c>
      <c r="E293" s="33" t="s">
        <v>5638</v>
      </c>
      <c r="F293" s="33" t="s">
        <v>821</v>
      </c>
      <c r="G293" s="70" t="s">
        <v>842</v>
      </c>
      <c r="H293" s="33" t="s">
        <v>351</v>
      </c>
      <c r="I293" s="237">
        <v>38095</v>
      </c>
      <c r="J293" s="33" t="s">
        <v>329</v>
      </c>
      <c r="K293" s="33" t="s">
        <v>231</v>
      </c>
      <c r="L293" s="33" t="s">
        <v>5574</v>
      </c>
      <c r="M293" s="208"/>
    </row>
    <row r="294" spans="1:13" s="106" customFormat="1" ht="55.35" hidden="1" customHeight="1" outlineLevel="2">
      <c r="A294" s="37" t="s">
        <v>5425</v>
      </c>
      <c r="B294" s="33" t="s">
        <v>4192</v>
      </c>
      <c r="C294" s="33" t="s">
        <v>1855</v>
      </c>
      <c r="D294" s="33" t="s">
        <v>54</v>
      </c>
      <c r="E294" s="33" t="s">
        <v>5639</v>
      </c>
      <c r="F294" s="33" t="s">
        <v>821</v>
      </c>
      <c r="G294" s="70" t="s">
        <v>842</v>
      </c>
      <c r="H294" s="33" t="s">
        <v>351</v>
      </c>
      <c r="I294" s="237">
        <v>57143</v>
      </c>
      <c r="J294" s="33" t="s">
        <v>1853</v>
      </c>
      <c r="K294" s="33" t="s">
        <v>231</v>
      </c>
      <c r="L294" s="33" t="s">
        <v>362</v>
      </c>
      <c r="M294" s="208"/>
    </row>
    <row r="295" spans="1:13" s="106" customFormat="1" ht="55.35" hidden="1" customHeight="1" outlineLevel="2">
      <c r="A295" s="37" t="s">
        <v>5425</v>
      </c>
      <c r="B295" s="33" t="s">
        <v>4192</v>
      </c>
      <c r="C295" s="33" t="s">
        <v>5640</v>
      </c>
      <c r="D295" s="33" t="s">
        <v>46</v>
      </c>
      <c r="E295" s="33" t="s">
        <v>5641</v>
      </c>
      <c r="F295" s="33" t="s">
        <v>821</v>
      </c>
      <c r="G295" s="70" t="s">
        <v>842</v>
      </c>
      <c r="H295" s="33" t="s">
        <v>351</v>
      </c>
      <c r="I295" s="237">
        <v>20000</v>
      </c>
      <c r="J295" s="33" t="s">
        <v>5642</v>
      </c>
      <c r="K295" s="33" t="s">
        <v>231</v>
      </c>
      <c r="L295" s="33" t="s">
        <v>5643</v>
      </c>
      <c r="M295" s="208"/>
    </row>
    <row r="296" spans="1:13" s="106" customFormat="1" ht="55.35" hidden="1" customHeight="1" outlineLevel="2">
      <c r="A296" s="37" t="s">
        <v>5425</v>
      </c>
      <c r="B296" s="31" t="s">
        <v>4192</v>
      </c>
      <c r="C296" s="28" t="s">
        <v>822</v>
      </c>
      <c r="D296" s="29" t="s">
        <v>46</v>
      </c>
      <c r="E296" s="29" t="s">
        <v>5644</v>
      </c>
      <c r="F296" s="31" t="s">
        <v>821</v>
      </c>
      <c r="G296" s="70" t="s">
        <v>842</v>
      </c>
      <c r="H296" s="30" t="s">
        <v>351</v>
      </c>
      <c r="I296" s="237">
        <v>30000</v>
      </c>
      <c r="J296" s="29" t="s">
        <v>360</v>
      </c>
      <c r="K296" s="29" t="s">
        <v>231</v>
      </c>
      <c r="L296" s="28" t="s">
        <v>805</v>
      </c>
      <c r="M296" s="209"/>
    </row>
    <row r="297" spans="1:13" s="106" customFormat="1" ht="55.35" hidden="1" customHeight="1" outlineLevel="2">
      <c r="A297" s="37" t="s">
        <v>5425</v>
      </c>
      <c r="B297" s="27" t="s">
        <v>4192</v>
      </c>
      <c r="C297" s="27" t="s">
        <v>835</v>
      </c>
      <c r="D297" s="27" t="s">
        <v>54</v>
      </c>
      <c r="E297" s="70" t="s">
        <v>5645</v>
      </c>
      <c r="F297" s="70" t="s">
        <v>821</v>
      </c>
      <c r="G297" s="70" t="s">
        <v>842</v>
      </c>
      <c r="H297" s="70" t="s">
        <v>351</v>
      </c>
      <c r="I297" s="237">
        <v>47619</v>
      </c>
      <c r="J297" s="70" t="s">
        <v>836</v>
      </c>
      <c r="K297" s="24" t="s">
        <v>231</v>
      </c>
      <c r="L297" s="28" t="s">
        <v>340</v>
      </c>
      <c r="M297" s="24"/>
    </row>
    <row r="298" spans="1:13" s="106" customFormat="1" ht="55.35" hidden="1" customHeight="1" outlineLevel="2">
      <c r="A298" s="37" t="s">
        <v>5425</v>
      </c>
      <c r="B298" s="27" t="s">
        <v>4192</v>
      </c>
      <c r="C298" s="27" t="s">
        <v>5646</v>
      </c>
      <c r="D298" s="27" t="s">
        <v>46</v>
      </c>
      <c r="E298" s="70" t="s">
        <v>5628</v>
      </c>
      <c r="F298" s="70" t="s">
        <v>821</v>
      </c>
      <c r="G298" s="70" t="s">
        <v>842</v>
      </c>
      <c r="H298" s="70" t="s">
        <v>351</v>
      </c>
      <c r="I298" s="237">
        <v>28571</v>
      </c>
      <c r="J298" s="70" t="s">
        <v>810</v>
      </c>
      <c r="K298" s="24" t="s">
        <v>231</v>
      </c>
      <c r="L298" s="28" t="s">
        <v>5647</v>
      </c>
      <c r="M298" s="32"/>
    </row>
    <row r="299" spans="1:13" s="106" customFormat="1" ht="55.35" hidden="1" customHeight="1" outlineLevel="2">
      <c r="A299" s="37" t="s">
        <v>5425</v>
      </c>
      <c r="B299" s="27" t="s">
        <v>4192</v>
      </c>
      <c r="C299" s="27" t="s">
        <v>5648</v>
      </c>
      <c r="D299" s="27" t="s">
        <v>46</v>
      </c>
      <c r="E299" s="70" t="s">
        <v>5649</v>
      </c>
      <c r="F299" s="70" t="s">
        <v>821</v>
      </c>
      <c r="G299" s="70" t="s">
        <v>842</v>
      </c>
      <c r="H299" s="70" t="s">
        <v>351</v>
      </c>
      <c r="I299" s="237">
        <v>28571</v>
      </c>
      <c r="J299" s="70" t="s">
        <v>5650</v>
      </c>
      <c r="K299" s="24" t="s">
        <v>231</v>
      </c>
      <c r="L299" s="28" t="s">
        <v>5651</v>
      </c>
      <c r="M299" s="24"/>
    </row>
    <row r="300" spans="1:13" s="106" customFormat="1" ht="55.35" hidden="1" customHeight="1" outlineLevel="2">
      <c r="A300" s="37" t="s">
        <v>5425</v>
      </c>
      <c r="B300" s="27" t="s">
        <v>4192</v>
      </c>
      <c r="C300" s="27" t="s">
        <v>5652</v>
      </c>
      <c r="D300" s="27" t="s">
        <v>46</v>
      </c>
      <c r="E300" s="70" t="s">
        <v>5653</v>
      </c>
      <c r="F300" s="70" t="s">
        <v>821</v>
      </c>
      <c r="G300" s="70" t="s">
        <v>842</v>
      </c>
      <c r="H300" s="70" t="s">
        <v>351</v>
      </c>
      <c r="I300" s="237">
        <v>40000</v>
      </c>
      <c r="J300" s="70" t="s">
        <v>5654</v>
      </c>
      <c r="K300" s="24" t="s">
        <v>231</v>
      </c>
      <c r="L300" s="28" t="s">
        <v>5655</v>
      </c>
      <c r="M300" s="24"/>
    </row>
    <row r="301" spans="1:13" s="106" customFormat="1" ht="55.35" hidden="1" customHeight="1" outlineLevel="2">
      <c r="A301" s="37" t="s">
        <v>5425</v>
      </c>
      <c r="B301" s="27" t="s">
        <v>4192</v>
      </c>
      <c r="C301" s="27" t="s">
        <v>530</v>
      </c>
      <c r="D301" s="27" t="s">
        <v>46</v>
      </c>
      <c r="E301" s="70" t="s">
        <v>5656</v>
      </c>
      <c r="F301" s="70" t="s">
        <v>821</v>
      </c>
      <c r="G301" s="70" t="s">
        <v>842</v>
      </c>
      <c r="H301" s="70" t="s">
        <v>351</v>
      </c>
      <c r="I301" s="237">
        <v>36000</v>
      </c>
      <c r="J301" s="70" t="s">
        <v>529</v>
      </c>
      <c r="K301" s="24" t="s">
        <v>231</v>
      </c>
      <c r="L301" s="28" t="s">
        <v>809</v>
      </c>
      <c r="M301" s="24"/>
    </row>
    <row r="302" spans="1:13" s="106" customFormat="1" ht="55.35" hidden="1" customHeight="1" outlineLevel="2">
      <c r="A302" s="37" t="s">
        <v>5425</v>
      </c>
      <c r="B302" s="27" t="s">
        <v>5657</v>
      </c>
      <c r="C302" s="27" t="s">
        <v>5658</v>
      </c>
      <c r="D302" s="27" t="s">
        <v>46</v>
      </c>
      <c r="E302" s="70" t="s">
        <v>5659</v>
      </c>
      <c r="F302" s="70" t="s">
        <v>819</v>
      </c>
      <c r="G302" s="70" t="s">
        <v>842</v>
      </c>
      <c r="H302" s="70" t="s">
        <v>351</v>
      </c>
      <c r="I302" s="237">
        <v>91429</v>
      </c>
      <c r="J302" s="70" t="s">
        <v>5660</v>
      </c>
      <c r="K302" s="24" t="s">
        <v>231</v>
      </c>
      <c r="L302" s="28" t="s">
        <v>818</v>
      </c>
      <c r="M302" s="24"/>
    </row>
    <row r="303" spans="1:13" s="106" customFormat="1" ht="55.35" hidden="1" customHeight="1" outlineLevel="2">
      <c r="A303" s="37" t="s">
        <v>5425</v>
      </c>
      <c r="B303" s="27" t="s">
        <v>5661</v>
      </c>
      <c r="C303" s="27" t="s">
        <v>5662</v>
      </c>
      <c r="D303" s="27" t="s">
        <v>54</v>
      </c>
      <c r="E303" s="70" t="s">
        <v>5663</v>
      </c>
      <c r="F303" s="70" t="s">
        <v>819</v>
      </c>
      <c r="G303" s="70" t="s">
        <v>842</v>
      </c>
      <c r="H303" s="70" t="s">
        <v>351</v>
      </c>
      <c r="I303" s="237">
        <v>20000</v>
      </c>
      <c r="J303" s="70" t="s">
        <v>5664</v>
      </c>
      <c r="K303" s="24" t="s">
        <v>231</v>
      </c>
      <c r="L303" s="28" t="s">
        <v>5665</v>
      </c>
      <c r="M303" s="24"/>
    </row>
    <row r="304" spans="1:13" s="106" customFormat="1" ht="55.35" hidden="1" customHeight="1" outlineLevel="2">
      <c r="A304" s="37" t="s">
        <v>5425</v>
      </c>
      <c r="B304" s="27" t="s">
        <v>5666</v>
      </c>
      <c r="C304" s="27" t="s">
        <v>5667</v>
      </c>
      <c r="D304" s="27" t="s">
        <v>54</v>
      </c>
      <c r="E304" s="70" t="s">
        <v>5564</v>
      </c>
      <c r="F304" s="70" t="s">
        <v>324</v>
      </c>
      <c r="G304" s="70" t="s">
        <v>842</v>
      </c>
      <c r="H304" s="70" t="s">
        <v>351</v>
      </c>
      <c r="I304" s="237">
        <v>71429</v>
      </c>
      <c r="J304" s="70" t="s">
        <v>135</v>
      </c>
      <c r="K304" s="24" t="s">
        <v>231</v>
      </c>
      <c r="L304" s="28" t="s">
        <v>250</v>
      </c>
      <c r="M304" s="24"/>
    </row>
    <row r="305" spans="1:14" s="106" customFormat="1" ht="55.35" hidden="1" customHeight="1" outlineLevel="2">
      <c r="A305" s="37" t="s">
        <v>5425</v>
      </c>
      <c r="B305" s="27" t="s">
        <v>5668</v>
      </c>
      <c r="C305" s="27" t="s">
        <v>4266</v>
      </c>
      <c r="D305" s="29" t="s">
        <v>46</v>
      </c>
      <c r="E305" s="70" t="s">
        <v>5669</v>
      </c>
      <c r="F305" s="70" t="s">
        <v>324</v>
      </c>
      <c r="G305" s="70" t="s">
        <v>842</v>
      </c>
      <c r="H305" s="70" t="s">
        <v>351</v>
      </c>
      <c r="I305" s="237">
        <v>45714</v>
      </c>
      <c r="J305" s="70" t="s">
        <v>326</v>
      </c>
      <c r="K305" s="24" t="s">
        <v>231</v>
      </c>
      <c r="L305" s="28" t="s">
        <v>808</v>
      </c>
      <c r="M305" s="70"/>
    </row>
    <row r="306" spans="1:14" s="3" customFormat="1" ht="25.35" hidden="1" customHeight="1" outlineLevel="1">
      <c r="A306" s="148" t="s">
        <v>1809</v>
      </c>
      <c r="B306" s="148"/>
      <c r="C306" s="148"/>
      <c r="D306" s="148"/>
      <c r="E306" s="148"/>
      <c r="F306" s="148"/>
      <c r="G306" s="148"/>
      <c r="H306" s="54"/>
      <c r="I306" s="226">
        <f>SUM(I307:I332)</f>
        <v>3893895</v>
      </c>
      <c r="J306" s="148"/>
      <c r="K306" s="148"/>
      <c r="L306" s="148"/>
      <c r="M306" s="148"/>
    </row>
    <row r="307" spans="1:14" s="106" customFormat="1" ht="68.45" hidden="1" customHeight="1" outlineLevel="2">
      <c r="A307" s="37" t="s">
        <v>840</v>
      </c>
      <c r="B307" s="33" t="s">
        <v>5670</v>
      </c>
      <c r="C307" s="33" t="s">
        <v>5671</v>
      </c>
      <c r="D307" s="33" t="s">
        <v>46</v>
      </c>
      <c r="E307" s="33" t="s">
        <v>5672</v>
      </c>
      <c r="F307" s="33" t="s">
        <v>113</v>
      </c>
      <c r="G307" s="33" t="s">
        <v>842</v>
      </c>
      <c r="H307" s="33" t="s">
        <v>48</v>
      </c>
      <c r="I307" s="236">
        <v>95238</v>
      </c>
      <c r="J307" s="33" t="s">
        <v>347</v>
      </c>
      <c r="K307" s="33" t="s">
        <v>5673</v>
      </c>
      <c r="L307" s="33" t="s">
        <v>5674</v>
      </c>
      <c r="M307" s="33"/>
    </row>
    <row r="308" spans="1:14" s="106" customFormat="1" ht="49.5" hidden="1" outlineLevel="2">
      <c r="A308" s="37" t="s">
        <v>840</v>
      </c>
      <c r="B308" s="33" t="s">
        <v>559</v>
      </c>
      <c r="C308" s="33" t="s">
        <v>5675</v>
      </c>
      <c r="D308" s="33" t="s">
        <v>94</v>
      </c>
      <c r="E308" s="33" t="s">
        <v>5676</v>
      </c>
      <c r="F308" s="33" t="s">
        <v>5677</v>
      </c>
      <c r="G308" s="33" t="s">
        <v>842</v>
      </c>
      <c r="H308" s="33" t="s">
        <v>48</v>
      </c>
      <c r="I308" s="236">
        <v>19048</v>
      </c>
      <c r="J308" s="33" t="s">
        <v>1717</v>
      </c>
      <c r="K308" s="33" t="s">
        <v>115</v>
      </c>
      <c r="L308" s="33" t="s">
        <v>1716</v>
      </c>
      <c r="M308" s="33" t="s">
        <v>105</v>
      </c>
      <c r="N308" s="106" t="s">
        <v>5678</v>
      </c>
    </row>
    <row r="309" spans="1:14" s="106" customFormat="1" ht="68.45" hidden="1" customHeight="1" outlineLevel="2">
      <c r="A309" s="37" t="s">
        <v>840</v>
      </c>
      <c r="B309" s="33" t="s">
        <v>1715</v>
      </c>
      <c r="C309" s="33" t="s">
        <v>5679</v>
      </c>
      <c r="D309" s="33" t="s">
        <v>145</v>
      </c>
      <c r="E309" s="33" t="s">
        <v>5676</v>
      </c>
      <c r="F309" s="33" t="s">
        <v>5677</v>
      </c>
      <c r="G309" s="33" t="s">
        <v>842</v>
      </c>
      <c r="H309" s="33" t="s">
        <v>48</v>
      </c>
      <c r="I309" s="236">
        <v>20000</v>
      </c>
      <c r="J309" s="33" t="s">
        <v>1711</v>
      </c>
      <c r="K309" s="33" t="s">
        <v>5680</v>
      </c>
      <c r="L309" s="33" t="s">
        <v>1709</v>
      </c>
      <c r="M309" s="33" t="s">
        <v>105</v>
      </c>
      <c r="N309" s="106" t="s">
        <v>5678</v>
      </c>
    </row>
    <row r="310" spans="1:14" s="106" customFormat="1" ht="69" hidden="1" customHeight="1" outlineLevel="2">
      <c r="A310" s="37" t="s">
        <v>840</v>
      </c>
      <c r="B310" s="33" t="s">
        <v>1781</v>
      </c>
      <c r="C310" s="33" t="s">
        <v>4380</v>
      </c>
      <c r="D310" s="33" t="s">
        <v>145</v>
      </c>
      <c r="E310" s="33" t="s">
        <v>5681</v>
      </c>
      <c r="F310" s="33" t="s">
        <v>313</v>
      </c>
      <c r="G310" s="33" t="s">
        <v>842</v>
      </c>
      <c r="H310" s="33" t="s">
        <v>48</v>
      </c>
      <c r="I310" s="236">
        <v>5300</v>
      </c>
      <c r="J310" s="33" t="s">
        <v>5682</v>
      </c>
      <c r="K310" s="33" t="s">
        <v>5683</v>
      </c>
      <c r="L310" s="33" t="s">
        <v>5684</v>
      </c>
      <c r="M310" s="33"/>
    </row>
    <row r="311" spans="1:14" s="106" customFormat="1" ht="82.5" hidden="1" outlineLevel="2">
      <c r="A311" s="37" t="s">
        <v>840</v>
      </c>
      <c r="B311" s="33" t="s">
        <v>1418</v>
      </c>
      <c r="C311" s="33" t="s">
        <v>542</v>
      </c>
      <c r="D311" s="33" t="s">
        <v>145</v>
      </c>
      <c r="E311" s="33" t="s">
        <v>5685</v>
      </c>
      <c r="F311" s="33" t="s">
        <v>293</v>
      </c>
      <c r="G311" s="33" t="s">
        <v>842</v>
      </c>
      <c r="H311" s="33" t="s">
        <v>48</v>
      </c>
      <c r="I311" s="236">
        <v>10000</v>
      </c>
      <c r="J311" s="33" t="s">
        <v>5686</v>
      </c>
      <c r="K311" s="33" t="s">
        <v>1416</v>
      </c>
      <c r="L311" s="33" t="s">
        <v>5687</v>
      </c>
      <c r="M311" s="33"/>
    </row>
    <row r="312" spans="1:14" s="106" customFormat="1" ht="66" hidden="1" outlineLevel="2">
      <c r="A312" s="37" t="s">
        <v>840</v>
      </c>
      <c r="B312" s="33" t="s">
        <v>1418</v>
      </c>
      <c r="C312" s="33" t="s">
        <v>542</v>
      </c>
      <c r="D312" s="33" t="s">
        <v>145</v>
      </c>
      <c r="E312" s="33" t="s">
        <v>5688</v>
      </c>
      <c r="F312" s="33" t="s">
        <v>293</v>
      </c>
      <c r="G312" s="33" t="s">
        <v>842</v>
      </c>
      <c r="H312" s="33" t="s">
        <v>48</v>
      </c>
      <c r="I312" s="236">
        <v>5880</v>
      </c>
      <c r="J312" s="33" t="s">
        <v>4377</v>
      </c>
      <c r="K312" s="33" t="s">
        <v>1416</v>
      </c>
      <c r="L312" s="33" t="s">
        <v>5689</v>
      </c>
      <c r="M312" s="33" t="s">
        <v>105</v>
      </c>
    </row>
    <row r="313" spans="1:14" s="106" customFormat="1" ht="66" hidden="1" outlineLevel="2">
      <c r="A313" s="37" t="s">
        <v>840</v>
      </c>
      <c r="B313" s="33" t="s">
        <v>1388</v>
      </c>
      <c r="C313" s="33" t="s">
        <v>1394</v>
      </c>
      <c r="D313" s="33" t="s">
        <v>145</v>
      </c>
      <c r="E313" s="33" t="s">
        <v>4322</v>
      </c>
      <c r="F313" s="33" t="s">
        <v>291</v>
      </c>
      <c r="G313" s="33" t="s">
        <v>842</v>
      </c>
      <c r="H313" s="33" t="s">
        <v>48</v>
      </c>
      <c r="I313" s="236">
        <v>10148</v>
      </c>
      <c r="J313" s="33" t="s">
        <v>1393</v>
      </c>
      <c r="K313" s="33" t="s">
        <v>5690</v>
      </c>
      <c r="L313" s="33" t="s">
        <v>1392</v>
      </c>
      <c r="M313" s="33" t="s">
        <v>105</v>
      </c>
    </row>
    <row r="314" spans="1:14" s="106" customFormat="1" ht="66" hidden="1" outlineLevel="2">
      <c r="A314" s="37" t="s">
        <v>840</v>
      </c>
      <c r="B314" s="33" t="s">
        <v>5691</v>
      </c>
      <c r="C314" s="33" t="s">
        <v>5692</v>
      </c>
      <c r="D314" s="33" t="s">
        <v>145</v>
      </c>
      <c r="E314" s="33" t="s">
        <v>5693</v>
      </c>
      <c r="F314" s="33" t="s">
        <v>286</v>
      </c>
      <c r="G314" s="33" t="s">
        <v>842</v>
      </c>
      <c r="H314" s="33" t="s">
        <v>48</v>
      </c>
      <c r="I314" s="236">
        <v>2400</v>
      </c>
      <c r="J314" s="33" t="s">
        <v>562</v>
      </c>
      <c r="K314" s="33" t="s">
        <v>4339</v>
      </c>
      <c r="L314" s="33" t="s">
        <v>563</v>
      </c>
      <c r="M314" s="33"/>
    </row>
    <row r="315" spans="1:14" s="106" customFormat="1" ht="66" hidden="1" outlineLevel="2">
      <c r="A315" s="37" t="s">
        <v>840</v>
      </c>
      <c r="B315" s="33" t="s">
        <v>5691</v>
      </c>
      <c r="C315" s="33" t="s">
        <v>5692</v>
      </c>
      <c r="D315" s="33" t="s">
        <v>145</v>
      </c>
      <c r="E315" s="33" t="s">
        <v>5693</v>
      </c>
      <c r="F315" s="33" t="s">
        <v>286</v>
      </c>
      <c r="G315" s="33" t="s">
        <v>842</v>
      </c>
      <c r="H315" s="33" t="s">
        <v>114</v>
      </c>
      <c r="I315" s="236">
        <v>2400</v>
      </c>
      <c r="J315" s="33" t="s">
        <v>564</v>
      </c>
      <c r="K315" s="33" t="s">
        <v>4339</v>
      </c>
      <c r="L315" s="33" t="s">
        <v>565</v>
      </c>
      <c r="M315" s="33"/>
    </row>
    <row r="316" spans="1:14" s="106" customFormat="1" ht="66" hidden="1" outlineLevel="2">
      <c r="A316" s="37" t="s">
        <v>840</v>
      </c>
      <c r="B316" s="33" t="s">
        <v>5694</v>
      </c>
      <c r="C316" s="33" t="s">
        <v>4343</v>
      </c>
      <c r="D316" s="33" t="s">
        <v>145</v>
      </c>
      <c r="E316" s="33" t="s">
        <v>5681</v>
      </c>
      <c r="F316" s="33" t="s">
        <v>317</v>
      </c>
      <c r="G316" s="33" t="s">
        <v>842</v>
      </c>
      <c r="H316" s="33" t="s">
        <v>48</v>
      </c>
      <c r="I316" s="236">
        <v>6000</v>
      </c>
      <c r="J316" s="33" t="s">
        <v>4344</v>
      </c>
      <c r="K316" s="33" t="s">
        <v>5695</v>
      </c>
      <c r="L316" s="33" t="s">
        <v>566</v>
      </c>
      <c r="M316" s="33"/>
    </row>
    <row r="317" spans="1:14" s="106" customFormat="1" ht="55.35" hidden="1" customHeight="1" outlineLevel="2">
      <c r="A317" s="37" t="s">
        <v>840</v>
      </c>
      <c r="B317" s="33" t="s">
        <v>5696</v>
      </c>
      <c r="C317" s="33" t="s">
        <v>859</v>
      </c>
      <c r="D317" s="33" t="s">
        <v>94</v>
      </c>
      <c r="E317" s="33" t="s">
        <v>5697</v>
      </c>
      <c r="F317" s="33" t="s">
        <v>315</v>
      </c>
      <c r="G317" s="33" t="s">
        <v>842</v>
      </c>
      <c r="H317" s="33" t="s">
        <v>48</v>
      </c>
      <c r="I317" s="236">
        <v>10000</v>
      </c>
      <c r="J317" s="33" t="s">
        <v>860</v>
      </c>
      <c r="K317" s="33" t="s">
        <v>5698</v>
      </c>
      <c r="L317" s="33" t="s">
        <v>5699</v>
      </c>
      <c r="M317" s="33"/>
    </row>
    <row r="318" spans="1:14" s="106" customFormat="1" ht="55.35" hidden="1" customHeight="1" outlineLevel="2">
      <c r="A318" s="37" t="s">
        <v>840</v>
      </c>
      <c r="B318" s="33" t="s">
        <v>5700</v>
      </c>
      <c r="C318" s="33" t="s">
        <v>5701</v>
      </c>
      <c r="D318" s="33" t="s">
        <v>54</v>
      </c>
      <c r="E318" s="33" t="s">
        <v>5702</v>
      </c>
      <c r="F318" s="33" t="s">
        <v>4416</v>
      </c>
      <c r="G318" s="33" t="s">
        <v>842</v>
      </c>
      <c r="H318" s="33" t="s">
        <v>281</v>
      </c>
      <c r="I318" s="236">
        <v>20000</v>
      </c>
      <c r="J318" s="33" t="s">
        <v>5703</v>
      </c>
      <c r="K318" s="33" t="s">
        <v>5704</v>
      </c>
      <c r="L318" s="33" t="s">
        <v>5705</v>
      </c>
      <c r="M318" s="33"/>
    </row>
    <row r="319" spans="1:14" s="106" customFormat="1" ht="55.35" hidden="1" customHeight="1" outlineLevel="2">
      <c r="A319" s="37" t="s">
        <v>840</v>
      </c>
      <c r="B319" s="33" t="s">
        <v>5706</v>
      </c>
      <c r="C319" s="33" t="s">
        <v>5707</v>
      </c>
      <c r="D319" s="33" t="s">
        <v>54</v>
      </c>
      <c r="E319" s="33" t="s">
        <v>5708</v>
      </c>
      <c r="F319" s="33" t="s">
        <v>282</v>
      </c>
      <c r="G319" s="33" t="s">
        <v>842</v>
      </c>
      <c r="H319" s="33" t="s">
        <v>281</v>
      </c>
      <c r="I319" s="236">
        <v>20000</v>
      </c>
      <c r="J319" s="33" t="s">
        <v>5703</v>
      </c>
      <c r="K319" s="33" t="s">
        <v>5709</v>
      </c>
      <c r="L319" s="33" t="s">
        <v>5705</v>
      </c>
      <c r="M319" s="33" t="s">
        <v>105</v>
      </c>
    </row>
    <row r="320" spans="1:14" s="106" customFormat="1" ht="67.349999999999994" hidden="1" customHeight="1" outlineLevel="2">
      <c r="A320" s="37" t="s">
        <v>840</v>
      </c>
      <c r="B320" s="33" t="s">
        <v>5710</v>
      </c>
      <c r="C320" s="33" t="s">
        <v>5711</v>
      </c>
      <c r="D320" s="33" t="s">
        <v>46</v>
      </c>
      <c r="E320" s="33" t="s">
        <v>5712</v>
      </c>
      <c r="F320" s="33" t="s">
        <v>113</v>
      </c>
      <c r="G320" s="33" t="s">
        <v>842</v>
      </c>
      <c r="H320" s="33" t="s">
        <v>48</v>
      </c>
      <c r="I320" s="236">
        <v>329200</v>
      </c>
      <c r="J320" s="33" t="s">
        <v>308</v>
      </c>
      <c r="K320" s="33" t="s">
        <v>5713</v>
      </c>
      <c r="L320" s="67" t="s">
        <v>5714</v>
      </c>
      <c r="M320" s="33"/>
      <c r="N320" s="106" t="s">
        <v>5678</v>
      </c>
    </row>
    <row r="321" spans="1:15" s="106" customFormat="1" ht="71.45" hidden="1" customHeight="1" outlineLevel="2">
      <c r="A321" s="37" t="s">
        <v>840</v>
      </c>
      <c r="B321" s="33" t="s">
        <v>5715</v>
      </c>
      <c r="C321" s="33" t="s">
        <v>1482</v>
      </c>
      <c r="D321" s="33" t="s">
        <v>46</v>
      </c>
      <c r="E321" s="33" t="s">
        <v>5716</v>
      </c>
      <c r="F321" s="33" t="s">
        <v>298</v>
      </c>
      <c r="G321" s="33" t="s">
        <v>133</v>
      </c>
      <c r="H321" s="33" t="s">
        <v>48</v>
      </c>
      <c r="I321" s="236">
        <v>60000</v>
      </c>
      <c r="J321" s="33" t="s">
        <v>346</v>
      </c>
      <c r="K321" s="33" t="s">
        <v>5717</v>
      </c>
      <c r="L321" s="33" t="s">
        <v>5718</v>
      </c>
      <c r="M321" s="33" t="s">
        <v>105</v>
      </c>
      <c r="N321" s="115" t="s">
        <v>5719</v>
      </c>
      <c r="O321" s="106" t="s">
        <v>5678</v>
      </c>
    </row>
    <row r="322" spans="1:15" s="106" customFormat="1" ht="67.349999999999994" hidden="1" customHeight="1" outlineLevel="2">
      <c r="A322" s="37" t="s">
        <v>840</v>
      </c>
      <c r="B322" s="33" t="s">
        <v>5720</v>
      </c>
      <c r="C322" s="33" t="s">
        <v>1482</v>
      </c>
      <c r="D322" s="33" t="s">
        <v>46</v>
      </c>
      <c r="E322" s="33" t="s">
        <v>5721</v>
      </c>
      <c r="F322" s="33" t="s">
        <v>298</v>
      </c>
      <c r="G322" s="33" t="s">
        <v>842</v>
      </c>
      <c r="H322" s="33" t="s">
        <v>48</v>
      </c>
      <c r="I322" s="236">
        <v>92000</v>
      </c>
      <c r="J322" s="33" t="s">
        <v>346</v>
      </c>
      <c r="K322" s="33" t="s">
        <v>5722</v>
      </c>
      <c r="L322" s="33" t="s">
        <v>5723</v>
      </c>
      <c r="M322" s="33" t="s">
        <v>105</v>
      </c>
      <c r="N322" s="115" t="s">
        <v>5719</v>
      </c>
      <c r="O322" s="106" t="s">
        <v>5678</v>
      </c>
    </row>
    <row r="323" spans="1:15" s="106" customFormat="1" ht="132" hidden="1" customHeight="1" outlineLevel="2">
      <c r="A323" s="37" t="s">
        <v>840</v>
      </c>
      <c r="B323" s="33" t="s">
        <v>5724</v>
      </c>
      <c r="C323" s="33" t="s">
        <v>1482</v>
      </c>
      <c r="D323" s="33" t="s">
        <v>94</v>
      </c>
      <c r="E323" s="33" t="s">
        <v>5725</v>
      </c>
      <c r="F323" s="33" t="s">
        <v>298</v>
      </c>
      <c r="G323" s="33" t="s">
        <v>842</v>
      </c>
      <c r="H323" s="33" t="s">
        <v>48</v>
      </c>
      <c r="I323" s="236">
        <v>848000</v>
      </c>
      <c r="J323" s="33" t="s">
        <v>346</v>
      </c>
      <c r="K323" s="33" t="s">
        <v>5726</v>
      </c>
      <c r="L323" s="33" t="s">
        <v>5727</v>
      </c>
      <c r="M323" s="33" t="s">
        <v>105</v>
      </c>
      <c r="N323" s="115" t="s">
        <v>5719</v>
      </c>
      <c r="O323" s="106" t="s">
        <v>5678</v>
      </c>
    </row>
    <row r="324" spans="1:15" s="106" customFormat="1" ht="61.5" hidden="1" customHeight="1" outlineLevel="2">
      <c r="A324" s="37" t="s">
        <v>840</v>
      </c>
      <c r="B324" s="33" t="s">
        <v>5728</v>
      </c>
      <c r="C324" s="33" t="s">
        <v>1438</v>
      </c>
      <c r="D324" s="33" t="s">
        <v>145</v>
      </c>
      <c r="E324" s="33" t="s">
        <v>4861</v>
      </c>
      <c r="F324" s="33" t="s">
        <v>294</v>
      </c>
      <c r="G324" s="33" t="s">
        <v>842</v>
      </c>
      <c r="H324" s="33" t="s">
        <v>48</v>
      </c>
      <c r="I324" s="236">
        <v>5000</v>
      </c>
      <c r="J324" s="33" t="s">
        <v>1437</v>
      </c>
      <c r="K324" s="33" t="s">
        <v>5729</v>
      </c>
      <c r="L324" s="33" t="s">
        <v>5730</v>
      </c>
      <c r="M324" s="33"/>
    </row>
    <row r="325" spans="1:15" s="106" customFormat="1" ht="78.75" hidden="1" customHeight="1" outlineLevel="2">
      <c r="A325" s="37" t="s">
        <v>840</v>
      </c>
      <c r="B325" s="33" t="s">
        <v>4385</v>
      </c>
      <c r="C325" s="33" t="s">
        <v>4386</v>
      </c>
      <c r="D325" s="33" t="s">
        <v>145</v>
      </c>
      <c r="E325" s="33" t="s">
        <v>5681</v>
      </c>
      <c r="F325" s="33" t="s">
        <v>290</v>
      </c>
      <c r="G325" s="33" t="s">
        <v>842</v>
      </c>
      <c r="H325" s="33" t="s">
        <v>48</v>
      </c>
      <c r="I325" s="236">
        <v>10700</v>
      </c>
      <c r="J325" s="33" t="s">
        <v>4387</v>
      </c>
      <c r="K325" s="33" t="s">
        <v>4388</v>
      </c>
      <c r="L325" s="33" t="s">
        <v>5731</v>
      </c>
      <c r="M325" s="33"/>
    </row>
    <row r="326" spans="1:15" s="106" customFormat="1" ht="49.5" hidden="1" outlineLevel="2">
      <c r="A326" s="37" t="s">
        <v>840</v>
      </c>
      <c r="B326" s="33" t="s">
        <v>4396</v>
      </c>
      <c r="C326" s="33" t="s">
        <v>1282</v>
      </c>
      <c r="D326" s="33" t="s">
        <v>94</v>
      </c>
      <c r="E326" s="33" t="s">
        <v>5732</v>
      </c>
      <c r="F326" s="33" t="s">
        <v>285</v>
      </c>
      <c r="G326" s="33" t="s">
        <v>842</v>
      </c>
      <c r="H326" s="33" t="s">
        <v>48</v>
      </c>
      <c r="I326" s="236">
        <v>33333</v>
      </c>
      <c r="J326" s="33" t="s">
        <v>1280</v>
      </c>
      <c r="K326" s="33" t="s">
        <v>4398</v>
      </c>
      <c r="L326" s="33" t="s">
        <v>5733</v>
      </c>
      <c r="M326" s="33" t="s">
        <v>105</v>
      </c>
    </row>
    <row r="327" spans="1:15" s="106" customFormat="1" ht="69.599999999999994" hidden="1" customHeight="1" outlineLevel="2">
      <c r="A327" s="37" t="s">
        <v>840</v>
      </c>
      <c r="B327" s="33" t="s">
        <v>843</v>
      </c>
      <c r="C327" s="33" t="s">
        <v>5734</v>
      </c>
      <c r="D327" s="33" t="s">
        <v>46</v>
      </c>
      <c r="E327" s="33" t="s">
        <v>5735</v>
      </c>
      <c r="F327" s="33" t="s">
        <v>113</v>
      </c>
      <c r="G327" s="33" t="s">
        <v>842</v>
      </c>
      <c r="H327" s="33" t="s">
        <v>48</v>
      </c>
      <c r="I327" s="236">
        <v>2250000</v>
      </c>
      <c r="J327" s="33" t="s">
        <v>5736</v>
      </c>
      <c r="K327" s="33" t="s">
        <v>5737</v>
      </c>
      <c r="L327" s="33" t="s">
        <v>5738</v>
      </c>
      <c r="M327" s="33" t="s">
        <v>105</v>
      </c>
      <c r="N327" s="214" t="s">
        <v>5739</v>
      </c>
    </row>
    <row r="328" spans="1:15" s="106" customFormat="1" ht="84" hidden="1" customHeight="1" outlineLevel="2">
      <c r="A328" s="37" t="s">
        <v>840</v>
      </c>
      <c r="B328" s="33" t="s">
        <v>5740</v>
      </c>
      <c r="C328" s="33" t="s">
        <v>5741</v>
      </c>
      <c r="D328" s="33" t="s">
        <v>54</v>
      </c>
      <c r="E328" s="33" t="s">
        <v>4856</v>
      </c>
      <c r="F328" s="33" t="s">
        <v>5742</v>
      </c>
      <c r="G328" s="33" t="s">
        <v>842</v>
      </c>
      <c r="H328" s="33" t="s">
        <v>48</v>
      </c>
      <c r="I328" s="236">
        <v>15000</v>
      </c>
      <c r="J328" s="33" t="s">
        <v>5743</v>
      </c>
      <c r="K328" s="33" t="s">
        <v>5744</v>
      </c>
      <c r="L328" s="33" t="s">
        <v>5745</v>
      </c>
      <c r="M328" s="33"/>
      <c r="N328" s="106" t="s">
        <v>5678</v>
      </c>
    </row>
    <row r="329" spans="1:15" s="106" customFormat="1" ht="61.5" hidden="1" customHeight="1" outlineLevel="2">
      <c r="A329" s="37" t="s">
        <v>840</v>
      </c>
      <c r="B329" s="33" t="s">
        <v>5746</v>
      </c>
      <c r="C329" s="33" t="s">
        <v>1438</v>
      </c>
      <c r="D329" s="33" t="s">
        <v>145</v>
      </c>
      <c r="E329" s="33" t="s">
        <v>4932</v>
      </c>
      <c r="F329" s="33" t="s">
        <v>294</v>
      </c>
      <c r="G329" s="33" t="s">
        <v>842</v>
      </c>
      <c r="H329" s="33" t="s">
        <v>48</v>
      </c>
      <c r="I329" s="236">
        <v>5000</v>
      </c>
      <c r="J329" s="33" t="s">
        <v>1437</v>
      </c>
      <c r="K329" s="33" t="s">
        <v>5747</v>
      </c>
      <c r="L329" s="33" t="s">
        <v>5730</v>
      </c>
      <c r="M329" s="33"/>
    </row>
    <row r="330" spans="1:15" s="106" customFormat="1" ht="68.45" hidden="1" customHeight="1" outlineLevel="2">
      <c r="A330" s="37" t="s">
        <v>840</v>
      </c>
      <c r="B330" s="33" t="s">
        <v>1326</v>
      </c>
      <c r="C330" s="33" t="s">
        <v>5748</v>
      </c>
      <c r="D330" s="33" t="s">
        <v>145</v>
      </c>
      <c r="E330" s="33" t="s">
        <v>5749</v>
      </c>
      <c r="F330" s="33" t="s">
        <v>288</v>
      </c>
      <c r="G330" s="33" t="s">
        <v>842</v>
      </c>
      <c r="H330" s="33" t="s">
        <v>48</v>
      </c>
      <c r="I330" s="236">
        <v>8448</v>
      </c>
      <c r="J330" s="33" t="s">
        <v>546</v>
      </c>
      <c r="K330" s="33" t="s">
        <v>5778</v>
      </c>
      <c r="L330" s="33" t="s">
        <v>1322</v>
      </c>
      <c r="M330" s="33"/>
    </row>
    <row r="331" spans="1:15" s="106" customFormat="1" ht="68.45" hidden="1" customHeight="1" outlineLevel="2">
      <c r="A331" s="37" t="s">
        <v>840</v>
      </c>
      <c r="B331" s="33" t="s">
        <v>5694</v>
      </c>
      <c r="C331" s="33" t="s">
        <v>4343</v>
      </c>
      <c r="D331" s="33" t="s">
        <v>145</v>
      </c>
      <c r="E331" s="33" t="s">
        <v>5749</v>
      </c>
      <c r="F331" s="33" t="s">
        <v>317</v>
      </c>
      <c r="G331" s="33" t="s">
        <v>842</v>
      </c>
      <c r="H331" s="33" t="s">
        <v>48</v>
      </c>
      <c r="I331" s="236">
        <v>6000</v>
      </c>
      <c r="J331" s="33" t="s">
        <v>4344</v>
      </c>
      <c r="K331" s="33" t="s">
        <v>5750</v>
      </c>
      <c r="L331" s="33" t="s">
        <v>4346</v>
      </c>
      <c r="M331" s="33"/>
    </row>
    <row r="332" spans="1:15" s="106" customFormat="1" ht="68.45" hidden="1" customHeight="1" outlineLevel="2">
      <c r="A332" s="37" t="s">
        <v>840</v>
      </c>
      <c r="B332" s="33" t="s">
        <v>4396</v>
      </c>
      <c r="C332" s="33" t="s">
        <v>5751</v>
      </c>
      <c r="D332" s="33" t="s">
        <v>145</v>
      </c>
      <c r="E332" s="33" t="s">
        <v>4400</v>
      </c>
      <c r="F332" s="33" t="s">
        <v>285</v>
      </c>
      <c r="G332" s="33" t="s">
        <v>842</v>
      </c>
      <c r="H332" s="33" t="s">
        <v>48</v>
      </c>
      <c r="I332" s="236">
        <v>4800</v>
      </c>
      <c r="J332" s="33" t="s">
        <v>1353</v>
      </c>
      <c r="K332" s="33" t="s">
        <v>4398</v>
      </c>
      <c r="L332" s="33" t="s">
        <v>5752</v>
      </c>
      <c r="M332" s="33" t="s">
        <v>105</v>
      </c>
    </row>
    <row r="333" spans="1:15" s="3" customFormat="1" ht="25.35" hidden="1" customHeight="1" outlineLevel="1">
      <c r="A333" s="148" t="s">
        <v>1269</v>
      </c>
      <c r="B333" s="148"/>
      <c r="C333" s="148"/>
      <c r="D333" s="148"/>
      <c r="E333" s="148"/>
      <c r="F333" s="148"/>
      <c r="G333" s="148"/>
      <c r="H333" s="54"/>
      <c r="I333" s="226">
        <f>SUM(I334:I334)</f>
        <v>50000</v>
      </c>
      <c r="J333" s="148"/>
      <c r="K333" s="148"/>
      <c r="L333" s="148"/>
      <c r="M333" s="148"/>
    </row>
    <row r="334" spans="1:15" s="106" customFormat="1" ht="55.35" hidden="1" customHeight="1" outlineLevel="2">
      <c r="A334" s="37" t="s">
        <v>5753</v>
      </c>
      <c r="B334" s="38" t="s">
        <v>5754</v>
      </c>
      <c r="C334" s="33" t="s">
        <v>5755</v>
      </c>
      <c r="D334" s="33" t="s">
        <v>41</v>
      </c>
      <c r="E334" s="33" t="s">
        <v>5756</v>
      </c>
      <c r="F334" s="38" t="s">
        <v>5742</v>
      </c>
      <c r="G334" s="33" t="s">
        <v>842</v>
      </c>
      <c r="H334" s="33" t="s">
        <v>146</v>
      </c>
      <c r="I334" s="236">
        <v>50000</v>
      </c>
      <c r="J334" s="38" t="s">
        <v>360</v>
      </c>
      <c r="K334" s="33" t="s">
        <v>5757</v>
      </c>
      <c r="L334" s="38" t="s">
        <v>5758</v>
      </c>
      <c r="M334" s="33"/>
    </row>
    <row r="335" spans="1:15" s="3" customFormat="1" ht="25.35" hidden="1" customHeight="1" outlineLevel="1">
      <c r="A335" s="148" t="s">
        <v>1249</v>
      </c>
      <c r="B335" s="148"/>
      <c r="C335" s="148"/>
      <c r="D335" s="148"/>
      <c r="E335" s="148"/>
      <c r="F335" s="148"/>
      <c r="G335" s="148"/>
      <c r="H335" s="54"/>
      <c r="I335" s="226">
        <f>SUM(I336:I337)</f>
        <v>81548</v>
      </c>
      <c r="J335" s="148"/>
      <c r="K335" s="148"/>
      <c r="L335" s="148"/>
      <c r="M335" s="148"/>
    </row>
    <row r="336" spans="1:15" s="106" customFormat="1" ht="82.7" hidden="1" customHeight="1" outlineLevel="2">
      <c r="A336" s="37" t="s">
        <v>5759</v>
      </c>
      <c r="B336" s="33" t="s">
        <v>5760</v>
      </c>
      <c r="C336" s="33" t="s">
        <v>5760</v>
      </c>
      <c r="D336" s="33" t="s">
        <v>46</v>
      </c>
      <c r="E336" s="33" t="s">
        <v>5761</v>
      </c>
      <c r="F336" s="33" t="s">
        <v>579</v>
      </c>
      <c r="G336" s="24" t="s">
        <v>133</v>
      </c>
      <c r="H336" s="33" t="s">
        <v>48</v>
      </c>
      <c r="I336" s="236">
        <v>19048</v>
      </c>
      <c r="J336" s="33" t="s">
        <v>5660</v>
      </c>
      <c r="K336" s="33" t="s">
        <v>5762</v>
      </c>
      <c r="L336" s="33" t="s">
        <v>5763</v>
      </c>
      <c r="M336" s="70"/>
    </row>
    <row r="337" spans="1:16" s="106" customFormat="1" ht="55.35" hidden="1" customHeight="1" outlineLevel="2">
      <c r="A337" s="37" t="s">
        <v>5759</v>
      </c>
      <c r="B337" s="33" t="s">
        <v>5764</v>
      </c>
      <c r="C337" s="33" t="s">
        <v>5765</v>
      </c>
      <c r="D337" s="33" t="s">
        <v>46</v>
      </c>
      <c r="E337" s="33" t="s">
        <v>5766</v>
      </c>
      <c r="F337" s="33" t="s">
        <v>120</v>
      </c>
      <c r="G337" s="24" t="s">
        <v>133</v>
      </c>
      <c r="H337" s="33" t="s">
        <v>48</v>
      </c>
      <c r="I337" s="236">
        <v>62500</v>
      </c>
      <c r="J337" s="33" t="s">
        <v>5767</v>
      </c>
      <c r="K337" s="33" t="s">
        <v>278</v>
      </c>
      <c r="L337" s="33" t="s">
        <v>5768</v>
      </c>
      <c r="M337" s="70"/>
      <c r="N337" s="115" t="s">
        <v>5769</v>
      </c>
    </row>
    <row r="338" spans="1:16" s="2" customFormat="1" ht="30" customHeight="1">
      <c r="A338" s="51" t="s">
        <v>33</v>
      </c>
      <c r="B338" s="51"/>
      <c r="C338" s="51"/>
      <c r="D338" s="51"/>
      <c r="E338" s="51"/>
      <c r="F338" s="41"/>
      <c r="G338" s="41"/>
      <c r="H338" s="51"/>
      <c r="I338" s="225">
        <f>I339</f>
        <v>13780</v>
      </c>
      <c r="J338" s="51"/>
      <c r="K338" s="51"/>
      <c r="L338" s="41"/>
      <c r="M338" s="41"/>
      <c r="O338" s="215"/>
      <c r="P338" s="53"/>
    </row>
    <row r="339" spans="1:16" s="3" customFormat="1" ht="25.35" customHeight="1" outlineLevel="1">
      <c r="A339" s="148" t="s">
        <v>222</v>
      </c>
      <c r="B339" s="148"/>
      <c r="C339" s="148"/>
      <c r="D339" s="148"/>
      <c r="E339" s="148"/>
      <c r="F339" s="148"/>
      <c r="G339" s="148"/>
      <c r="H339" s="54"/>
      <c r="I339" s="226">
        <f>I340+I341</f>
        <v>13780</v>
      </c>
      <c r="J339" s="148"/>
      <c r="K339" s="148"/>
      <c r="L339" s="148"/>
      <c r="M339" s="148"/>
    </row>
    <row r="340" spans="1:16" s="106" customFormat="1" ht="75.75" customHeight="1" outlineLevel="2">
      <c r="A340" s="140" t="s">
        <v>4689</v>
      </c>
      <c r="B340" s="30" t="s">
        <v>4802</v>
      </c>
      <c r="C340" s="30" t="s">
        <v>4803</v>
      </c>
      <c r="D340" s="30" t="s">
        <v>46</v>
      </c>
      <c r="E340" s="199" t="s">
        <v>4804</v>
      </c>
      <c r="F340" s="30" t="s">
        <v>4689</v>
      </c>
      <c r="G340" s="30" t="s">
        <v>124</v>
      </c>
      <c r="H340" s="30" t="s">
        <v>583</v>
      </c>
      <c r="I340" s="244">
        <v>3780</v>
      </c>
      <c r="J340" s="30" t="s">
        <v>4692</v>
      </c>
      <c r="K340" s="30" t="s">
        <v>4805</v>
      </c>
      <c r="L340" s="30" t="s">
        <v>4813</v>
      </c>
      <c r="M340" s="123"/>
    </row>
    <row r="341" spans="1:16" s="106" customFormat="1" ht="85.5" customHeight="1" outlineLevel="2">
      <c r="A341" s="140" t="s">
        <v>4689</v>
      </c>
      <c r="B341" s="30" t="s">
        <v>4806</v>
      </c>
      <c r="C341" s="30" t="s">
        <v>4807</v>
      </c>
      <c r="D341" s="30" t="s">
        <v>4808</v>
      </c>
      <c r="E341" s="199" t="s">
        <v>4809</v>
      </c>
      <c r="F341" s="30" t="s">
        <v>4689</v>
      </c>
      <c r="G341" s="30" t="s">
        <v>124</v>
      </c>
      <c r="H341" s="30" t="s">
        <v>583</v>
      </c>
      <c r="I341" s="244">
        <v>10000</v>
      </c>
      <c r="J341" s="30" t="s">
        <v>4810</v>
      </c>
      <c r="K341" s="30" t="s">
        <v>4811</v>
      </c>
      <c r="L341" s="30" t="s">
        <v>4812</v>
      </c>
      <c r="M341" s="123"/>
    </row>
    <row r="342" spans="1:16" s="2" customFormat="1" ht="30" customHeight="1">
      <c r="A342" s="51" t="s">
        <v>226</v>
      </c>
      <c r="B342" s="51"/>
      <c r="C342" s="51"/>
      <c r="D342" s="51"/>
      <c r="E342" s="51"/>
      <c r="F342" s="41"/>
      <c r="G342" s="41"/>
      <c r="H342" s="51"/>
      <c r="I342" s="225">
        <f>I338+I6+I210</f>
        <v>42899770</v>
      </c>
      <c r="J342" s="51"/>
      <c r="K342" s="51"/>
      <c r="L342" s="41"/>
      <c r="M342" s="41"/>
      <c r="N342" s="215">
        <v>26619194</v>
      </c>
      <c r="O342" s="215"/>
      <c r="P342" s="53"/>
    </row>
    <row r="343" spans="1:16" ht="19.5">
      <c r="A343" s="63" t="s">
        <v>13</v>
      </c>
      <c r="B343" s="63"/>
      <c r="C343" s="8"/>
      <c r="D343" s="8"/>
      <c r="E343" s="8"/>
      <c r="F343" s="8"/>
      <c r="G343" s="8"/>
      <c r="H343" s="8"/>
      <c r="I343" s="8"/>
      <c r="J343" s="8"/>
      <c r="K343" s="8"/>
      <c r="L343" s="8"/>
      <c r="M343" s="8"/>
    </row>
    <row r="344" spans="1:16" ht="21" customHeight="1">
      <c r="A344" s="64" t="s">
        <v>14</v>
      </c>
      <c r="B344" s="490" t="s">
        <v>15</v>
      </c>
      <c r="C344" s="490"/>
      <c r="D344" s="490"/>
      <c r="E344" s="490"/>
      <c r="F344" s="490"/>
      <c r="G344" s="490"/>
      <c r="H344" s="490"/>
      <c r="I344" s="490"/>
      <c r="J344" s="490"/>
      <c r="K344" s="490"/>
      <c r="L344" s="490"/>
      <c r="M344" s="490"/>
    </row>
    <row r="345" spans="1:16" ht="19.5">
      <c r="A345" s="64" t="s">
        <v>16</v>
      </c>
      <c r="B345" s="490" t="s">
        <v>30</v>
      </c>
      <c r="C345" s="490"/>
      <c r="D345" s="490"/>
      <c r="E345" s="490"/>
      <c r="F345" s="490"/>
      <c r="G345" s="490"/>
      <c r="H345" s="490"/>
      <c r="I345" s="490"/>
      <c r="J345" s="490"/>
      <c r="K345" s="490"/>
      <c r="L345" s="490"/>
      <c r="M345" s="490"/>
    </row>
    <row r="346" spans="1:16" ht="38.25" customHeight="1">
      <c r="A346" s="64" t="s">
        <v>17</v>
      </c>
      <c r="B346" s="490" t="s">
        <v>18</v>
      </c>
      <c r="C346" s="490"/>
      <c r="D346" s="490"/>
      <c r="E346" s="490"/>
      <c r="F346" s="490"/>
      <c r="G346" s="490"/>
      <c r="H346" s="490"/>
      <c r="I346" s="490"/>
      <c r="J346" s="490"/>
      <c r="K346" s="490"/>
      <c r="L346" s="490"/>
      <c r="M346" s="490"/>
    </row>
    <row r="347" spans="1:16" ht="19.5">
      <c r="A347" s="64" t="s">
        <v>19</v>
      </c>
      <c r="B347" s="487" t="s">
        <v>20</v>
      </c>
      <c r="C347" s="487"/>
      <c r="D347" s="487"/>
      <c r="E347" s="487"/>
      <c r="F347" s="487"/>
      <c r="G347" s="487"/>
      <c r="H347" s="487"/>
      <c r="I347" s="487"/>
      <c r="J347" s="487"/>
      <c r="K347" s="487"/>
      <c r="L347" s="487"/>
      <c r="M347" s="487"/>
    </row>
    <row r="348" spans="1:16" ht="19.5">
      <c r="A348" s="64" t="s">
        <v>21</v>
      </c>
      <c r="B348" s="8" t="s">
        <v>22</v>
      </c>
      <c r="D348" s="8"/>
      <c r="E348" s="65"/>
      <c r="F348" s="65"/>
      <c r="G348" s="65"/>
      <c r="H348" s="65"/>
      <c r="I348" s="65"/>
      <c r="J348" s="65"/>
      <c r="K348" s="65"/>
      <c r="L348" s="65"/>
      <c r="M348" s="65"/>
    </row>
    <row r="349" spans="1:16" ht="19.5">
      <c r="A349" s="64" t="s">
        <v>23</v>
      </c>
      <c r="B349" s="8" t="s">
        <v>24</v>
      </c>
      <c r="D349" s="8"/>
      <c r="E349" s="65"/>
      <c r="F349" s="65"/>
      <c r="G349" s="65"/>
      <c r="H349" s="65"/>
      <c r="I349" s="65"/>
      <c r="J349" s="65"/>
      <c r="K349" s="65"/>
      <c r="L349" s="65"/>
      <c r="M349" s="65"/>
    </row>
    <row r="350" spans="1:16" ht="38.25" customHeight="1">
      <c r="A350" s="64" t="s">
        <v>25</v>
      </c>
      <c r="B350" s="487" t="s">
        <v>26</v>
      </c>
      <c r="C350" s="487"/>
      <c r="D350" s="487"/>
      <c r="E350" s="487"/>
      <c r="F350" s="487"/>
      <c r="G350" s="487"/>
      <c r="H350" s="487"/>
      <c r="I350" s="487"/>
      <c r="J350" s="487"/>
      <c r="K350" s="487"/>
      <c r="L350" s="487"/>
      <c r="M350" s="487"/>
    </row>
    <row r="351" spans="1:16" ht="19.5">
      <c r="A351" s="64" t="s">
        <v>27</v>
      </c>
      <c r="B351" s="63" t="s">
        <v>28</v>
      </c>
      <c r="D351" s="8"/>
      <c r="E351" s="8"/>
      <c r="F351" s="8"/>
      <c r="G351" s="8"/>
      <c r="H351" s="8"/>
      <c r="I351" s="8"/>
      <c r="J351" s="8"/>
      <c r="K351" s="8"/>
      <c r="L351" s="8"/>
      <c r="M351" s="8"/>
    </row>
    <row r="352" spans="1:16">
      <c r="I352" s="196">
        <v>42899770</v>
      </c>
    </row>
    <row r="353" spans="9:9">
      <c r="I353" s="196">
        <f>I342</f>
        <v>42899770</v>
      </c>
    </row>
    <row r="354" spans="9:9">
      <c r="I354" s="196">
        <f>I353-I352</f>
        <v>0</v>
      </c>
    </row>
  </sheetData>
  <autoFilter ref="A5:M354" xr:uid="{06213F44-9B3B-46BB-864C-1FD8584AAE9E}"/>
  <mergeCells count="40">
    <mergeCell ref="K100:K101"/>
    <mergeCell ref="L100:L101"/>
    <mergeCell ref="M100:M101"/>
    <mergeCell ref="F100:F101"/>
    <mergeCell ref="G100:G101"/>
    <mergeCell ref="H100:H101"/>
    <mergeCell ref="I100:I101"/>
    <mergeCell ref="J100:J101"/>
    <mergeCell ref="A100:A101"/>
    <mergeCell ref="B100:B101"/>
    <mergeCell ref="C100:C101"/>
    <mergeCell ref="D100:D101"/>
    <mergeCell ref="E100:E101"/>
    <mergeCell ref="I42:I44"/>
    <mergeCell ref="J42:J44"/>
    <mergeCell ref="K42:K44"/>
    <mergeCell ref="L42:L44"/>
    <mergeCell ref="M42:M44"/>
    <mergeCell ref="B347:M347"/>
    <mergeCell ref="B350:M350"/>
    <mergeCell ref="A1:M1"/>
    <mergeCell ref="A2:M2"/>
    <mergeCell ref="A3:M3"/>
    <mergeCell ref="B344:M344"/>
    <mergeCell ref="B345:M345"/>
    <mergeCell ref="B346:M346"/>
    <mergeCell ref="A42:A44"/>
    <mergeCell ref="B42:B44"/>
    <mergeCell ref="C42:C44"/>
    <mergeCell ref="D42:D44"/>
    <mergeCell ref="E42:E44"/>
    <mergeCell ref="F42:F44"/>
    <mergeCell ref="G42:G44"/>
    <mergeCell ref="H42:H44"/>
    <mergeCell ref="G12:G14"/>
    <mergeCell ref="H12:H14"/>
    <mergeCell ref="M8:M11"/>
    <mergeCell ref="G8:G11"/>
    <mergeCell ref="H8:H11"/>
    <mergeCell ref="M12:M14"/>
  </mergeCells>
  <phoneticPr fontId="33" type="noConversion"/>
  <hyperlinks>
    <hyperlink ref="L21" r:id="rId1" display="Line@商業發展研究院南部院區官方帳號好友。" xr:uid="{C2740CA3-D615-4EA4-88B6-6E1A5DFC25AA}"/>
    <hyperlink ref="L23" r:id="rId2" display="Line@商業發展研究院南部院區官方帳號好友。" xr:uid="{4D837FFF-0D58-4C01-A600-4D248A4B737F}"/>
    <hyperlink ref="L22" r:id="rId3" display="Line@商業發展研究院南部院區官方帳號好友。" xr:uid="{15C8ABFF-C3F8-4693-B33B-E484C194D166}"/>
  </hyperlinks>
  <printOptions horizontalCentered="1"/>
  <pageMargins left="0.31496062992125984" right="0.31496062992125984" top="0.47244094488188981" bottom="0.31496062992125984" header="0.47244094488188981" footer="0"/>
  <pageSetup paperSize="9" scale="65" fitToHeight="0" orientation="landscape" r:id="rId4"/>
  <headerFooter alignWithMargins="0">
    <oddFooter>&amp;C&amp;"標楷體,標準"&amp;P</oddFooter>
  </headerFooter>
  <rowBreaks count="2" manualBreakCount="2">
    <brk id="114" max="16383" man="1"/>
    <brk id="337" max="16383" man="1"/>
  </rowBreaks>
  <drawing r:id="rId5"/>
  <legacyDrawing r:id="rId6"/>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33294-98CB-4AB6-B22E-9E075FE752E1}">
  <sheetPr>
    <outlinePr summaryBelow="0" summaryRight="0"/>
  </sheetPr>
  <dimension ref="A1:P196"/>
  <sheetViews>
    <sheetView view="pageBreakPreview" zoomScale="85" zoomScaleNormal="85" zoomScaleSheetLayoutView="85" workbookViewId="0">
      <selection activeCell="G180" sqref="G180"/>
    </sheetView>
  </sheetViews>
  <sheetFormatPr defaultColWidth="7.625" defaultRowHeight="16.5" outlineLevelRow="2"/>
  <cols>
    <col min="1" max="1" width="12.125" style="15" customWidth="1"/>
    <col min="2" max="2" width="21.875" style="14" customWidth="1"/>
    <col min="3" max="3" width="13.375" style="14" customWidth="1"/>
    <col min="4" max="4" width="11.5" style="14" customWidth="1"/>
    <col min="5" max="5" width="12.875" style="131" customWidth="1"/>
    <col min="6" max="8" width="14.875" style="14" customWidth="1"/>
    <col min="9" max="9" width="20.375" style="137" customWidth="1"/>
    <col min="10" max="10" width="15.125" style="14" customWidth="1"/>
    <col min="11" max="11" width="30.5" style="14" customWidth="1"/>
    <col min="12" max="12" width="20.875" style="14" customWidth="1"/>
    <col min="13" max="13" width="11.625" style="14" customWidth="1"/>
    <col min="14" max="14" width="7.625" style="14" customWidth="1"/>
    <col min="15" max="16384" width="7.625" style="14"/>
  </cols>
  <sheetData>
    <row r="1" spans="1:16" ht="32.25">
      <c r="A1" s="488" t="s">
        <v>40</v>
      </c>
      <c r="B1" s="488"/>
      <c r="C1" s="488"/>
      <c r="D1" s="488"/>
      <c r="E1" s="488"/>
      <c r="F1" s="488"/>
      <c r="G1" s="488"/>
      <c r="H1" s="488"/>
      <c r="I1" s="488"/>
      <c r="J1" s="488"/>
      <c r="K1" s="488"/>
      <c r="L1" s="488"/>
      <c r="M1" s="488"/>
      <c r="N1" s="5"/>
    </row>
    <row r="2" spans="1:16" ht="32.25">
      <c r="A2" s="488" t="s">
        <v>0</v>
      </c>
      <c r="B2" s="488"/>
      <c r="C2" s="488"/>
      <c r="D2" s="488"/>
      <c r="E2" s="488"/>
      <c r="F2" s="488"/>
      <c r="G2" s="488"/>
      <c r="H2" s="488"/>
      <c r="I2" s="488"/>
      <c r="J2" s="488"/>
      <c r="K2" s="488"/>
      <c r="L2" s="488"/>
      <c r="M2" s="488"/>
      <c r="N2" s="5"/>
    </row>
    <row r="3" spans="1:16" ht="21">
      <c r="A3" s="489" t="s">
        <v>4137</v>
      </c>
      <c r="B3" s="489"/>
      <c r="C3" s="489"/>
      <c r="D3" s="489"/>
      <c r="E3" s="489"/>
      <c r="F3" s="489"/>
      <c r="G3" s="489"/>
      <c r="H3" s="489"/>
      <c r="I3" s="489"/>
      <c r="J3" s="489"/>
      <c r="K3" s="489"/>
      <c r="L3" s="489"/>
      <c r="M3" s="489"/>
      <c r="N3" s="5"/>
    </row>
    <row r="4" spans="1:16" ht="24.75" customHeight="1">
      <c r="A4" s="48"/>
      <c r="B4" s="49"/>
      <c r="C4" s="49"/>
      <c r="D4" s="49"/>
      <c r="E4" s="144"/>
      <c r="F4" s="49"/>
      <c r="G4" s="49"/>
      <c r="H4" s="49"/>
      <c r="I4" s="145"/>
      <c r="J4" s="49"/>
      <c r="K4" s="50"/>
      <c r="L4" s="146"/>
      <c r="M4" s="146" t="s">
        <v>1</v>
      </c>
      <c r="N4" s="5"/>
    </row>
    <row r="5" spans="1:16" s="142" customFormat="1" ht="48" customHeight="1">
      <c r="A5" s="141" t="s">
        <v>2</v>
      </c>
      <c r="B5" s="141" t="s">
        <v>3</v>
      </c>
      <c r="C5" s="141" t="s">
        <v>31</v>
      </c>
      <c r="D5" s="141" t="s">
        <v>4</v>
      </c>
      <c r="E5" s="141" t="s">
        <v>5</v>
      </c>
      <c r="F5" s="141" t="s">
        <v>6</v>
      </c>
      <c r="G5" s="141" t="s">
        <v>7</v>
      </c>
      <c r="H5" s="141" t="s">
        <v>8</v>
      </c>
      <c r="I5" s="141" t="s">
        <v>9</v>
      </c>
      <c r="J5" s="141" t="s">
        <v>10</v>
      </c>
      <c r="K5" s="141" t="s">
        <v>32</v>
      </c>
      <c r="L5" s="141" t="s">
        <v>11</v>
      </c>
      <c r="M5" s="141" t="s">
        <v>12</v>
      </c>
      <c r="N5" s="147"/>
    </row>
    <row r="6" spans="1:16" s="2" customFormat="1" ht="30" customHeight="1" collapsed="1">
      <c r="A6" s="51" t="s">
        <v>35</v>
      </c>
      <c r="B6" s="51"/>
      <c r="C6" s="51"/>
      <c r="D6" s="51"/>
      <c r="E6" s="51"/>
      <c r="F6" s="41"/>
      <c r="G6" s="41"/>
      <c r="H6" s="51"/>
      <c r="I6" s="52">
        <f>I7+I17+I20+I30+I51+I53+I56+I67+I95+I97</f>
        <v>6081080</v>
      </c>
      <c r="J6" s="51"/>
      <c r="K6" s="51"/>
      <c r="L6" s="41"/>
      <c r="M6" s="41"/>
      <c r="O6" s="52"/>
      <c r="P6" s="53"/>
    </row>
    <row r="7" spans="1:16" s="3" customFormat="1" ht="25.35" hidden="1" customHeight="1" outlineLevel="1" collapsed="1">
      <c r="A7" s="148" t="s">
        <v>36</v>
      </c>
      <c r="B7" s="148"/>
      <c r="C7" s="148"/>
      <c r="D7" s="148"/>
      <c r="E7" s="148"/>
      <c r="F7" s="148"/>
      <c r="G7" s="148"/>
      <c r="H7" s="54"/>
      <c r="I7" s="43">
        <f>SUM(I8:I16)</f>
        <v>1014589</v>
      </c>
      <c r="J7" s="148"/>
      <c r="K7" s="148"/>
      <c r="L7" s="148"/>
      <c r="M7" s="148"/>
    </row>
    <row r="8" spans="1:16" s="107" customFormat="1" ht="358.5" hidden="1" customHeight="1" outlineLevel="2">
      <c r="A8" s="149" t="s">
        <v>44</v>
      </c>
      <c r="B8" s="150" t="s">
        <v>4794</v>
      </c>
      <c r="C8" s="150" t="s">
        <v>4141</v>
      </c>
      <c r="D8" s="151" t="s">
        <v>46</v>
      </c>
      <c r="E8" s="152" t="s">
        <v>4142</v>
      </c>
      <c r="F8" s="153" t="s">
        <v>584</v>
      </c>
      <c r="G8" s="154" t="s">
        <v>4143</v>
      </c>
      <c r="H8" s="150" t="s">
        <v>586</v>
      </c>
      <c r="I8" s="155">
        <v>100000</v>
      </c>
      <c r="J8" s="150" t="s">
        <v>453</v>
      </c>
      <c r="K8" s="150" t="s">
        <v>4144</v>
      </c>
      <c r="L8" s="156" t="s">
        <v>4145</v>
      </c>
      <c r="M8" s="150" t="s">
        <v>4146</v>
      </c>
      <c r="N8" s="157"/>
    </row>
    <row r="9" spans="1:16" s="107" customFormat="1" ht="81" hidden="1" customHeight="1" outlineLevel="2">
      <c r="A9" s="149" t="s">
        <v>44</v>
      </c>
      <c r="B9" s="151" t="s">
        <v>4147</v>
      </c>
      <c r="C9" s="150" t="s">
        <v>4075</v>
      </c>
      <c r="D9" s="150" t="s">
        <v>46</v>
      </c>
      <c r="E9" s="156" t="s">
        <v>4148</v>
      </c>
      <c r="F9" s="151" t="s">
        <v>594</v>
      </c>
      <c r="G9" s="158" t="s">
        <v>200</v>
      </c>
      <c r="H9" s="158" t="s">
        <v>201</v>
      </c>
      <c r="I9" s="159">
        <v>135000</v>
      </c>
      <c r="J9" s="151" t="s">
        <v>125</v>
      </c>
      <c r="K9" s="151" t="s">
        <v>4149</v>
      </c>
      <c r="L9" s="150" t="s">
        <v>4150</v>
      </c>
      <c r="M9" s="495" t="s">
        <v>4789</v>
      </c>
      <c r="N9" s="157"/>
    </row>
    <row r="10" spans="1:16" s="107" customFormat="1" ht="91.5" hidden="1" customHeight="1" outlineLevel="2">
      <c r="A10" s="149" t="s">
        <v>44</v>
      </c>
      <c r="B10" s="150" t="s">
        <v>4151</v>
      </c>
      <c r="C10" s="150" t="s">
        <v>4075</v>
      </c>
      <c r="D10" s="151" t="s">
        <v>4152</v>
      </c>
      <c r="E10" s="160" t="s">
        <v>4153</v>
      </c>
      <c r="F10" s="151" t="s">
        <v>594</v>
      </c>
      <c r="G10" s="161" t="s">
        <v>200</v>
      </c>
      <c r="H10" s="161" t="s">
        <v>201</v>
      </c>
      <c r="I10" s="162">
        <v>180000</v>
      </c>
      <c r="J10" s="151" t="s">
        <v>125</v>
      </c>
      <c r="K10" s="151" t="s">
        <v>4154</v>
      </c>
      <c r="L10" s="151" t="s">
        <v>4155</v>
      </c>
      <c r="M10" s="496"/>
      <c r="N10" s="157"/>
    </row>
    <row r="11" spans="1:16" s="107" customFormat="1" ht="75" hidden="1" customHeight="1" outlineLevel="2">
      <c r="A11" s="149" t="s">
        <v>44</v>
      </c>
      <c r="B11" s="150" t="s">
        <v>4156</v>
      </c>
      <c r="C11" s="150" t="s">
        <v>4075</v>
      </c>
      <c r="D11" s="151" t="s">
        <v>4157</v>
      </c>
      <c r="E11" s="160" t="s">
        <v>4158</v>
      </c>
      <c r="F11" s="151" t="s">
        <v>594</v>
      </c>
      <c r="G11" s="161" t="s">
        <v>200</v>
      </c>
      <c r="H11" s="161" t="s">
        <v>201</v>
      </c>
      <c r="I11" s="162">
        <v>236000</v>
      </c>
      <c r="J11" s="151" t="s">
        <v>125</v>
      </c>
      <c r="K11" s="151" t="s">
        <v>4159</v>
      </c>
      <c r="L11" s="151" t="s">
        <v>4160</v>
      </c>
      <c r="M11" s="497"/>
      <c r="N11" s="157"/>
    </row>
    <row r="12" spans="1:16" s="107" customFormat="1" ht="78.75" hidden="1" customHeight="1" outlineLevel="2">
      <c r="A12" s="149" t="s">
        <v>44</v>
      </c>
      <c r="B12" s="151" t="s">
        <v>4161</v>
      </c>
      <c r="C12" s="151" t="s">
        <v>4075</v>
      </c>
      <c r="D12" s="151" t="s">
        <v>46</v>
      </c>
      <c r="E12" s="160" t="s">
        <v>4162</v>
      </c>
      <c r="F12" s="151" t="s">
        <v>594</v>
      </c>
      <c r="G12" s="163" t="s">
        <v>200</v>
      </c>
      <c r="H12" s="164" t="s">
        <v>201</v>
      </c>
      <c r="I12" s="165">
        <v>2165</v>
      </c>
      <c r="J12" s="151" t="s">
        <v>125</v>
      </c>
      <c r="K12" s="151" t="s">
        <v>4163</v>
      </c>
      <c r="L12" s="166" t="s">
        <v>4164</v>
      </c>
      <c r="M12" s="495" t="s">
        <v>4177</v>
      </c>
      <c r="N12" s="157"/>
    </row>
    <row r="13" spans="1:16" s="107" customFormat="1" ht="76.5" hidden="1" customHeight="1" outlineLevel="2">
      <c r="A13" s="149" t="s">
        <v>44</v>
      </c>
      <c r="B13" s="151" t="s">
        <v>4076</v>
      </c>
      <c r="C13" s="151" t="s">
        <v>4075</v>
      </c>
      <c r="D13" s="151" t="s">
        <v>46</v>
      </c>
      <c r="E13" s="160" t="s">
        <v>4165</v>
      </c>
      <c r="F13" s="151" t="s">
        <v>594</v>
      </c>
      <c r="G13" s="167" t="s">
        <v>200</v>
      </c>
      <c r="H13" s="164" t="s">
        <v>201</v>
      </c>
      <c r="I13" s="165">
        <v>3024</v>
      </c>
      <c r="J13" s="151" t="s">
        <v>125</v>
      </c>
      <c r="K13" s="151" t="s">
        <v>4166</v>
      </c>
      <c r="L13" s="166" t="s">
        <v>4164</v>
      </c>
      <c r="M13" s="496"/>
      <c r="N13" s="157"/>
    </row>
    <row r="14" spans="1:16" s="107" customFormat="1" ht="76.5" hidden="1" customHeight="1" outlineLevel="2">
      <c r="A14" s="149" t="s">
        <v>44</v>
      </c>
      <c r="B14" s="166" t="s">
        <v>4167</v>
      </c>
      <c r="C14" s="166" t="s">
        <v>4075</v>
      </c>
      <c r="D14" s="168" t="s">
        <v>46</v>
      </c>
      <c r="E14" s="169" t="s">
        <v>4168</v>
      </c>
      <c r="F14" s="168" t="s">
        <v>594</v>
      </c>
      <c r="G14" s="166" t="s">
        <v>200</v>
      </c>
      <c r="H14" s="166" t="s">
        <v>201</v>
      </c>
      <c r="I14" s="165">
        <v>58400</v>
      </c>
      <c r="J14" s="166" t="s">
        <v>125</v>
      </c>
      <c r="K14" s="151" t="s">
        <v>4169</v>
      </c>
      <c r="L14" s="166" t="s">
        <v>196</v>
      </c>
      <c r="M14" s="496"/>
      <c r="N14" s="157"/>
    </row>
    <row r="15" spans="1:16" s="107" customFormat="1" ht="112.5" hidden="1" customHeight="1" outlineLevel="2">
      <c r="A15" s="149" t="s">
        <v>44</v>
      </c>
      <c r="B15" s="151" t="s">
        <v>4085</v>
      </c>
      <c r="C15" s="151" t="s">
        <v>4170</v>
      </c>
      <c r="D15" s="151" t="s">
        <v>46</v>
      </c>
      <c r="E15" s="160" t="s">
        <v>4171</v>
      </c>
      <c r="F15" s="151" t="s">
        <v>594</v>
      </c>
      <c r="G15" s="163" t="s">
        <v>200</v>
      </c>
      <c r="H15" s="164" t="s">
        <v>201</v>
      </c>
      <c r="I15" s="165">
        <v>300000</v>
      </c>
      <c r="J15" s="151" t="s">
        <v>131</v>
      </c>
      <c r="K15" s="151" t="s">
        <v>4172</v>
      </c>
      <c r="L15" s="170" t="s">
        <v>4173</v>
      </c>
      <c r="M15" s="497"/>
      <c r="N15" s="157"/>
    </row>
    <row r="16" spans="1:16" s="107" customFormat="1" ht="132" hidden="1" outlineLevel="2">
      <c r="A16" s="149" t="s">
        <v>44</v>
      </c>
      <c r="B16" s="166" t="s">
        <v>4174</v>
      </c>
      <c r="C16" s="166" t="s">
        <v>4075</v>
      </c>
      <c r="D16" s="168" t="s">
        <v>46</v>
      </c>
      <c r="E16" s="169" t="s">
        <v>4175</v>
      </c>
      <c r="F16" s="168" t="s">
        <v>594</v>
      </c>
      <c r="G16" s="166" t="s">
        <v>200</v>
      </c>
      <c r="H16" s="166" t="s">
        <v>201</v>
      </c>
      <c r="I16" s="194" t="s">
        <v>4800</v>
      </c>
      <c r="J16" s="166" t="s">
        <v>125</v>
      </c>
      <c r="K16" s="151" t="s">
        <v>4176</v>
      </c>
      <c r="L16" s="166" t="s">
        <v>4164</v>
      </c>
      <c r="M16" s="171" t="s">
        <v>4799</v>
      </c>
      <c r="N16" s="157"/>
    </row>
    <row r="17" spans="1:13" s="3" customFormat="1" ht="25.35" hidden="1" customHeight="1" outlineLevel="1" collapsed="1">
      <c r="A17" s="148" t="s">
        <v>445</v>
      </c>
      <c r="B17" s="148"/>
      <c r="C17" s="148"/>
      <c r="D17" s="148"/>
      <c r="E17" s="148"/>
      <c r="F17" s="148"/>
      <c r="G17" s="148"/>
      <c r="H17" s="54"/>
      <c r="I17" s="43">
        <f>SUM(I18:I19)</f>
        <v>0</v>
      </c>
      <c r="J17" s="148"/>
      <c r="K17" s="148"/>
      <c r="L17" s="148"/>
      <c r="M17" s="148"/>
    </row>
    <row r="18" spans="1:13" s="109" customFormat="1" ht="246.75" hidden="1" customHeight="1" outlineLevel="2">
      <c r="A18" s="37" t="s">
        <v>455</v>
      </c>
      <c r="B18" s="72" t="s">
        <v>4452</v>
      </c>
      <c r="C18" s="108" t="s">
        <v>460</v>
      </c>
      <c r="D18" s="25" t="s">
        <v>46</v>
      </c>
      <c r="E18" s="35" t="s">
        <v>4453</v>
      </c>
      <c r="F18" s="25" t="s">
        <v>598</v>
      </c>
      <c r="G18" s="25" t="s">
        <v>55</v>
      </c>
      <c r="H18" s="25" t="s">
        <v>4454</v>
      </c>
      <c r="I18" s="194" t="s">
        <v>4800</v>
      </c>
      <c r="J18" s="25" t="s">
        <v>131</v>
      </c>
      <c r="K18" s="25" t="s">
        <v>4455</v>
      </c>
      <c r="L18" s="25" t="s">
        <v>4786</v>
      </c>
      <c r="M18" s="25" t="s">
        <v>4798</v>
      </c>
    </row>
    <row r="19" spans="1:13" s="109" customFormat="1" ht="134.44999999999999" hidden="1" customHeight="1" outlineLevel="2">
      <c r="A19" s="37" t="s">
        <v>455</v>
      </c>
      <c r="B19" s="72" t="s">
        <v>4456</v>
      </c>
      <c r="C19" s="25" t="s">
        <v>4457</v>
      </c>
      <c r="D19" s="25" t="s">
        <v>46</v>
      </c>
      <c r="E19" s="35" t="s">
        <v>4458</v>
      </c>
      <c r="F19" s="25" t="s">
        <v>594</v>
      </c>
      <c r="G19" s="25" t="s">
        <v>55</v>
      </c>
      <c r="H19" s="25" t="s">
        <v>4459</v>
      </c>
      <c r="I19" s="193" t="s">
        <v>4800</v>
      </c>
      <c r="J19" s="25" t="s">
        <v>125</v>
      </c>
      <c r="K19" s="25" t="s">
        <v>4460</v>
      </c>
      <c r="L19" s="110" t="s">
        <v>4787</v>
      </c>
      <c r="M19" s="25" t="s">
        <v>4798</v>
      </c>
    </row>
    <row r="20" spans="1:13" s="3" customFormat="1" ht="25.35" hidden="1" customHeight="1" outlineLevel="1" collapsed="1">
      <c r="A20" s="148" t="s">
        <v>446</v>
      </c>
      <c r="B20" s="148"/>
      <c r="C20" s="148"/>
      <c r="D20" s="148"/>
      <c r="E20" s="148"/>
      <c r="F20" s="148"/>
      <c r="G20" s="148"/>
      <c r="H20" s="54"/>
      <c r="I20" s="43">
        <f>SUM(I21:I29)</f>
        <v>184672</v>
      </c>
      <c r="J20" s="148"/>
      <c r="K20" s="148"/>
      <c r="L20" s="148"/>
      <c r="M20" s="148"/>
    </row>
    <row r="21" spans="1:13" s="106" customFormat="1" ht="54.75" hidden="1" customHeight="1" outlineLevel="2">
      <c r="A21" s="37" t="s">
        <v>425</v>
      </c>
      <c r="B21" s="25" t="s">
        <v>4461</v>
      </c>
      <c r="C21" s="25" t="s">
        <v>159</v>
      </c>
      <c r="D21" s="25" t="s">
        <v>41</v>
      </c>
      <c r="E21" s="124" t="s">
        <v>4462</v>
      </c>
      <c r="F21" s="25" t="s">
        <v>435</v>
      </c>
      <c r="G21" s="98" t="s">
        <v>51</v>
      </c>
      <c r="H21" s="38" t="s">
        <v>52</v>
      </c>
      <c r="I21" s="69">
        <v>9900</v>
      </c>
      <c r="J21" s="25" t="s">
        <v>160</v>
      </c>
      <c r="K21" s="25" t="s">
        <v>610</v>
      </c>
      <c r="L21" s="35" t="s">
        <v>428</v>
      </c>
      <c r="M21" s="38"/>
    </row>
    <row r="22" spans="1:13" s="106" customFormat="1" ht="121.5" hidden="1" customHeight="1" outlineLevel="2">
      <c r="A22" s="37" t="s">
        <v>425</v>
      </c>
      <c r="B22" s="25" t="s">
        <v>4463</v>
      </c>
      <c r="C22" s="25" t="s">
        <v>4464</v>
      </c>
      <c r="D22" s="25" t="s">
        <v>54</v>
      </c>
      <c r="E22" s="124" t="s">
        <v>4465</v>
      </c>
      <c r="F22" s="25" t="s">
        <v>608</v>
      </c>
      <c r="G22" s="98" t="s">
        <v>51</v>
      </c>
      <c r="H22" s="38" t="s">
        <v>52</v>
      </c>
      <c r="I22" s="69">
        <v>12063</v>
      </c>
      <c r="J22" s="25" t="s">
        <v>4466</v>
      </c>
      <c r="K22" s="25" t="s">
        <v>4467</v>
      </c>
      <c r="L22" s="25" t="s">
        <v>4468</v>
      </c>
      <c r="M22" s="38"/>
    </row>
    <row r="23" spans="1:13" s="106" customFormat="1" ht="126.75" hidden="1" customHeight="1" outlineLevel="2">
      <c r="A23" s="37" t="s">
        <v>425</v>
      </c>
      <c r="B23" s="25" t="s">
        <v>4463</v>
      </c>
      <c r="C23" s="25" t="s">
        <v>4469</v>
      </c>
      <c r="D23" s="25" t="s">
        <v>54</v>
      </c>
      <c r="E23" s="124" t="s">
        <v>4465</v>
      </c>
      <c r="F23" s="25" t="s">
        <v>608</v>
      </c>
      <c r="G23" s="98" t="s">
        <v>51</v>
      </c>
      <c r="H23" s="38" t="s">
        <v>241</v>
      </c>
      <c r="I23" s="69">
        <v>11712</v>
      </c>
      <c r="J23" s="25" t="s">
        <v>4466</v>
      </c>
      <c r="K23" s="25" t="s">
        <v>4467</v>
      </c>
      <c r="L23" s="25" t="s">
        <v>4468</v>
      </c>
      <c r="M23" s="38"/>
    </row>
    <row r="24" spans="1:13" s="106" customFormat="1" ht="126.75" hidden="1" customHeight="1" outlineLevel="2">
      <c r="A24" s="37" t="s">
        <v>425</v>
      </c>
      <c r="B24" s="25" t="s">
        <v>4463</v>
      </c>
      <c r="C24" s="25" t="s">
        <v>4470</v>
      </c>
      <c r="D24" s="25" t="s">
        <v>54</v>
      </c>
      <c r="E24" s="124" t="s">
        <v>4465</v>
      </c>
      <c r="F24" s="25" t="s">
        <v>608</v>
      </c>
      <c r="G24" s="98" t="s">
        <v>51</v>
      </c>
      <c r="H24" s="38" t="s">
        <v>241</v>
      </c>
      <c r="I24" s="69">
        <v>11712</v>
      </c>
      <c r="J24" s="25" t="s">
        <v>4466</v>
      </c>
      <c r="K24" s="25" t="s">
        <v>4467</v>
      </c>
      <c r="L24" s="25" t="s">
        <v>4468</v>
      </c>
      <c r="M24" s="38"/>
    </row>
    <row r="25" spans="1:13" s="106" customFormat="1" ht="108" hidden="1" customHeight="1" outlineLevel="2">
      <c r="A25" s="37" t="s">
        <v>425</v>
      </c>
      <c r="B25" s="25" t="s">
        <v>4471</v>
      </c>
      <c r="C25" s="25" t="s">
        <v>4472</v>
      </c>
      <c r="D25" s="25" t="s">
        <v>56</v>
      </c>
      <c r="E25" s="124" t="s">
        <v>4473</v>
      </c>
      <c r="F25" s="25" t="s">
        <v>608</v>
      </c>
      <c r="G25" s="98" t="s">
        <v>55</v>
      </c>
      <c r="H25" s="38" t="s">
        <v>241</v>
      </c>
      <c r="I25" s="69">
        <v>14967</v>
      </c>
      <c r="J25" s="25" t="s">
        <v>4474</v>
      </c>
      <c r="K25" s="25" t="s">
        <v>4475</v>
      </c>
      <c r="L25" s="25" t="s">
        <v>4468</v>
      </c>
      <c r="M25" s="38"/>
    </row>
    <row r="26" spans="1:13" s="106" customFormat="1" ht="108" hidden="1" customHeight="1" outlineLevel="2">
      <c r="A26" s="37" t="s">
        <v>425</v>
      </c>
      <c r="B26" s="25" t="s">
        <v>4471</v>
      </c>
      <c r="C26" s="25" t="s">
        <v>4476</v>
      </c>
      <c r="D26" s="25" t="s">
        <v>56</v>
      </c>
      <c r="E26" s="124" t="s">
        <v>4477</v>
      </c>
      <c r="F26" s="25" t="s">
        <v>608</v>
      </c>
      <c r="G26" s="98" t="s">
        <v>55</v>
      </c>
      <c r="H26" s="38" t="s">
        <v>241</v>
      </c>
      <c r="I26" s="69">
        <v>18831</v>
      </c>
      <c r="J26" s="25" t="s">
        <v>4474</v>
      </c>
      <c r="K26" s="25" t="s">
        <v>4475</v>
      </c>
      <c r="L26" s="25" t="s">
        <v>4468</v>
      </c>
      <c r="M26" s="38"/>
    </row>
    <row r="27" spans="1:13" s="106" customFormat="1" ht="108" hidden="1" customHeight="1" outlineLevel="2">
      <c r="A27" s="37" t="s">
        <v>425</v>
      </c>
      <c r="B27" s="25" t="s">
        <v>4471</v>
      </c>
      <c r="C27" s="25" t="s">
        <v>4478</v>
      </c>
      <c r="D27" s="25" t="s">
        <v>54</v>
      </c>
      <c r="E27" s="124" t="s">
        <v>4477</v>
      </c>
      <c r="F27" s="25" t="s">
        <v>4479</v>
      </c>
      <c r="G27" s="98" t="s">
        <v>55</v>
      </c>
      <c r="H27" s="38" t="s">
        <v>241</v>
      </c>
      <c r="I27" s="69">
        <v>35487</v>
      </c>
      <c r="J27" s="25" t="s">
        <v>244</v>
      </c>
      <c r="K27" s="25" t="s">
        <v>4475</v>
      </c>
      <c r="L27" s="25" t="s">
        <v>4468</v>
      </c>
      <c r="M27" s="38"/>
    </row>
    <row r="28" spans="1:13" s="106" customFormat="1" ht="291.75" hidden="1" customHeight="1" outlineLevel="2">
      <c r="A28" s="37" t="s">
        <v>425</v>
      </c>
      <c r="B28" s="25" t="s">
        <v>4480</v>
      </c>
      <c r="C28" s="25" t="s">
        <v>4481</v>
      </c>
      <c r="D28" s="25" t="s">
        <v>940</v>
      </c>
      <c r="E28" s="124" t="s">
        <v>4482</v>
      </c>
      <c r="F28" s="25" t="s">
        <v>4483</v>
      </c>
      <c r="G28" s="98" t="s">
        <v>55</v>
      </c>
      <c r="H28" s="38" t="s">
        <v>241</v>
      </c>
      <c r="I28" s="69">
        <v>40000</v>
      </c>
      <c r="J28" s="25" t="s">
        <v>642</v>
      </c>
      <c r="K28" s="25" t="s">
        <v>4484</v>
      </c>
      <c r="L28" s="25" t="s">
        <v>4485</v>
      </c>
      <c r="M28" s="38"/>
    </row>
    <row r="29" spans="1:13" s="106" customFormat="1" ht="107.25" hidden="1" customHeight="1" outlineLevel="2">
      <c r="A29" s="37" t="s">
        <v>425</v>
      </c>
      <c r="B29" s="25" t="s">
        <v>4486</v>
      </c>
      <c r="C29" s="25" t="s">
        <v>49</v>
      </c>
      <c r="D29" s="25" t="s">
        <v>46</v>
      </c>
      <c r="E29" s="124" t="s">
        <v>4487</v>
      </c>
      <c r="F29" s="25" t="s">
        <v>4488</v>
      </c>
      <c r="G29" s="98" t="s">
        <v>55</v>
      </c>
      <c r="H29" s="38" t="s">
        <v>241</v>
      </c>
      <c r="I29" s="69">
        <v>30000</v>
      </c>
      <c r="J29" s="25" t="s">
        <v>210</v>
      </c>
      <c r="K29" s="25" t="s">
        <v>4489</v>
      </c>
      <c r="L29" s="25" t="s">
        <v>4490</v>
      </c>
      <c r="M29" s="38"/>
    </row>
    <row r="30" spans="1:13" s="3" customFormat="1" ht="25.35" hidden="1" customHeight="1" outlineLevel="1" collapsed="1">
      <c r="A30" s="148" t="s">
        <v>447</v>
      </c>
      <c r="B30" s="148"/>
      <c r="C30" s="148"/>
      <c r="D30" s="148"/>
      <c r="E30" s="148"/>
      <c r="F30" s="148"/>
      <c r="G30" s="148"/>
      <c r="H30" s="54"/>
      <c r="I30" s="43">
        <f>SUM(I31:I50)</f>
        <v>2532494</v>
      </c>
      <c r="J30" s="148"/>
      <c r="K30" s="148"/>
      <c r="L30" s="148"/>
      <c r="M30" s="148"/>
    </row>
    <row r="31" spans="1:13" s="106" customFormat="1" ht="102" hidden="1" customHeight="1" outlineLevel="2">
      <c r="A31" s="37" t="s">
        <v>462</v>
      </c>
      <c r="B31" s="70" t="s">
        <v>616</v>
      </c>
      <c r="C31" s="70" t="s">
        <v>4491</v>
      </c>
      <c r="D31" s="70" t="s">
        <v>46</v>
      </c>
      <c r="E31" s="125" t="s">
        <v>4203</v>
      </c>
      <c r="F31" s="70" t="s">
        <v>614</v>
      </c>
      <c r="G31" s="70" t="s">
        <v>164</v>
      </c>
      <c r="H31" s="70" t="s">
        <v>165</v>
      </c>
      <c r="I31" s="69">
        <v>1171509</v>
      </c>
      <c r="J31" s="70" t="s">
        <v>464</v>
      </c>
      <c r="K31" s="70" t="s">
        <v>4492</v>
      </c>
      <c r="L31" s="70" t="s">
        <v>4493</v>
      </c>
      <c r="M31" s="70"/>
    </row>
    <row r="32" spans="1:13" s="106" customFormat="1" ht="103.35" hidden="1" customHeight="1" outlineLevel="2">
      <c r="A32" s="37" t="s">
        <v>462</v>
      </c>
      <c r="B32" s="70" t="s">
        <v>4494</v>
      </c>
      <c r="C32" s="70" t="s">
        <v>4495</v>
      </c>
      <c r="D32" s="70" t="s">
        <v>46</v>
      </c>
      <c r="E32" s="125" t="s">
        <v>4496</v>
      </c>
      <c r="F32" s="70" t="s">
        <v>242</v>
      </c>
      <c r="G32" s="70" t="s">
        <v>164</v>
      </c>
      <c r="H32" s="70" t="s">
        <v>165</v>
      </c>
      <c r="I32" s="69">
        <v>63000</v>
      </c>
      <c r="J32" s="70" t="s">
        <v>163</v>
      </c>
      <c r="K32" s="70" t="s">
        <v>4497</v>
      </c>
      <c r="L32" s="70" t="s">
        <v>4498</v>
      </c>
      <c r="M32" s="70"/>
    </row>
    <row r="33" spans="1:13" s="106" customFormat="1" ht="125.25" hidden="1" customHeight="1" outlineLevel="2">
      <c r="A33" s="37" t="s">
        <v>462</v>
      </c>
      <c r="B33" s="70" t="s">
        <v>4494</v>
      </c>
      <c r="C33" s="70" t="s">
        <v>4495</v>
      </c>
      <c r="D33" s="70" t="s">
        <v>46</v>
      </c>
      <c r="E33" s="125" t="s">
        <v>4499</v>
      </c>
      <c r="F33" s="70" t="s">
        <v>242</v>
      </c>
      <c r="G33" s="70" t="s">
        <v>164</v>
      </c>
      <c r="H33" s="70" t="s">
        <v>165</v>
      </c>
      <c r="I33" s="69">
        <v>125000</v>
      </c>
      <c r="J33" s="70" t="s">
        <v>163</v>
      </c>
      <c r="K33" s="70" t="s">
        <v>4500</v>
      </c>
      <c r="L33" s="70" t="s">
        <v>4790</v>
      </c>
      <c r="M33" s="70"/>
    </row>
    <row r="34" spans="1:13" s="106" customFormat="1" ht="105.75" hidden="1" customHeight="1" outlineLevel="2">
      <c r="A34" s="37" t="s">
        <v>462</v>
      </c>
      <c r="B34" s="70" t="s">
        <v>4501</v>
      </c>
      <c r="C34" s="70" t="s">
        <v>4495</v>
      </c>
      <c r="D34" s="70" t="s">
        <v>54</v>
      </c>
      <c r="E34" s="125" t="s">
        <v>4502</v>
      </c>
      <c r="F34" s="70" t="s">
        <v>242</v>
      </c>
      <c r="G34" s="70" t="s">
        <v>164</v>
      </c>
      <c r="H34" s="70" t="s">
        <v>165</v>
      </c>
      <c r="I34" s="69">
        <v>40000</v>
      </c>
      <c r="J34" s="70" t="s">
        <v>163</v>
      </c>
      <c r="K34" s="70" t="s">
        <v>4503</v>
      </c>
      <c r="L34" s="70" t="s">
        <v>426</v>
      </c>
      <c r="M34" s="70"/>
    </row>
    <row r="35" spans="1:13" s="106" customFormat="1" ht="90" hidden="1" customHeight="1" outlineLevel="2">
      <c r="A35" s="37" t="s">
        <v>462</v>
      </c>
      <c r="B35" s="70" t="s">
        <v>4504</v>
      </c>
      <c r="C35" s="70" t="s">
        <v>4495</v>
      </c>
      <c r="D35" s="70" t="s">
        <v>54</v>
      </c>
      <c r="E35" s="125" t="s">
        <v>4505</v>
      </c>
      <c r="F35" s="70" t="s">
        <v>242</v>
      </c>
      <c r="G35" s="70" t="s">
        <v>164</v>
      </c>
      <c r="H35" s="70" t="s">
        <v>165</v>
      </c>
      <c r="I35" s="69">
        <v>40000</v>
      </c>
      <c r="J35" s="70" t="s">
        <v>163</v>
      </c>
      <c r="K35" s="70" t="s">
        <v>4506</v>
      </c>
      <c r="L35" s="70" t="s">
        <v>426</v>
      </c>
      <c r="M35" s="70"/>
    </row>
    <row r="36" spans="1:13" s="106" customFormat="1" ht="106.5" hidden="1" customHeight="1" outlineLevel="2">
      <c r="A36" s="37" t="s">
        <v>462</v>
      </c>
      <c r="B36" s="70" t="s">
        <v>4501</v>
      </c>
      <c r="C36" s="70" t="s">
        <v>4495</v>
      </c>
      <c r="D36" s="70" t="s">
        <v>54</v>
      </c>
      <c r="E36" s="125" t="s">
        <v>4507</v>
      </c>
      <c r="F36" s="70" t="s">
        <v>242</v>
      </c>
      <c r="G36" s="70" t="s">
        <v>164</v>
      </c>
      <c r="H36" s="70" t="s">
        <v>165</v>
      </c>
      <c r="I36" s="69">
        <v>150000</v>
      </c>
      <c r="J36" s="70" t="s">
        <v>163</v>
      </c>
      <c r="K36" s="70" t="s">
        <v>4508</v>
      </c>
      <c r="L36" s="70" t="s">
        <v>3579</v>
      </c>
      <c r="M36" s="70"/>
    </row>
    <row r="37" spans="1:13" s="106" customFormat="1" ht="88.5" hidden="1" customHeight="1" outlineLevel="2">
      <c r="A37" s="37" t="s">
        <v>462</v>
      </c>
      <c r="B37" s="70" t="s">
        <v>4501</v>
      </c>
      <c r="C37" s="70" t="s">
        <v>4495</v>
      </c>
      <c r="D37" s="70" t="s">
        <v>54</v>
      </c>
      <c r="E37" s="125" t="s">
        <v>4507</v>
      </c>
      <c r="F37" s="70" t="s">
        <v>242</v>
      </c>
      <c r="G37" s="70" t="s">
        <v>164</v>
      </c>
      <c r="H37" s="70" t="s">
        <v>165</v>
      </c>
      <c r="I37" s="69">
        <v>94500</v>
      </c>
      <c r="J37" s="70" t="s">
        <v>163</v>
      </c>
      <c r="K37" s="70" t="s">
        <v>4509</v>
      </c>
      <c r="L37" s="70" t="s">
        <v>3574</v>
      </c>
      <c r="M37" s="70"/>
    </row>
    <row r="38" spans="1:13" s="106" customFormat="1" ht="93" hidden="1" customHeight="1" outlineLevel="2">
      <c r="A38" s="37" t="s">
        <v>462</v>
      </c>
      <c r="B38" s="70" t="s">
        <v>4501</v>
      </c>
      <c r="C38" s="70" t="s">
        <v>4495</v>
      </c>
      <c r="D38" s="70" t="s">
        <v>54</v>
      </c>
      <c r="E38" s="125" t="s">
        <v>4507</v>
      </c>
      <c r="F38" s="70" t="s">
        <v>242</v>
      </c>
      <c r="G38" s="70" t="s">
        <v>164</v>
      </c>
      <c r="H38" s="70" t="s">
        <v>165</v>
      </c>
      <c r="I38" s="69">
        <v>173250</v>
      </c>
      <c r="J38" s="70" t="s">
        <v>163</v>
      </c>
      <c r="K38" s="70" t="s">
        <v>4510</v>
      </c>
      <c r="L38" s="70" t="s">
        <v>3576</v>
      </c>
      <c r="M38" s="70"/>
    </row>
    <row r="39" spans="1:13" s="106" customFormat="1" ht="99.6" hidden="1" customHeight="1" outlineLevel="2">
      <c r="A39" s="37" t="s">
        <v>462</v>
      </c>
      <c r="B39" s="70" t="s">
        <v>4501</v>
      </c>
      <c r="C39" s="70" t="s">
        <v>4495</v>
      </c>
      <c r="D39" s="70" t="s">
        <v>54</v>
      </c>
      <c r="E39" s="125" t="s">
        <v>4502</v>
      </c>
      <c r="F39" s="70" t="s">
        <v>242</v>
      </c>
      <c r="G39" s="70" t="s">
        <v>164</v>
      </c>
      <c r="H39" s="70" t="s">
        <v>165</v>
      </c>
      <c r="I39" s="69">
        <v>60000</v>
      </c>
      <c r="J39" s="70" t="s">
        <v>163</v>
      </c>
      <c r="K39" s="70" t="s">
        <v>4511</v>
      </c>
      <c r="L39" s="70" t="s">
        <v>622</v>
      </c>
      <c r="M39" s="70"/>
    </row>
    <row r="40" spans="1:13" s="106" customFormat="1" ht="83.45" hidden="1" customHeight="1" outlineLevel="2">
      <c r="A40" s="37" t="s">
        <v>462</v>
      </c>
      <c r="B40" s="70" t="s">
        <v>4504</v>
      </c>
      <c r="C40" s="70" t="s">
        <v>4495</v>
      </c>
      <c r="D40" s="70" t="s">
        <v>54</v>
      </c>
      <c r="E40" s="125" t="s">
        <v>4194</v>
      </c>
      <c r="F40" s="70" t="s">
        <v>242</v>
      </c>
      <c r="G40" s="70" t="s">
        <v>164</v>
      </c>
      <c r="H40" s="70" t="s">
        <v>165</v>
      </c>
      <c r="I40" s="69">
        <v>31500</v>
      </c>
      <c r="J40" s="70" t="s">
        <v>163</v>
      </c>
      <c r="K40" s="70" t="s">
        <v>4512</v>
      </c>
      <c r="L40" s="70" t="s">
        <v>4513</v>
      </c>
      <c r="M40" s="70"/>
    </row>
    <row r="41" spans="1:13" s="106" customFormat="1" ht="86.1" hidden="1" customHeight="1" outlineLevel="2">
      <c r="A41" s="37" t="s">
        <v>462</v>
      </c>
      <c r="B41" s="70" t="s">
        <v>4504</v>
      </c>
      <c r="C41" s="70" t="s">
        <v>4495</v>
      </c>
      <c r="D41" s="70" t="s">
        <v>54</v>
      </c>
      <c r="E41" s="125" t="s">
        <v>4194</v>
      </c>
      <c r="F41" s="70" t="s">
        <v>242</v>
      </c>
      <c r="G41" s="70" t="s">
        <v>164</v>
      </c>
      <c r="H41" s="70" t="s">
        <v>165</v>
      </c>
      <c r="I41" s="69">
        <v>84000</v>
      </c>
      <c r="J41" s="70" t="s">
        <v>163</v>
      </c>
      <c r="K41" s="70" t="s">
        <v>4514</v>
      </c>
      <c r="L41" s="70" t="s">
        <v>4515</v>
      </c>
      <c r="M41" s="70"/>
    </row>
    <row r="42" spans="1:13" s="106" customFormat="1" ht="84" hidden="1" customHeight="1" outlineLevel="2">
      <c r="A42" s="37" t="s">
        <v>462</v>
      </c>
      <c r="B42" s="70" t="s">
        <v>4501</v>
      </c>
      <c r="C42" s="70" t="s">
        <v>4495</v>
      </c>
      <c r="D42" s="70" t="s">
        <v>54</v>
      </c>
      <c r="E42" s="125" t="s">
        <v>4516</v>
      </c>
      <c r="F42" s="70" t="s">
        <v>242</v>
      </c>
      <c r="G42" s="70" t="s">
        <v>164</v>
      </c>
      <c r="H42" s="70" t="s">
        <v>165</v>
      </c>
      <c r="I42" s="69">
        <v>31500</v>
      </c>
      <c r="J42" s="70" t="s">
        <v>163</v>
      </c>
      <c r="K42" s="70" t="s">
        <v>4517</v>
      </c>
      <c r="L42" s="70" t="s">
        <v>4518</v>
      </c>
      <c r="M42" s="70"/>
    </row>
    <row r="43" spans="1:13" s="106" customFormat="1" ht="68.099999999999994" hidden="1" customHeight="1" outlineLevel="2">
      <c r="A43" s="37" t="s">
        <v>462</v>
      </c>
      <c r="B43" s="70" t="s">
        <v>4504</v>
      </c>
      <c r="C43" s="70" t="s">
        <v>4495</v>
      </c>
      <c r="D43" s="70" t="s">
        <v>46</v>
      </c>
      <c r="E43" s="125" t="s">
        <v>4519</v>
      </c>
      <c r="F43" s="70" t="s">
        <v>242</v>
      </c>
      <c r="G43" s="70" t="s">
        <v>164</v>
      </c>
      <c r="H43" s="70" t="s">
        <v>165</v>
      </c>
      <c r="I43" s="69">
        <v>57800</v>
      </c>
      <c r="J43" s="70" t="s">
        <v>163</v>
      </c>
      <c r="K43" s="70" t="s">
        <v>4520</v>
      </c>
      <c r="L43" s="55" t="s">
        <v>4521</v>
      </c>
      <c r="M43" s="70"/>
    </row>
    <row r="44" spans="1:13" s="106" customFormat="1" ht="67.349999999999994" hidden="1" customHeight="1" outlineLevel="2">
      <c r="A44" s="37" t="s">
        <v>462</v>
      </c>
      <c r="B44" s="70" t="s">
        <v>4522</v>
      </c>
      <c r="C44" s="70" t="s">
        <v>4495</v>
      </c>
      <c r="D44" s="70" t="s">
        <v>46</v>
      </c>
      <c r="E44" s="125" t="s">
        <v>4523</v>
      </c>
      <c r="F44" s="70" t="s">
        <v>242</v>
      </c>
      <c r="G44" s="70" t="s">
        <v>164</v>
      </c>
      <c r="H44" s="70" t="s">
        <v>165</v>
      </c>
      <c r="I44" s="69">
        <v>40000</v>
      </c>
      <c r="J44" s="70" t="s">
        <v>163</v>
      </c>
      <c r="K44" s="70" t="s">
        <v>4524</v>
      </c>
      <c r="L44" s="70" t="s">
        <v>4525</v>
      </c>
      <c r="M44" s="70"/>
    </row>
    <row r="45" spans="1:13" s="106" customFormat="1" ht="52.35" hidden="1" customHeight="1" outlineLevel="2">
      <c r="A45" s="37" t="s">
        <v>462</v>
      </c>
      <c r="B45" s="70" t="s">
        <v>4526</v>
      </c>
      <c r="C45" s="70" t="s">
        <v>4495</v>
      </c>
      <c r="D45" s="70" t="s">
        <v>46</v>
      </c>
      <c r="E45" s="125" t="s">
        <v>4502</v>
      </c>
      <c r="F45" s="70" t="s">
        <v>242</v>
      </c>
      <c r="G45" s="70" t="s">
        <v>164</v>
      </c>
      <c r="H45" s="70" t="s">
        <v>165</v>
      </c>
      <c r="I45" s="69">
        <v>20000</v>
      </c>
      <c r="J45" s="70" t="s">
        <v>163</v>
      </c>
      <c r="K45" s="70" t="s">
        <v>4527</v>
      </c>
      <c r="L45" s="70" t="s">
        <v>81</v>
      </c>
      <c r="M45" s="70"/>
    </row>
    <row r="46" spans="1:13" s="106" customFormat="1" ht="52.35" hidden="1" customHeight="1" outlineLevel="2">
      <c r="A46" s="37" t="s">
        <v>462</v>
      </c>
      <c r="B46" s="70" t="s">
        <v>4528</v>
      </c>
      <c r="C46" s="70" t="s">
        <v>4495</v>
      </c>
      <c r="D46" s="70" t="s">
        <v>46</v>
      </c>
      <c r="E46" s="125" t="s">
        <v>4529</v>
      </c>
      <c r="F46" s="70" t="s">
        <v>242</v>
      </c>
      <c r="G46" s="70" t="s">
        <v>164</v>
      </c>
      <c r="H46" s="70" t="s">
        <v>165</v>
      </c>
      <c r="I46" s="69">
        <v>40000</v>
      </c>
      <c r="J46" s="70" t="s">
        <v>163</v>
      </c>
      <c r="K46" s="70" t="s">
        <v>4530</v>
      </c>
      <c r="L46" s="70" t="s">
        <v>96</v>
      </c>
      <c r="M46" s="70"/>
    </row>
    <row r="47" spans="1:13" s="106" customFormat="1" ht="52.35" hidden="1" customHeight="1" outlineLevel="2">
      <c r="A47" s="37" t="s">
        <v>462</v>
      </c>
      <c r="B47" s="70" t="s">
        <v>4531</v>
      </c>
      <c r="C47" s="70" t="s">
        <v>4495</v>
      </c>
      <c r="D47" s="70" t="s">
        <v>46</v>
      </c>
      <c r="E47" s="125" t="s">
        <v>4532</v>
      </c>
      <c r="F47" s="70" t="s">
        <v>242</v>
      </c>
      <c r="G47" s="70" t="s">
        <v>164</v>
      </c>
      <c r="H47" s="70" t="s">
        <v>165</v>
      </c>
      <c r="I47" s="69">
        <v>50000</v>
      </c>
      <c r="J47" s="70" t="s">
        <v>163</v>
      </c>
      <c r="K47" s="70" t="s">
        <v>4533</v>
      </c>
      <c r="L47" s="70" t="s">
        <v>96</v>
      </c>
      <c r="M47" s="70"/>
    </row>
    <row r="48" spans="1:13" s="106" customFormat="1" ht="118.35" hidden="1" customHeight="1" outlineLevel="2">
      <c r="A48" s="37" t="s">
        <v>462</v>
      </c>
      <c r="B48" s="70" t="s">
        <v>4534</v>
      </c>
      <c r="C48" s="70" t="s">
        <v>4535</v>
      </c>
      <c r="D48" s="70" t="s">
        <v>46</v>
      </c>
      <c r="E48" s="125" t="s">
        <v>4536</v>
      </c>
      <c r="F48" s="70" t="s">
        <v>242</v>
      </c>
      <c r="G48" s="70" t="s">
        <v>164</v>
      </c>
      <c r="H48" s="70" t="s">
        <v>165</v>
      </c>
      <c r="I48" s="69">
        <v>139559</v>
      </c>
      <c r="J48" s="70" t="s">
        <v>244</v>
      </c>
      <c r="K48" s="70" t="s">
        <v>4537</v>
      </c>
      <c r="L48" s="70" t="s">
        <v>4538</v>
      </c>
      <c r="M48" s="70"/>
    </row>
    <row r="49" spans="1:13" s="106" customFormat="1" ht="68.099999999999994" hidden="1" customHeight="1" outlineLevel="2">
      <c r="A49" s="37" t="s">
        <v>462</v>
      </c>
      <c r="B49" s="70" t="s">
        <v>4539</v>
      </c>
      <c r="C49" s="70" t="s">
        <v>4540</v>
      </c>
      <c r="D49" s="70" t="s">
        <v>46</v>
      </c>
      <c r="E49" s="125" t="s">
        <v>4505</v>
      </c>
      <c r="F49" s="70" t="s">
        <v>242</v>
      </c>
      <c r="G49" s="70" t="s">
        <v>164</v>
      </c>
      <c r="H49" s="70" t="s">
        <v>165</v>
      </c>
      <c r="I49" s="69">
        <v>15876</v>
      </c>
      <c r="J49" s="70" t="s">
        <v>166</v>
      </c>
      <c r="K49" s="70" t="s">
        <v>4541</v>
      </c>
      <c r="L49" s="70" t="s">
        <v>4542</v>
      </c>
      <c r="M49" s="70"/>
    </row>
    <row r="50" spans="1:13" s="106" customFormat="1" ht="51.6" hidden="1" customHeight="1" outlineLevel="2">
      <c r="A50" s="37" t="s">
        <v>462</v>
      </c>
      <c r="B50" s="70" t="s">
        <v>4543</v>
      </c>
      <c r="C50" s="70" t="s">
        <v>4544</v>
      </c>
      <c r="D50" s="70" t="s">
        <v>54</v>
      </c>
      <c r="E50" s="125" t="s">
        <v>4516</v>
      </c>
      <c r="F50" s="70" t="s">
        <v>242</v>
      </c>
      <c r="G50" s="70" t="s">
        <v>164</v>
      </c>
      <c r="H50" s="70" t="s">
        <v>165</v>
      </c>
      <c r="I50" s="69">
        <v>105000</v>
      </c>
      <c r="J50" s="70" t="s">
        <v>163</v>
      </c>
      <c r="K50" s="70" t="s">
        <v>4545</v>
      </c>
      <c r="L50" s="70" t="s">
        <v>4546</v>
      </c>
      <c r="M50" s="70"/>
    </row>
    <row r="51" spans="1:13" s="3" customFormat="1" ht="25.35" hidden="1" customHeight="1" outlineLevel="1" collapsed="1">
      <c r="A51" s="148" t="s">
        <v>223</v>
      </c>
      <c r="B51" s="148"/>
      <c r="C51" s="148"/>
      <c r="D51" s="148"/>
      <c r="E51" s="148"/>
      <c r="F51" s="148"/>
      <c r="G51" s="148"/>
      <c r="H51" s="54"/>
      <c r="I51" s="43">
        <f>SUM(I52)</f>
        <v>29800</v>
      </c>
      <c r="J51" s="148"/>
      <c r="K51" s="148"/>
      <c r="L51" s="148"/>
      <c r="M51" s="148"/>
    </row>
    <row r="52" spans="1:13" s="106" customFormat="1" ht="67.349999999999994" hidden="1" customHeight="1" outlineLevel="2">
      <c r="A52" s="57" t="s">
        <v>4547</v>
      </c>
      <c r="B52" s="44" t="s">
        <v>4548</v>
      </c>
      <c r="C52" s="44" t="s">
        <v>4549</v>
      </c>
      <c r="D52" s="44" t="s">
        <v>46</v>
      </c>
      <c r="E52" s="55" t="s">
        <v>1839</v>
      </c>
      <c r="F52" s="70" t="s">
        <v>4550</v>
      </c>
      <c r="G52" s="172" t="s">
        <v>55</v>
      </c>
      <c r="H52" s="150" t="s">
        <v>170</v>
      </c>
      <c r="I52" s="132">
        <v>29800</v>
      </c>
      <c r="J52" s="150" t="s">
        <v>4551</v>
      </c>
      <c r="K52" s="150" t="s">
        <v>4552</v>
      </c>
      <c r="L52" s="150" t="s">
        <v>4553</v>
      </c>
      <c r="M52" s="150"/>
    </row>
    <row r="53" spans="1:13" s="3" customFormat="1" ht="25.35" hidden="1" customHeight="1" outlineLevel="1" collapsed="1">
      <c r="A53" s="148" t="s">
        <v>224</v>
      </c>
      <c r="B53" s="148"/>
      <c r="C53" s="148"/>
      <c r="D53" s="148"/>
      <c r="E53" s="148"/>
      <c r="F53" s="148"/>
      <c r="G53" s="148"/>
      <c r="H53" s="54"/>
      <c r="I53" s="43">
        <f>SUM(I54:I55)</f>
        <v>0</v>
      </c>
      <c r="J53" s="148"/>
      <c r="K53" s="148"/>
      <c r="L53" s="148"/>
      <c r="M53" s="148"/>
    </row>
    <row r="54" spans="1:13" s="110" customFormat="1" ht="299.45" hidden="1" customHeight="1" outlineLevel="2">
      <c r="A54" s="60" t="s">
        <v>4554</v>
      </c>
      <c r="B54" s="70" t="s">
        <v>4555</v>
      </c>
      <c r="C54" s="70" t="s">
        <v>4556</v>
      </c>
      <c r="D54" s="70" t="s">
        <v>46</v>
      </c>
      <c r="E54" s="55" t="s">
        <v>4557</v>
      </c>
      <c r="F54" s="70" t="s">
        <v>418</v>
      </c>
      <c r="G54" s="70" t="s">
        <v>51</v>
      </c>
      <c r="H54" s="70" t="s">
        <v>966</v>
      </c>
      <c r="I54" s="192" t="s">
        <v>4800</v>
      </c>
      <c r="J54" s="70" t="s">
        <v>163</v>
      </c>
      <c r="K54" s="70" t="s">
        <v>973</v>
      </c>
      <c r="L54" s="70" t="s">
        <v>4558</v>
      </c>
      <c r="M54" s="70" t="s">
        <v>4798</v>
      </c>
    </row>
    <row r="55" spans="1:13" s="110" customFormat="1" ht="96" hidden="1" customHeight="1" outlineLevel="2">
      <c r="A55" s="37" t="s">
        <v>171</v>
      </c>
      <c r="B55" s="38" t="s">
        <v>4559</v>
      </c>
      <c r="C55" s="38" t="s">
        <v>4560</v>
      </c>
      <c r="D55" s="38" t="s">
        <v>41</v>
      </c>
      <c r="E55" s="36" t="s">
        <v>4561</v>
      </c>
      <c r="F55" s="38" t="s">
        <v>4562</v>
      </c>
      <c r="G55" s="38" t="s">
        <v>51</v>
      </c>
      <c r="H55" s="38" t="s">
        <v>3009</v>
      </c>
      <c r="I55" s="192" t="s">
        <v>4800</v>
      </c>
      <c r="J55" s="38" t="s">
        <v>4563</v>
      </c>
      <c r="K55" s="38" t="s">
        <v>4564</v>
      </c>
      <c r="L55" s="38" t="s">
        <v>4565</v>
      </c>
      <c r="M55" s="70" t="s">
        <v>4798</v>
      </c>
    </row>
    <row r="56" spans="1:13" s="3" customFormat="1" ht="25.35" hidden="1" customHeight="1" outlineLevel="1" collapsed="1">
      <c r="A56" s="148" t="s">
        <v>225</v>
      </c>
      <c r="B56" s="148"/>
      <c r="C56" s="148"/>
      <c r="D56" s="148"/>
      <c r="E56" s="148"/>
      <c r="F56" s="148"/>
      <c r="G56" s="148"/>
      <c r="H56" s="54"/>
      <c r="I56" s="43">
        <f>SUM(I57:I66)</f>
        <v>866290</v>
      </c>
      <c r="J56" s="148"/>
      <c r="K56" s="148"/>
      <c r="L56" s="148"/>
      <c r="M56" s="148"/>
    </row>
    <row r="57" spans="1:13" s="113" customFormat="1" ht="75.75" hidden="1" customHeight="1" outlineLevel="2">
      <c r="A57" s="37" t="s">
        <v>176</v>
      </c>
      <c r="B57" s="111" t="s">
        <v>4566</v>
      </c>
      <c r="C57" s="111" t="s">
        <v>4567</v>
      </c>
      <c r="D57" s="111" t="s">
        <v>54</v>
      </c>
      <c r="E57" s="126" t="s">
        <v>4568</v>
      </c>
      <c r="F57" s="111" t="s">
        <v>47</v>
      </c>
      <c r="G57" s="61" t="s">
        <v>37</v>
      </c>
      <c r="H57" s="61" t="s">
        <v>4569</v>
      </c>
      <c r="I57" s="192" t="s">
        <v>4800</v>
      </c>
      <c r="J57" s="111" t="s">
        <v>4570</v>
      </c>
      <c r="K57" s="61" t="s">
        <v>4571</v>
      </c>
      <c r="L57" s="61" t="s">
        <v>4572</v>
      </c>
      <c r="M57" s="112" t="s">
        <v>4573</v>
      </c>
    </row>
    <row r="58" spans="1:13" s="113" customFormat="1" ht="179.25" hidden="1" customHeight="1" outlineLevel="2">
      <c r="A58" s="37" t="s">
        <v>176</v>
      </c>
      <c r="B58" s="61" t="s">
        <v>4574</v>
      </c>
      <c r="C58" s="61" t="s">
        <v>4575</v>
      </c>
      <c r="D58" s="61" t="s">
        <v>54</v>
      </c>
      <c r="E58" s="127" t="s">
        <v>4576</v>
      </c>
      <c r="F58" s="61" t="s">
        <v>4577</v>
      </c>
      <c r="G58" s="61" t="s">
        <v>412</v>
      </c>
      <c r="H58" s="61" t="s">
        <v>48</v>
      </c>
      <c r="I58" s="80">
        <v>30000</v>
      </c>
      <c r="J58" s="61" t="s">
        <v>188</v>
      </c>
      <c r="K58" s="61" t="s">
        <v>4578</v>
      </c>
      <c r="L58" s="61" t="s">
        <v>208</v>
      </c>
      <c r="M58" s="112"/>
    </row>
    <row r="59" spans="1:13" s="115" customFormat="1" ht="84.75" hidden="1" customHeight="1" outlineLevel="2">
      <c r="A59" s="37" t="s">
        <v>176</v>
      </c>
      <c r="B59" s="38" t="s">
        <v>4579</v>
      </c>
      <c r="C59" s="38" t="s">
        <v>4580</v>
      </c>
      <c r="D59" s="111" t="s">
        <v>46</v>
      </c>
      <c r="E59" s="126" t="s">
        <v>4581</v>
      </c>
      <c r="F59" s="111" t="s">
        <v>4582</v>
      </c>
      <c r="G59" s="111" t="s">
        <v>55</v>
      </c>
      <c r="H59" s="38" t="s">
        <v>4583</v>
      </c>
      <c r="I59" s="192" t="s">
        <v>4800</v>
      </c>
      <c r="J59" s="114" t="s">
        <v>4584</v>
      </c>
      <c r="K59" s="111" t="s">
        <v>4585</v>
      </c>
      <c r="L59" s="111" t="s">
        <v>81</v>
      </c>
      <c r="M59" s="112" t="s">
        <v>4586</v>
      </c>
    </row>
    <row r="60" spans="1:13" s="113" customFormat="1" ht="93" hidden="1" customHeight="1" outlineLevel="2">
      <c r="A60" s="37" t="s">
        <v>176</v>
      </c>
      <c r="B60" s="38" t="s">
        <v>2822</v>
      </c>
      <c r="C60" s="38" t="s">
        <v>4587</v>
      </c>
      <c r="D60" s="38" t="s">
        <v>46</v>
      </c>
      <c r="E60" s="36" t="s">
        <v>4588</v>
      </c>
      <c r="F60" s="38" t="s">
        <v>4589</v>
      </c>
      <c r="G60" s="38" t="s">
        <v>55</v>
      </c>
      <c r="H60" s="38" t="s">
        <v>4590</v>
      </c>
      <c r="I60" s="80">
        <v>149000</v>
      </c>
      <c r="J60" s="38" t="s">
        <v>2850</v>
      </c>
      <c r="K60" s="38" t="s">
        <v>4591</v>
      </c>
      <c r="L60" s="38" t="s">
        <v>4592</v>
      </c>
      <c r="M60" s="116" t="s">
        <v>4688</v>
      </c>
    </row>
    <row r="61" spans="1:13" s="115" customFormat="1" ht="92.25" hidden="1" customHeight="1" outlineLevel="2">
      <c r="A61" s="37" t="s">
        <v>176</v>
      </c>
      <c r="B61" s="38" t="s">
        <v>2801</v>
      </c>
      <c r="C61" s="38" t="s">
        <v>4593</v>
      </c>
      <c r="D61" s="111" t="s">
        <v>145</v>
      </c>
      <c r="E61" s="126" t="s">
        <v>2799</v>
      </c>
      <c r="F61" s="111" t="s">
        <v>2798</v>
      </c>
      <c r="G61" s="111" t="s">
        <v>37</v>
      </c>
      <c r="H61" s="38" t="s">
        <v>4569</v>
      </c>
      <c r="I61" s="80">
        <v>98000</v>
      </c>
      <c r="J61" s="114" t="s">
        <v>4594</v>
      </c>
      <c r="K61" s="111" t="s">
        <v>4595</v>
      </c>
      <c r="L61" s="111" t="s">
        <v>2794</v>
      </c>
      <c r="M61" s="116" t="s">
        <v>4688</v>
      </c>
    </row>
    <row r="62" spans="1:13" s="115" customFormat="1" ht="73.5" hidden="1" customHeight="1" outlineLevel="2">
      <c r="A62" s="37" t="s">
        <v>176</v>
      </c>
      <c r="B62" s="38" t="s">
        <v>2801</v>
      </c>
      <c r="C62" s="38" t="s">
        <v>2800</v>
      </c>
      <c r="D62" s="111" t="s">
        <v>145</v>
      </c>
      <c r="E62" s="126" t="s">
        <v>4596</v>
      </c>
      <c r="F62" s="111" t="s">
        <v>2798</v>
      </c>
      <c r="G62" s="38" t="s">
        <v>37</v>
      </c>
      <c r="H62" s="38" t="s">
        <v>4569</v>
      </c>
      <c r="I62" s="133">
        <v>110000</v>
      </c>
      <c r="J62" s="114" t="s">
        <v>1309</v>
      </c>
      <c r="K62" s="111" t="s">
        <v>4595</v>
      </c>
      <c r="L62" s="111" t="s">
        <v>4597</v>
      </c>
      <c r="M62" s="116" t="s">
        <v>4688</v>
      </c>
    </row>
    <row r="63" spans="1:13" s="113" customFormat="1" ht="74.25" hidden="1" customHeight="1" outlineLevel="2">
      <c r="A63" s="37" t="s">
        <v>176</v>
      </c>
      <c r="B63" s="61" t="s">
        <v>2801</v>
      </c>
      <c r="C63" s="61" t="s">
        <v>2800</v>
      </c>
      <c r="D63" s="61" t="s">
        <v>145</v>
      </c>
      <c r="E63" s="127" t="s">
        <v>4596</v>
      </c>
      <c r="F63" s="61" t="s">
        <v>2798</v>
      </c>
      <c r="G63" s="61" t="s">
        <v>37</v>
      </c>
      <c r="H63" s="61" t="s">
        <v>4569</v>
      </c>
      <c r="I63" s="134">
        <v>149900</v>
      </c>
      <c r="J63" s="61" t="s">
        <v>4598</v>
      </c>
      <c r="K63" s="111" t="s">
        <v>4595</v>
      </c>
      <c r="L63" s="61" t="s">
        <v>402</v>
      </c>
      <c r="M63" s="116" t="s">
        <v>4688</v>
      </c>
    </row>
    <row r="64" spans="1:13" s="113" customFormat="1" ht="75.75" hidden="1" customHeight="1" outlineLevel="2">
      <c r="A64" s="37" t="s">
        <v>176</v>
      </c>
      <c r="B64" s="61" t="s">
        <v>2801</v>
      </c>
      <c r="C64" s="61" t="s">
        <v>2800</v>
      </c>
      <c r="D64" s="61" t="s">
        <v>145</v>
      </c>
      <c r="E64" s="127" t="s">
        <v>4596</v>
      </c>
      <c r="F64" s="61" t="s">
        <v>2798</v>
      </c>
      <c r="G64" s="61" t="s">
        <v>37</v>
      </c>
      <c r="H64" s="61" t="s">
        <v>4569</v>
      </c>
      <c r="I64" s="134">
        <v>109890</v>
      </c>
      <c r="J64" s="61" t="s">
        <v>1140</v>
      </c>
      <c r="K64" s="111" t="s">
        <v>4595</v>
      </c>
      <c r="L64" s="61" t="s">
        <v>2810</v>
      </c>
      <c r="M64" s="116" t="s">
        <v>4688</v>
      </c>
    </row>
    <row r="65" spans="1:14" s="113" customFormat="1" ht="73.5" hidden="1" customHeight="1" outlineLevel="2">
      <c r="A65" s="37" t="s">
        <v>176</v>
      </c>
      <c r="B65" s="61" t="s">
        <v>2801</v>
      </c>
      <c r="C65" s="61" t="s">
        <v>2800</v>
      </c>
      <c r="D65" s="61" t="s">
        <v>145</v>
      </c>
      <c r="E65" s="127" t="s">
        <v>4596</v>
      </c>
      <c r="F65" s="61" t="s">
        <v>2798</v>
      </c>
      <c r="G65" s="61" t="s">
        <v>37</v>
      </c>
      <c r="H65" s="61" t="s">
        <v>4569</v>
      </c>
      <c r="I65" s="134">
        <v>110000</v>
      </c>
      <c r="J65" s="61" t="s">
        <v>4599</v>
      </c>
      <c r="K65" s="111" t="s">
        <v>4595</v>
      </c>
      <c r="L65" s="61" t="s">
        <v>4600</v>
      </c>
      <c r="M65" s="116" t="s">
        <v>4688</v>
      </c>
    </row>
    <row r="66" spans="1:14" s="113" customFormat="1" ht="73.5" hidden="1" customHeight="1" outlineLevel="2">
      <c r="A66" s="37" t="s">
        <v>176</v>
      </c>
      <c r="B66" s="61" t="s">
        <v>2801</v>
      </c>
      <c r="C66" s="61" t="s">
        <v>2800</v>
      </c>
      <c r="D66" s="61" t="s">
        <v>145</v>
      </c>
      <c r="E66" s="127" t="s">
        <v>4596</v>
      </c>
      <c r="F66" s="61" t="s">
        <v>2798</v>
      </c>
      <c r="G66" s="61" t="s">
        <v>37</v>
      </c>
      <c r="H66" s="61" t="s">
        <v>4569</v>
      </c>
      <c r="I66" s="134">
        <v>109500</v>
      </c>
      <c r="J66" s="61" t="s">
        <v>1445</v>
      </c>
      <c r="K66" s="111" t="s">
        <v>4595</v>
      </c>
      <c r="L66" s="61" t="s">
        <v>4601</v>
      </c>
      <c r="M66" s="116" t="s">
        <v>4688</v>
      </c>
    </row>
    <row r="67" spans="1:14" s="3" customFormat="1" ht="25.35" hidden="1" customHeight="1" outlineLevel="1" collapsed="1">
      <c r="A67" s="148" t="s">
        <v>4685</v>
      </c>
      <c r="B67" s="148"/>
      <c r="C67" s="148"/>
      <c r="D67" s="148"/>
      <c r="E67" s="148"/>
      <c r="F67" s="148"/>
      <c r="G67" s="148"/>
      <c r="H67" s="54"/>
      <c r="I67" s="43">
        <f>SUM(I68:I94)</f>
        <v>1330000</v>
      </c>
      <c r="J67" s="148"/>
      <c r="K67" s="148"/>
      <c r="L67" s="148"/>
      <c r="M67" s="148"/>
    </row>
    <row r="68" spans="1:14" s="105" customFormat="1" ht="70.5" hidden="1" customHeight="1" outlineLevel="2">
      <c r="A68" s="140" t="s">
        <v>511</v>
      </c>
      <c r="B68" s="30" t="s">
        <v>2388</v>
      </c>
      <c r="C68" s="30" t="s">
        <v>2387</v>
      </c>
      <c r="D68" s="30" t="s">
        <v>41</v>
      </c>
      <c r="E68" s="128" t="s">
        <v>4602</v>
      </c>
      <c r="F68" s="30" t="s">
        <v>99</v>
      </c>
      <c r="G68" s="30" t="s">
        <v>78</v>
      </c>
      <c r="H68" s="30" t="s">
        <v>79</v>
      </c>
      <c r="I68" s="192" t="s">
        <v>4800</v>
      </c>
      <c r="J68" s="30" t="s">
        <v>100</v>
      </c>
      <c r="K68" s="70" t="s">
        <v>4603</v>
      </c>
      <c r="L68" s="30" t="s">
        <v>81</v>
      </c>
      <c r="M68" s="117" t="s">
        <v>4573</v>
      </c>
      <c r="N68" s="110"/>
    </row>
    <row r="69" spans="1:14" s="105" customFormat="1" ht="72" hidden="1" customHeight="1" outlineLevel="2">
      <c r="A69" s="140" t="s">
        <v>511</v>
      </c>
      <c r="B69" s="70" t="s">
        <v>240</v>
      </c>
      <c r="C69" s="70" t="s">
        <v>82</v>
      </c>
      <c r="D69" s="70" t="s">
        <v>41</v>
      </c>
      <c r="E69" s="55" t="s">
        <v>4604</v>
      </c>
      <c r="F69" s="70" t="s">
        <v>83</v>
      </c>
      <c r="G69" s="70" t="s">
        <v>84</v>
      </c>
      <c r="H69" s="70" t="s">
        <v>85</v>
      </c>
      <c r="I69" s="192" t="s">
        <v>4800</v>
      </c>
      <c r="J69" s="70" t="s">
        <v>45</v>
      </c>
      <c r="K69" s="70" t="s">
        <v>4605</v>
      </c>
      <c r="L69" s="70" t="s">
        <v>96</v>
      </c>
      <c r="M69" s="70" t="s">
        <v>4798</v>
      </c>
      <c r="N69" s="110"/>
    </row>
    <row r="70" spans="1:14" s="105" customFormat="1" ht="72.75" hidden="1" customHeight="1" outlineLevel="2">
      <c r="A70" s="140" t="s">
        <v>511</v>
      </c>
      <c r="B70" s="70" t="s">
        <v>4606</v>
      </c>
      <c r="C70" s="70" t="s">
        <v>4607</v>
      </c>
      <c r="D70" s="70" t="s">
        <v>41</v>
      </c>
      <c r="E70" s="55" t="s">
        <v>4608</v>
      </c>
      <c r="F70" s="70" t="s">
        <v>99</v>
      </c>
      <c r="G70" s="70" t="s">
        <v>78</v>
      </c>
      <c r="H70" s="70" t="s">
        <v>79</v>
      </c>
      <c r="I70" s="192" t="s">
        <v>4800</v>
      </c>
      <c r="J70" s="70" t="s">
        <v>214</v>
      </c>
      <c r="K70" s="70" t="s">
        <v>4609</v>
      </c>
      <c r="L70" s="70" t="s">
        <v>81</v>
      </c>
      <c r="M70" s="70" t="s">
        <v>4798</v>
      </c>
      <c r="N70" s="110"/>
    </row>
    <row r="71" spans="1:14" s="118" customFormat="1" ht="87" hidden="1" customHeight="1" outlineLevel="2">
      <c r="A71" s="140" t="s">
        <v>511</v>
      </c>
      <c r="B71" s="70" t="s">
        <v>4610</v>
      </c>
      <c r="C71" s="70" t="s">
        <v>4611</v>
      </c>
      <c r="D71" s="70" t="s">
        <v>54</v>
      </c>
      <c r="E71" s="55" t="s">
        <v>4612</v>
      </c>
      <c r="F71" s="70" t="s">
        <v>91</v>
      </c>
      <c r="G71" s="70" t="s">
        <v>78</v>
      </c>
      <c r="H71" s="70" t="s">
        <v>209</v>
      </c>
      <c r="I71" s="192" t="s">
        <v>4800</v>
      </c>
      <c r="J71" s="70" t="s">
        <v>210</v>
      </c>
      <c r="K71" s="70" t="s">
        <v>4613</v>
      </c>
      <c r="L71" s="70" t="s">
        <v>212</v>
      </c>
      <c r="M71" s="70" t="s">
        <v>4798</v>
      </c>
      <c r="N71" s="173"/>
    </row>
    <row r="72" spans="1:14" s="105" customFormat="1" ht="69.75" hidden="1" customHeight="1" outlineLevel="2">
      <c r="A72" s="140" t="s">
        <v>511</v>
      </c>
      <c r="B72" s="70" t="s">
        <v>240</v>
      </c>
      <c r="C72" s="70" t="s">
        <v>82</v>
      </c>
      <c r="D72" s="70" t="s">
        <v>41</v>
      </c>
      <c r="E72" s="55" t="s">
        <v>4614</v>
      </c>
      <c r="F72" s="70" t="s">
        <v>83</v>
      </c>
      <c r="G72" s="70" t="s">
        <v>84</v>
      </c>
      <c r="H72" s="70" t="s">
        <v>85</v>
      </c>
      <c r="I72" s="192" t="s">
        <v>4800</v>
      </c>
      <c r="J72" s="70" t="s">
        <v>45</v>
      </c>
      <c r="K72" s="70" t="s">
        <v>4605</v>
      </c>
      <c r="L72" s="70" t="s">
        <v>96</v>
      </c>
      <c r="M72" s="70" t="s">
        <v>4798</v>
      </c>
      <c r="N72" s="110"/>
    </row>
    <row r="73" spans="1:14" s="118" customFormat="1" ht="93.75" hidden="1" customHeight="1" outlineLevel="2">
      <c r="A73" s="140" t="s">
        <v>511</v>
      </c>
      <c r="B73" s="70" t="s">
        <v>4615</v>
      </c>
      <c r="C73" s="70" t="s">
        <v>4616</v>
      </c>
      <c r="D73" s="70" t="s">
        <v>41</v>
      </c>
      <c r="E73" s="55" t="s">
        <v>4617</v>
      </c>
      <c r="F73" s="70" t="s">
        <v>91</v>
      </c>
      <c r="G73" s="70" t="s">
        <v>78</v>
      </c>
      <c r="H73" s="70" t="s">
        <v>209</v>
      </c>
      <c r="I73" s="192" t="s">
        <v>4800</v>
      </c>
      <c r="J73" s="70" t="s">
        <v>210</v>
      </c>
      <c r="K73" s="70" t="s">
        <v>4618</v>
      </c>
      <c r="L73" s="70" t="s">
        <v>4619</v>
      </c>
      <c r="M73" s="70" t="s">
        <v>4798</v>
      </c>
      <c r="N73" s="173"/>
    </row>
    <row r="74" spans="1:14" s="118" customFormat="1" ht="93.75" hidden="1" customHeight="1" outlineLevel="2">
      <c r="A74" s="140" t="s">
        <v>511</v>
      </c>
      <c r="B74" s="70" t="s">
        <v>4620</v>
      </c>
      <c r="C74" s="70" t="s">
        <v>211</v>
      </c>
      <c r="D74" s="70" t="s">
        <v>41</v>
      </c>
      <c r="E74" s="55" t="s">
        <v>4621</v>
      </c>
      <c r="F74" s="70" t="s">
        <v>91</v>
      </c>
      <c r="G74" s="70" t="s">
        <v>78</v>
      </c>
      <c r="H74" s="70" t="s">
        <v>209</v>
      </c>
      <c r="I74" s="192" t="s">
        <v>4800</v>
      </c>
      <c r="J74" s="70" t="s">
        <v>4622</v>
      </c>
      <c r="K74" s="70" t="s">
        <v>4623</v>
      </c>
      <c r="L74" s="70" t="s">
        <v>4624</v>
      </c>
      <c r="M74" s="70" t="s">
        <v>4798</v>
      </c>
      <c r="N74" s="173"/>
    </row>
    <row r="75" spans="1:14" s="118" customFormat="1" ht="73.5" hidden="1" customHeight="1" outlineLevel="2">
      <c r="A75" s="140" t="s">
        <v>511</v>
      </c>
      <c r="B75" s="70" t="s">
        <v>4625</v>
      </c>
      <c r="C75" s="70" t="s">
        <v>93</v>
      </c>
      <c r="D75" s="70" t="s">
        <v>145</v>
      </c>
      <c r="E75" s="55" t="s">
        <v>4516</v>
      </c>
      <c r="F75" s="70" t="s">
        <v>91</v>
      </c>
      <c r="G75" s="70" t="s">
        <v>78</v>
      </c>
      <c r="H75" s="70" t="s">
        <v>209</v>
      </c>
      <c r="I75" s="192" t="s">
        <v>4800</v>
      </c>
      <c r="J75" s="70" t="s">
        <v>210</v>
      </c>
      <c r="K75" s="70" t="s">
        <v>792</v>
      </c>
      <c r="L75" s="70" t="s">
        <v>793</v>
      </c>
      <c r="M75" s="70" t="s">
        <v>43</v>
      </c>
      <c r="N75" s="173"/>
    </row>
    <row r="76" spans="1:14" s="118" customFormat="1" ht="107.25" hidden="1" customHeight="1" outlineLevel="2">
      <c r="A76" s="140" t="s">
        <v>511</v>
      </c>
      <c r="B76" s="70" t="s">
        <v>4626</v>
      </c>
      <c r="C76" s="70" t="s">
        <v>77</v>
      </c>
      <c r="D76" s="70" t="s">
        <v>41</v>
      </c>
      <c r="E76" s="55" t="s">
        <v>4627</v>
      </c>
      <c r="F76" s="70" t="s">
        <v>34</v>
      </c>
      <c r="G76" s="70" t="s">
        <v>78</v>
      </c>
      <c r="H76" s="70" t="s">
        <v>79</v>
      </c>
      <c r="I76" s="69">
        <f>7750*4</f>
        <v>31000</v>
      </c>
      <c r="J76" s="70" t="s">
        <v>4628</v>
      </c>
      <c r="K76" s="70" t="s">
        <v>4629</v>
      </c>
      <c r="L76" s="70" t="s">
        <v>81</v>
      </c>
      <c r="M76" s="70"/>
      <c r="N76" s="173"/>
    </row>
    <row r="77" spans="1:14" s="118" customFormat="1" ht="90.75" hidden="1" customHeight="1" outlineLevel="2">
      <c r="A77" s="140" t="s">
        <v>511</v>
      </c>
      <c r="B77" s="70" t="s">
        <v>4626</v>
      </c>
      <c r="C77" s="70" t="s">
        <v>77</v>
      </c>
      <c r="D77" s="70" t="s">
        <v>41</v>
      </c>
      <c r="E77" s="55" t="s">
        <v>4630</v>
      </c>
      <c r="F77" s="70" t="s">
        <v>34</v>
      </c>
      <c r="G77" s="70" t="s">
        <v>78</v>
      </c>
      <c r="H77" s="70" t="s">
        <v>79</v>
      </c>
      <c r="I77" s="69">
        <f>7750*3</f>
        <v>23250</v>
      </c>
      <c r="J77" s="70" t="s">
        <v>4628</v>
      </c>
      <c r="K77" s="70" t="s">
        <v>4631</v>
      </c>
      <c r="L77" s="70" t="s">
        <v>81</v>
      </c>
      <c r="M77" s="70"/>
      <c r="N77" s="173"/>
    </row>
    <row r="78" spans="1:14" s="118" customFormat="1" ht="125.25" hidden="1" customHeight="1" outlineLevel="2">
      <c r="A78" s="140" t="s">
        <v>511</v>
      </c>
      <c r="B78" s="70" t="s">
        <v>4626</v>
      </c>
      <c r="C78" s="70" t="s">
        <v>77</v>
      </c>
      <c r="D78" s="70" t="s">
        <v>41</v>
      </c>
      <c r="E78" s="55" t="s">
        <v>4632</v>
      </c>
      <c r="F78" s="70" t="s">
        <v>34</v>
      </c>
      <c r="G78" s="70" t="s">
        <v>78</v>
      </c>
      <c r="H78" s="70" t="s">
        <v>79</v>
      </c>
      <c r="I78" s="69">
        <f>7750*4</f>
        <v>31000</v>
      </c>
      <c r="J78" s="70" t="s">
        <v>4628</v>
      </c>
      <c r="K78" s="70" t="s">
        <v>4633</v>
      </c>
      <c r="L78" s="70" t="s">
        <v>81</v>
      </c>
      <c r="M78" s="70"/>
      <c r="N78" s="173"/>
    </row>
    <row r="79" spans="1:14" s="118" customFormat="1" ht="106.5" hidden="1" customHeight="1" outlineLevel="2">
      <c r="A79" s="140" t="s">
        <v>511</v>
      </c>
      <c r="B79" s="70" t="s">
        <v>4634</v>
      </c>
      <c r="C79" s="70" t="s">
        <v>77</v>
      </c>
      <c r="D79" s="70" t="s">
        <v>41</v>
      </c>
      <c r="E79" s="55" t="s">
        <v>4635</v>
      </c>
      <c r="F79" s="70" t="s">
        <v>34</v>
      </c>
      <c r="G79" s="70" t="s">
        <v>78</v>
      </c>
      <c r="H79" s="70" t="s">
        <v>79</v>
      </c>
      <c r="I79" s="69">
        <f>7750*1</f>
        <v>7750</v>
      </c>
      <c r="J79" s="70" t="s">
        <v>4628</v>
      </c>
      <c r="K79" s="70" t="s">
        <v>4636</v>
      </c>
      <c r="L79" s="70" t="s">
        <v>81</v>
      </c>
      <c r="M79" s="70"/>
      <c r="N79" s="173"/>
    </row>
    <row r="80" spans="1:14" s="118" customFormat="1" ht="58.5" hidden="1" customHeight="1" outlineLevel="2">
      <c r="A80" s="140" t="s">
        <v>511</v>
      </c>
      <c r="B80" s="70" t="s">
        <v>4634</v>
      </c>
      <c r="C80" s="70" t="s">
        <v>77</v>
      </c>
      <c r="D80" s="70" t="s">
        <v>41</v>
      </c>
      <c r="E80" s="55" t="s">
        <v>4637</v>
      </c>
      <c r="F80" s="70" t="s">
        <v>34</v>
      </c>
      <c r="G80" s="70" t="s">
        <v>78</v>
      </c>
      <c r="H80" s="70" t="s">
        <v>79</v>
      </c>
      <c r="I80" s="69">
        <f>7750*1</f>
        <v>7750</v>
      </c>
      <c r="J80" s="70" t="s">
        <v>4628</v>
      </c>
      <c r="K80" s="70" t="s">
        <v>4638</v>
      </c>
      <c r="L80" s="70" t="s">
        <v>81</v>
      </c>
      <c r="M80" s="70"/>
      <c r="N80" s="173"/>
    </row>
    <row r="81" spans="1:14" s="118" customFormat="1" ht="143.25" hidden="1" customHeight="1" outlineLevel="2">
      <c r="A81" s="140" t="s">
        <v>511</v>
      </c>
      <c r="B81" s="70" t="s">
        <v>4639</v>
      </c>
      <c r="C81" s="70" t="s">
        <v>77</v>
      </c>
      <c r="D81" s="70" t="s">
        <v>41</v>
      </c>
      <c r="E81" s="55" t="s">
        <v>4640</v>
      </c>
      <c r="F81" s="70" t="s">
        <v>34</v>
      </c>
      <c r="G81" s="70" t="s">
        <v>78</v>
      </c>
      <c r="H81" s="70" t="s">
        <v>79</v>
      </c>
      <c r="I81" s="69">
        <f>7750*6</f>
        <v>46500</v>
      </c>
      <c r="J81" s="70" t="s">
        <v>4628</v>
      </c>
      <c r="K81" s="70" t="s">
        <v>4641</v>
      </c>
      <c r="L81" s="70" t="s">
        <v>81</v>
      </c>
      <c r="M81" s="70"/>
      <c r="N81" s="173"/>
    </row>
    <row r="82" spans="1:14" s="118" customFormat="1" ht="62.25" hidden="1" customHeight="1" outlineLevel="2">
      <c r="A82" s="140" t="s">
        <v>511</v>
      </c>
      <c r="B82" s="70" t="s">
        <v>4639</v>
      </c>
      <c r="C82" s="70" t="s">
        <v>77</v>
      </c>
      <c r="D82" s="70" t="s">
        <v>41</v>
      </c>
      <c r="E82" s="55" t="s">
        <v>4642</v>
      </c>
      <c r="F82" s="70" t="s">
        <v>34</v>
      </c>
      <c r="G82" s="70" t="s">
        <v>78</v>
      </c>
      <c r="H82" s="70" t="s">
        <v>79</v>
      </c>
      <c r="I82" s="69">
        <f>7750*1</f>
        <v>7750</v>
      </c>
      <c r="J82" s="70" t="s">
        <v>4628</v>
      </c>
      <c r="K82" s="70" t="s">
        <v>4643</v>
      </c>
      <c r="L82" s="70" t="s">
        <v>81</v>
      </c>
      <c r="M82" s="70"/>
      <c r="N82" s="173"/>
    </row>
    <row r="83" spans="1:14" s="118" customFormat="1" ht="75.75" hidden="1" customHeight="1" outlineLevel="2">
      <c r="A83" s="140" t="s">
        <v>511</v>
      </c>
      <c r="B83" s="70" t="s">
        <v>4639</v>
      </c>
      <c r="C83" s="70" t="s">
        <v>77</v>
      </c>
      <c r="D83" s="70" t="s">
        <v>41</v>
      </c>
      <c r="E83" s="55" t="s">
        <v>4644</v>
      </c>
      <c r="F83" s="70" t="s">
        <v>34</v>
      </c>
      <c r="G83" s="70" t="s">
        <v>78</v>
      </c>
      <c r="H83" s="70" t="s">
        <v>79</v>
      </c>
      <c r="I83" s="69">
        <f>7750*2</f>
        <v>15500</v>
      </c>
      <c r="J83" s="70" t="s">
        <v>4628</v>
      </c>
      <c r="K83" s="70" t="s">
        <v>4645</v>
      </c>
      <c r="L83" s="70" t="s">
        <v>81</v>
      </c>
      <c r="M83" s="70"/>
      <c r="N83" s="173"/>
    </row>
    <row r="84" spans="1:14" s="105" customFormat="1" ht="91.5" hidden="1" customHeight="1" outlineLevel="2">
      <c r="A84" s="140" t="s">
        <v>511</v>
      </c>
      <c r="B84" s="70" t="s">
        <v>4646</v>
      </c>
      <c r="C84" s="70" t="s">
        <v>77</v>
      </c>
      <c r="D84" s="70" t="s">
        <v>41</v>
      </c>
      <c r="E84" s="55" t="s">
        <v>4647</v>
      </c>
      <c r="F84" s="70" t="s">
        <v>34</v>
      </c>
      <c r="G84" s="70" t="s">
        <v>78</v>
      </c>
      <c r="H84" s="70" t="s">
        <v>79</v>
      </c>
      <c r="I84" s="69">
        <f>7750*1</f>
        <v>7750</v>
      </c>
      <c r="J84" s="70" t="s">
        <v>4628</v>
      </c>
      <c r="K84" s="70" t="s">
        <v>4648</v>
      </c>
      <c r="L84" s="70" t="s">
        <v>81</v>
      </c>
      <c r="M84" s="70"/>
      <c r="N84" s="110"/>
    </row>
    <row r="85" spans="1:14" s="105" customFormat="1" ht="90" hidden="1" customHeight="1" outlineLevel="2">
      <c r="A85" s="140" t="s">
        <v>511</v>
      </c>
      <c r="B85" s="70" t="s">
        <v>4646</v>
      </c>
      <c r="C85" s="70" t="s">
        <v>77</v>
      </c>
      <c r="D85" s="70" t="s">
        <v>41</v>
      </c>
      <c r="E85" s="55" t="s">
        <v>4649</v>
      </c>
      <c r="F85" s="70" t="s">
        <v>34</v>
      </c>
      <c r="G85" s="70" t="s">
        <v>78</v>
      </c>
      <c r="H85" s="70" t="s">
        <v>79</v>
      </c>
      <c r="I85" s="69">
        <f>7750*3</f>
        <v>23250</v>
      </c>
      <c r="J85" s="70" t="s">
        <v>4628</v>
      </c>
      <c r="K85" s="70" t="s">
        <v>4650</v>
      </c>
      <c r="L85" s="70" t="s">
        <v>81</v>
      </c>
      <c r="M85" s="70"/>
      <c r="N85" s="110"/>
    </row>
    <row r="86" spans="1:14" s="105" customFormat="1" ht="93" hidden="1" customHeight="1" outlineLevel="2">
      <c r="A86" s="140" t="s">
        <v>511</v>
      </c>
      <c r="B86" s="70" t="s">
        <v>4646</v>
      </c>
      <c r="C86" s="70" t="s">
        <v>77</v>
      </c>
      <c r="D86" s="70" t="s">
        <v>41</v>
      </c>
      <c r="E86" s="55" t="s">
        <v>4651</v>
      </c>
      <c r="F86" s="70" t="s">
        <v>34</v>
      </c>
      <c r="G86" s="70" t="s">
        <v>78</v>
      </c>
      <c r="H86" s="70" t="s">
        <v>79</v>
      </c>
      <c r="I86" s="69">
        <f>7750*3</f>
        <v>23250</v>
      </c>
      <c r="J86" s="70" t="s">
        <v>4628</v>
      </c>
      <c r="K86" s="70" t="s">
        <v>4652</v>
      </c>
      <c r="L86" s="70" t="s">
        <v>81</v>
      </c>
      <c r="M86" s="70"/>
      <c r="N86" s="110"/>
    </row>
    <row r="87" spans="1:14" s="105" customFormat="1" ht="72" hidden="1" customHeight="1" outlineLevel="2">
      <c r="A87" s="140" t="s">
        <v>511</v>
      </c>
      <c r="B87" s="70" t="s">
        <v>4653</v>
      </c>
      <c r="C87" s="70" t="s">
        <v>77</v>
      </c>
      <c r="D87" s="70" t="s">
        <v>41</v>
      </c>
      <c r="E87" s="55" t="s">
        <v>4654</v>
      </c>
      <c r="F87" s="70" t="s">
        <v>34</v>
      </c>
      <c r="G87" s="70" t="s">
        <v>78</v>
      </c>
      <c r="H87" s="70" t="s">
        <v>79</v>
      </c>
      <c r="I87" s="69">
        <f>7750*2</f>
        <v>15500</v>
      </c>
      <c r="J87" s="70" t="s">
        <v>4628</v>
      </c>
      <c r="K87" s="70" t="s">
        <v>4655</v>
      </c>
      <c r="L87" s="70" t="s">
        <v>81</v>
      </c>
      <c r="M87" s="70"/>
      <c r="N87" s="110"/>
    </row>
    <row r="88" spans="1:14" s="105" customFormat="1" ht="75" hidden="1" customHeight="1" outlineLevel="2">
      <c r="A88" s="140" t="s">
        <v>511</v>
      </c>
      <c r="B88" s="70" t="s">
        <v>4653</v>
      </c>
      <c r="C88" s="70" t="s">
        <v>77</v>
      </c>
      <c r="D88" s="70" t="s">
        <v>41</v>
      </c>
      <c r="E88" s="55" t="s">
        <v>4656</v>
      </c>
      <c r="F88" s="70" t="s">
        <v>34</v>
      </c>
      <c r="G88" s="70" t="s">
        <v>78</v>
      </c>
      <c r="H88" s="70" t="s">
        <v>79</v>
      </c>
      <c r="I88" s="69">
        <f>7750*3</f>
        <v>23250</v>
      </c>
      <c r="J88" s="70" t="s">
        <v>4628</v>
      </c>
      <c r="K88" s="70" t="s">
        <v>4657</v>
      </c>
      <c r="L88" s="70" t="s">
        <v>81</v>
      </c>
      <c r="M88" s="70"/>
      <c r="N88" s="110"/>
    </row>
    <row r="89" spans="1:14" s="105" customFormat="1" ht="125.25" hidden="1" customHeight="1" outlineLevel="2">
      <c r="A89" s="140" t="s">
        <v>511</v>
      </c>
      <c r="B89" s="70" t="s">
        <v>4658</v>
      </c>
      <c r="C89" s="70" t="s">
        <v>77</v>
      </c>
      <c r="D89" s="70" t="s">
        <v>41</v>
      </c>
      <c r="E89" s="55" t="s">
        <v>4659</v>
      </c>
      <c r="F89" s="70" t="s">
        <v>34</v>
      </c>
      <c r="G89" s="70" t="s">
        <v>78</v>
      </c>
      <c r="H89" s="70" t="s">
        <v>79</v>
      </c>
      <c r="I89" s="69">
        <f>7750*2</f>
        <v>15500</v>
      </c>
      <c r="J89" s="70" t="s">
        <v>4628</v>
      </c>
      <c r="K89" s="70" t="s">
        <v>4660</v>
      </c>
      <c r="L89" s="70" t="s">
        <v>81</v>
      </c>
      <c r="M89" s="70"/>
      <c r="N89" s="110"/>
    </row>
    <row r="90" spans="1:14" s="105" customFormat="1" ht="72.75" hidden="1" customHeight="1" outlineLevel="2">
      <c r="A90" s="140" t="s">
        <v>511</v>
      </c>
      <c r="B90" s="70" t="s">
        <v>4658</v>
      </c>
      <c r="C90" s="70" t="s">
        <v>77</v>
      </c>
      <c r="D90" s="70" t="s">
        <v>41</v>
      </c>
      <c r="E90" s="55" t="s">
        <v>4661</v>
      </c>
      <c r="F90" s="70" t="s">
        <v>34</v>
      </c>
      <c r="G90" s="70" t="s">
        <v>78</v>
      </c>
      <c r="H90" s="70" t="s">
        <v>79</v>
      </c>
      <c r="I90" s="69">
        <f>7750*1</f>
        <v>7750</v>
      </c>
      <c r="J90" s="70" t="s">
        <v>4628</v>
      </c>
      <c r="K90" s="70" t="s">
        <v>4662</v>
      </c>
      <c r="L90" s="70" t="s">
        <v>81</v>
      </c>
      <c r="M90" s="70"/>
      <c r="N90" s="110"/>
    </row>
    <row r="91" spans="1:14" s="105" customFormat="1" ht="92.25" hidden="1" customHeight="1" outlineLevel="2">
      <c r="A91" s="140" t="s">
        <v>511</v>
      </c>
      <c r="B91" s="70" t="s">
        <v>4658</v>
      </c>
      <c r="C91" s="70" t="s">
        <v>77</v>
      </c>
      <c r="D91" s="70" t="s">
        <v>41</v>
      </c>
      <c r="E91" s="55" t="s">
        <v>4663</v>
      </c>
      <c r="F91" s="70" t="s">
        <v>34</v>
      </c>
      <c r="G91" s="70" t="s">
        <v>78</v>
      </c>
      <c r="H91" s="70" t="s">
        <v>79</v>
      </c>
      <c r="I91" s="69">
        <f>7750*2</f>
        <v>15500</v>
      </c>
      <c r="J91" s="70" t="s">
        <v>4628</v>
      </c>
      <c r="K91" s="70" t="s">
        <v>4664</v>
      </c>
      <c r="L91" s="70" t="s">
        <v>81</v>
      </c>
      <c r="M91" s="70"/>
      <c r="N91" s="110"/>
    </row>
    <row r="92" spans="1:14" s="105" customFormat="1" ht="107.25" hidden="1" customHeight="1" outlineLevel="2">
      <c r="A92" s="140" t="s">
        <v>511</v>
      </c>
      <c r="B92" s="70" t="s">
        <v>4665</v>
      </c>
      <c r="C92" s="70" t="s">
        <v>77</v>
      </c>
      <c r="D92" s="70" t="s">
        <v>41</v>
      </c>
      <c r="E92" s="55"/>
      <c r="F92" s="70" t="s">
        <v>34</v>
      </c>
      <c r="G92" s="70" t="s">
        <v>78</v>
      </c>
      <c r="H92" s="70" t="s">
        <v>79</v>
      </c>
      <c r="I92" s="69">
        <v>520000</v>
      </c>
      <c r="J92" s="70" t="s">
        <v>4628</v>
      </c>
      <c r="K92" s="70" t="s">
        <v>4666</v>
      </c>
      <c r="L92" s="70" t="s">
        <v>62</v>
      </c>
      <c r="M92" s="70" t="s">
        <v>766</v>
      </c>
      <c r="N92" s="110"/>
    </row>
    <row r="93" spans="1:14" s="105" customFormat="1" ht="92.25" hidden="1" customHeight="1" outlineLevel="2">
      <c r="A93" s="140" t="s">
        <v>511</v>
      </c>
      <c r="B93" s="70" t="s">
        <v>4665</v>
      </c>
      <c r="C93" s="70" t="s">
        <v>77</v>
      </c>
      <c r="D93" s="70" t="s">
        <v>41</v>
      </c>
      <c r="E93" s="55"/>
      <c r="F93" s="70" t="s">
        <v>34</v>
      </c>
      <c r="G93" s="70" t="s">
        <v>78</v>
      </c>
      <c r="H93" s="70" t="s">
        <v>79</v>
      </c>
      <c r="I93" s="69">
        <v>507750</v>
      </c>
      <c r="J93" s="70" t="s">
        <v>4628</v>
      </c>
      <c r="K93" s="70" t="s">
        <v>4667</v>
      </c>
      <c r="L93" s="70" t="s">
        <v>62</v>
      </c>
      <c r="M93" s="70" t="s">
        <v>766</v>
      </c>
      <c r="N93" s="110"/>
    </row>
    <row r="94" spans="1:14" s="105" customFormat="1" ht="72" hidden="1" customHeight="1" outlineLevel="2">
      <c r="A94" s="140" t="s">
        <v>511</v>
      </c>
      <c r="B94" s="70" t="s">
        <v>240</v>
      </c>
      <c r="C94" s="70" t="s">
        <v>82</v>
      </c>
      <c r="D94" s="70" t="s">
        <v>41</v>
      </c>
      <c r="E94" s="55" t="s">
        <v>4668</v>
      </c>
      <c r="F94" s="70" t="s">
        <v>83</v>
      </c>
      <c r="G94" s="70" t="s">
        <v>84</v>
      </c>
      <c r="H94" s="70" t="s">
        <v>85</v>
      </c>
      <c r="I94" s="192" t="s">
        <v>4800</v>
      </c>
      <c r="J94" s="70" t="s">
        <v>45</v>
      </c>
      <c r="K94" s="70" t="s">
        <v>4605</v>
      </c>
      <c r="L94" s="70" t="s">
        <v>96</v>
      </c>
      <c r="M94" s="70" t="s">
        <v>4798</v>
      </c>
      <c r="N94" s="110"/>
    </row>
    <row r="95" spans="1:14" s="3" customFormat="1" ht="25.35" hidden="1" customHeight="1" outlineLevel="1" collapsed="1">
      <c r="A95" s="148" t="s">
        <v>4687</v>
      </c>
      <c r="B95" s="148"/>
      <c r="C95" s="148"/>
      <c r="D95" s="148"/>
      <c r="E95" s="148"/>
      <c r="F95" s="148"/>
      <c r="G95" s="148"/>
      <c r="H95" s="54"/>
      <c r="I95" s="43">
        <f>SUM(I96)</f>
        <v>30000</v>
      </c>
      <c r="J95" s="148"/>
      <c r="K95" s="148"/>
      <c r="L95" s="148"/>
      <c r="M95" s="148"/>
    </row>
    <row r="96" spans="1:14" s="115" customFormat="1" ht="108" hidden="1" customHeight="1" outlineLevel="2">
      <c r="A96" s="37" t="s">
        <v>763</v>
      </c>
      <c r="B96" s="38" t="s">
        <v>4669</v>
      </c>
      <c r="C96" s="38" t="s">
        <v>4670</v>
      </c>
      <c r="D96" s="38" t="s">
        <v>54</v>
      </c>
      <c r="E96" s="36">
        <v>114.01</v>
      </c>
      <c r="F96" s="38" t="s">
        <v>403</v>
      </c>
      <c r="G96" s="38" t="s">
        <v>205</v>
      </c>
      <c r="H96" s="38" t="s">
        <v>206</v>
      </c>
      <c r="I96" s="135">
        <v>30000</v>
      </c>
      <c r="J96" s="38" t="s">
        <v>328</v>
      </c>
      <c r="K96" s="38" t="s">
        <v>4671</v>
      </c>
      <c r="L96" s="119" t="s">
        <v>4672</v>
      </c>
      <c r="M96" s="120"/>
    </row>
    <row r="97" spans="1:16" s="3" customFormat="1" ht="25.35" hidden="1" customHeight="1" outlineLevel="1" collapsed="1">
      <c r="A97" s="148" t="s">
        <v>4686</v>
      </c>
      <c r="B97" s="148"/>
      <c r="C97" s="148"/>
      <c r="D97" s="148"/>
      <c r="E97" s="148"/>
      <c r="F97" s="148"/>
      <c r="G97" s="148"/>
      <c r="H97" s="54"/>
      <c r="I97" s="43">
        <f>SUM(I98:I99)</f>
        <v>93235</v>
      </c>
      <c r="J97" s="148"/>
      <c r="K97" s="148"/>
      <c r="L97" s="148"/>
      <c r="M97" s="148"/>
    </row>
    <row r="98" spans="1:16" s="115" customFormat="1" ht="108.75" hidden="1" customHeight="1" outlineLevel="2">
      <c r="A98" s="57" t="s">
        <v>29</v>
      </c>
      <c r="B98" s="44" t="s">
        <v>4673</v>
      </c>
      <c r="C98" s="44" t="s">
        <v>4674</v>
      </c>
      <c r="D98" s="44" t="s">
        <v>112</v>
      </c>
      <c r="E98" s="129" t="s">
        <v>4675</v>
      </c>
      <c r="F98" s="70" t="s">
        <v>154</v>
      </c>
      <c r="G98" s="70" t="s">
        <v>155</v>
      </c>
      <c r="H98" s="70" t="s">
        <v>156</v>
      </c>
      <c r="I98" s="12">
        <v>53235</v>
      </c>
      <c r="J98" s="44" t="s">
        <v>4676</v>
      </c>
      <c r="K98" s="44" t="s">
        <v>4677</v>
      </c>
      <c r="L98" s="44" t="s">
        <v>4678</v>
      </c>
      <c r="M98" s="44"/>
    </row>
    <row r="99" spans="1:16" s="115" customFormat="1" ht="107.25" hidden="1" customHeight="1" outlineLevel="2">
      <c r="A99" s="57" t="s">
        <v>44</v>
      </c>
      <c r="B99" s="44" t="s">
        <v>4679</v>
      </c>
      <c r="C99" s="44" t="s">
        <v>4680</v>
      </c>
      <c r="D99" s="44" t="s">
        <v>54</v>
      </c>
      <c r="E99" s="129" t="s">
        <v>4681</v>
      </c>
      <c r="F99" s="70" t="s">
        <v>104</v>
      </c>
      <c r="G99" s="70" t="s">
        <v>152</v>
      </c>
      <c r="H99" s="70" t="s">
        <v>153</v>
      </c>
      <c r="I99" s="12">
        <v>40000</v>
      </c>
      <c r="J99" s="44" t="s">
        <v>4682</v>
      </c>
      <c r="K99" s="44" t="s">
        <v>4683</v>
      </c>
      <c r="L99" s="44" t="s">
        <v>4684</v>
      </c>
      <c r="M99" s="117" t="s">
        <v>105</v>
      </c>
    </row>
    <row r="100" spans="1:16" s="2" customFormat="1" ht="30" customHeight="1" collapsed="1">
      <c r="A100" s="51" t="s">
        <v>38</v>
      </c>
      <c r="B100" s="51"/>
      <c r="C100" s="51"/>
      <c r="D100" s="51"/>
      <c r="E100" s="51"/>
      <c r="F100" s="41"/>
      <c r="G100" s="41"/>
      <c r="H100" s="51"/>
      <c r="I100" s="52">
        <f>I101+I139+I170+I172</f>
        <v>8071052</v>
      </c>
      <c r="J100" s="51"/>
      <c r="K100" s="51"/>
      <c r="L100" s="41"/>
      <c r="M100" s="41"/>
      <c r="O100" s="52"/>
      <c r="P100" s="53"/>
    </row>
    <row r="101" spans="1:16" s="3" customFormat="1" ht="25.35" hidden="1" customHeight="1" outlineLevel="1" collapsed="1">
      <c r="A101" s="148" t="s">
        <v>39</v>
      </c>
      <c r="B101" s="148"/>
      <c r="C101" s="148"/>
      <c r="D101" s="148"/>
      <c r="E101" s="148"/>
      <c r="F101" s="148"/>
      <c r="G101" s="148"/>
      <c r="H101" s="54"/>
      <c r="I101" s="43">
        <f>SUM(I102:I138)</f>
        <v>4568428</v>
      </c>
      <c r="J101" s="148"/>
      <c r="K101" s="148"/>
      <c r="L101" s="148"/>
      <c r="M101" s="148"/>
    </row>
    <row r="102" spans="1:16" s="106" customFormat="1" ht="49.5" hidden="1" outlineLevel="2">
      <c r="A102" s="37" t="s">
        <v>1133</v>
      </c>
      <c r="B102" s="31" t="s">
        <v>4178</v>
      </c>
      <c r="C102" s="31" t="s">
        <v>4179</v>
      </c>
      <c r="D102" s="30" t="s">
        <v>54</v>
      </c>
      <c r="E102" s="128" t="s">
        <v>1839</v>
      </c>
      <c r="F102" s="31" t="s">
        <v>139</v>
      </c>
      <c r="G102" s="24" t="s">
        <v>842</v>
      </c>
      <c r="H102" s="30" t="s">
        <v>140</v>
      </c>
      <c r="I102" s="69">
        <v>38095</v>
      </c>
      <c r="J102" s="30" t="s">
        <v>135</v>
      </c>
      <c r="K102" s="30" t="s">
        <v>231</v>
      </c>
      <c r="L102" s="31" t="s">
        <v>4180</v>
      </c>
      <c r="M102" s="174"/>
    </row>
    <row r="103" spans="1:16" s="106" customFormat="1" ht="51" hidden="1" customHeight="1" outlineLevel="2">
      <c r="A103" s="37" t="s">
        <v>1133</v>
      </c>
      <c r="B103" s="27" t="s">
        <v>4181</v>
      </c>
      <c r="C103" s="27" t="s">
        <v>4182</v>
      </c>
      <c r="D103" s="27" t="s">
        <v>54</v>
      </c>
      <c r="E103" s="55" t="s">
        <v>1699</v>
      </c>
      <c r="F103" s="70" t="s">
        <v>139</v>
      </c>
      <c r="G103" s="24" t="s">
        <v>842</v>
      </c>
      <c r="H103" s="70" t="s">
        <v>140</v>
      </c>
      <c r="I103" s="69">
        <v>40000</v>
      </c>
      <c r="J103" s="70" t="s">
        <v>4183</v>
      </c>
      <c r="K103" s="24" t="s">
        <v>231</v>
      </c>
      <c r="L103" s="31" t="s">
        <v>4184</v>
      </c>
      <c r="M103" s="70" t="s">
        <v>105</v>
      </c>
    </row>
    <row r="104" spans="1:16" s="106" customFormat="1" ht="68.099999999999994" hidden="1" customHeight="1" outlineLevel="2">
      <c r="A104" s="37" t="s">
        <v>1133</v>
      </c>
      <c r="B104" s="27" t="s">
        <v>4181</v>
      </c>
      <c r="C104" s="27" t="s">
        <v>4185</v>
      </c>
      <c r="D104" s="27" t="s">
        <v>54</v>
      </c>
      <c r="E104" s="55" t="s">
        <v>4186</v>
      </c>
      <c r="F104" s="70" t="s">
        <v>139</v>
      </c>
      <c r="G104" s="24" t="s">
        <v>842</v>
      </c>
      <c r="H104" s="70" t="s">
        <v>140</v>
      </c>
      <c r="I104" s="69">
        <v>140952</v>
      </c>
      <c r="J104" s="70" t="s">
        <v>347</v>
      </c>
      <c r="K104" s="24" t="s">
        <v>231</v>
      </c>
      <c r="L104" s="70" t="s">
        <v>1543</v>
      </c>
      <c r="M104" s="27"/>
    </row>
    <row r="105" spans="1:16" s="106" customFormat="1" ht="51" hidden="1" customHeight="1" outlineLevel="2">
      <c r="A105" s="37" t="s">
        <v>1133</v>
      </c>
      <c r="B105" s="27" t="s">
        <v>4187</v>
      </c>
      <c r="C105" s="27" t="s">
        <v>4188</v>
      </c>
      <c r="D105" s="27" t="s">
        <v>94</v>
      </c>
      <c r="E105" s="55" t="s">
        <v>4189</v>
      </c>
      <c r="F105" s="70" t="s">
        <v>139</v>
      </c>
      <c r="G105" s="24" t="s">
        <v>842</v>
      </c>
      <c r="H105" s="70" t="s">
        <v>140</v>
      </c>
      <c r="I105" s="69">
        <v>19048</v>
      </c>
      <c r="J105" s="70" t="s">
        <v>4190</v>
      </c>
      <c r="K105" s="24" t="s">
        <v>231</v>
      </c>
      <c r="L105" s="31" t="s">
        <v>4191</v>
      </c>
      <c r="M105" s="24"/>
    </row>
    <row r="106" spans="1:16" s="106" customFormat="1" ht="50.45" hidden="1" customHeight="1" outlineLevel="2">
      <c r="A106" s="37" t="s">
        <v>1133</v>
      </c>
      <c r="B106" s="27" t="s">
        <v>4192</v>
      </c>
      <c r="C106" s="27" t="s">
        <v>4193</v>
      </c>
      <c r="D106" s="27" t="s">
        <v>54</v>
      </c>
      <c r="E106" s="55" t="s">
        <v>4194</v>
      </c>
      <c r="F106" s="70" t="s">
        <v>139</v>
      </c>
      <c r="G106" s="24" t="s">
        <v>842</v>
      </c>
      <c r="H106" s="70" t="s">
        <v>140</v>
      </c>
      <c r="I106" s="69">
        <v>70000</v>
      </c>
      <c r="J106" s="70" t="s">
        <v>4195</v>
      </c>
      <c r="K106" s="24" t="s">
        <v>231</v>
      </c>
      <c r="L106" s="31" t="s">
        <v>4196</v>
      </c>
      <c r="M106" s="121"/>
    </row>
    <row r="107" spans="1:16" s="106" customFormat="1" ht="83.45" hidden="1" customHeight="1" outlineLevel="2">
      <c r="A107" s="37" t="s">
        <v>1133</v>
      </c>
      <c r="B107" s="27" t="s">
        <v>4192</v>
      </c>
      <c r="C107" s="143" t="s">
        <v>4197</v>
      </c>
      <c r="D107" s="27" t="s">
        <v>54</v>
      </c>
      <c r="E107" s="55" t="s">
        <v>4198</v>
      </c>
      <c r="F107" s="70" t="s">
        <v>139</v>
      </c>
      <c r="G107" s="24" t="s">
        <v>842</v>
      </c>
      <c r="H107" s="70" t="s">
        <v>140</v>
      </c>
      <c r="I107" s="69">
        <v>32000</v>
      </c>
      <c r="J107" s="70" t="s">
        <v>4199</v>
      </c>
      <c r="K107" s="24" t="s">
        <v>231</v>
      </c>
      <c r="L107" s="31" t="s">
        <v>4200</v>
      </c>
      <c r="M107" s="70"/>
    </row>
    <row r="108" spans="1:16" s="106" customFormat="1" ht="66.599999999999994" hidden="1" customHeight="1" outlineLevel="2">
      <c r="A108" s="37" t="s">
        <v>1133</v>
      </c>
      <c r="B108" s="27" t="s">
        <v>4201</v>
      </c>
      <c r="C108" s="27" t="s">
        <v>4202</v>
      </c>
      <c r="D108" s="27" t="s">
        <v>54</v>
      </c>
      <c r="E108" s="55" t="s">
        <v>4203</v>
      </c>
      <c r="F108" s="70" t="s">
        <v>527</v>
      </c>
      <c r="G108" s="24" t="s">
        <v>842</v>
      </c>
      <c r="H108" s="70" t="s">
        <v>140</v>
      </c>
      <c r="I108" s="69">
        <v>35714</v>
      </c>
      <c r="J108" s="70" t="s">
        <v>233</v>
      </c>
      <c r="K108" s="24" t="s">
        <v>231</v>
      </c>
      <c r="L108" s="31" t="s">
        <v>354</v>
      </c>
      <c r="M108" s="121"/>
    </row>
    <row r="109" spans="1:16" s="106" customFormat="1" ht="50.45" hidden="1" customHeight="1" outlineLevel="2">
      <c r="A109" s="37" t="s">
        <v>1133</v>
      </c>
      <c r="B109" s="27" t="s">
        <v>4204</v>
      </c>
      <c r="C109" s="27" t="s">
        <v>4205</v>
      </c>
      <c r="D109" s="27" t="s">
        <v>46</v>
      </c>
      <c r="E109" s="55" t="s">
        <v>4206</v>
      </c>
      <c r="F109" s="70" t="s">
        <v>819</v>
      </c>
      <c r="G109" s="24" t="s">
        <v>842</v>
      </c>
      <c r="H109" s="70" t="s">
        <v>351</v>
      </c>
      <c r="I109" s="69">
        <v>50000</v>
      </c>
      <c r="J109" s="70" t="s">
        <v>537</v>
      </c>
      <c r="K109" s="24" t="s">
        <v>231</v>
      </c>
      <c r="L109" s="31" t="s">
        <v>4207</v>
      </c>
      <c r="M109" s="70"/>
    </row>
    <row r="110" spans="1:16" s="106" customFormat="1" ht="50.45" hidden="1" customHeight="1" outlineLevel="2">
      <c r="A110" s="37" t="s">
        <v>1133</v>
      </c>
      <c r="B110" s="27" t="s">
        <v>4208</v>
      </c>
      <c r="C110" s="27" t="s">
        <v>4209</v>
      </c>
      <c r="D110" s="27" t="s">
        <v>145</v>
      </c>
      <c r="E110" s="55" t="s">
        <v>4210</v>
      </c>
      <c r="F110" s="70" t="s">
        <v>831</v>
      </c>
      <c r="G110" s="24" t="s">
        <v>842</v>
      </c>
      <c r="H110" s="70" t="s">
        <v>351</v>
      </c>
      <c r="I110" s="69">
        <v>50000</v>
      </c>
      <c r="J110" s="70" t="s">
        <v>4211</v>
      </c>
      <c r="K110" s="24" t="s">
        <v>231</v>
      </c>
      <c r="L110" s="31" t="s">
        <v>400</v>
      </c>
      <c r="M110" s="121"/>
    </row>
    <row r="111" spans="1:16" s="106" customFormat="1" ht="67.349999999999994" hidden="1" customHeight="1" outlineLevel="2">
      <c r="A111" s="37" t="s">
        <v>1133</v>
      </c>
      <c r="B111" s="27" t="s">
        <v>4212</v>
      </c>
      <c r="C111" s="27" t="s">
        <v>4213</v>
      </c>
      <c r="D111" s="30" t="s">
        <v>145</v>
      </c>
      <c r="E111" s="55" t="s">
        <v>4214</v>
      </c>
      <c r="F111" s="70" t="s">
        <v>831</v>
      </c>
      <c r="G111" s="24" t="s">
        <v>842</v>
      </c>
      <c r="H111" s="70" t="s">
        <v>351</v>
      </c>
      <c r="I111" s="69">
        <v>47619</v>
      </c>
      <c r="J111" s="70" t="s">
        <v>4215</v>
      </c>
      <c r="K111" s="24" t="s">
        <v>231</v>
      </c>
      <c r="L111" s="31" t="s">
        <v>4216</v>
      </c>
      <c r="M111" s="70"/>
    </row>
    <row r="112" spans="1:16" s="106" customFormat="1" ht="51" hidden="1" customHeight="1" outlineLevel="2">
      <c r="A112" s="37" t="s">
        <v>1133</v>
      </c>
      <c r="B112" s="27" t="s">
        <v>4217</v>
      </c>
      <c r="C112" s="27" t="s">
        <v>4218</v>
      </c>
      <c r="D112" s="27" t="s">
        <v>145</v>
      </c>
      <c r="E112" s="55" t="s">
        <v>4219</v>
      </c>
      <c r="F112" s="70" t="s">
        <v>831</v>
      </c>
      <c r="G112" s="24" t="s">
        <v>842</v>
      </c>
      <c r="H112" s="70" t="s">
        <v>351</v>
      </c>
      <c r="I112" s="69">
        <v>57143</v>
      </c>
      <c r="J112" s="70" t="s">
        <v>4220</v>
      </c>
      <c r="K112" s="24" t="s">
        <v>231</v>
      </c>
      <c r="L112" s="31" t="s">
        <v>4220</v>
      </c>
      <c r="M112" s="121"/>
    </row>
    <row r="113" spans="1:13" s="106" customFormat="1" ht="51" hidden="1" customHeight="1" outlineLevel="2">
      <c r="A113" s="37" t="s">
        <v>1133</v>
      </c>
      <c r="B113" s="27" t="s">
        <v>4221</v>
      </c>
      <c r="C113" s="27" t="s">
        <v>530</v>
      </c>
      <c r="D113" s="27" t="s">
        <v>46</v>
      </c>
      <c r="E113" s="55" t="s">
        <v>4222</v>
      </c>
      <c r="F113" s="70" t="s">
        <v>821</v>
      </c>
      <c r="G113" s="24" t="s">
        <v>842</v>
      </c>
      <c r="H113" s="70" t="s">
        <v>351</v>
      </c>
      <c r="I113" s="69">
        <v>36000</v>
      </c>
      <c r="J113" s="70" t="s">
        <v>529</v>
      </c>
      <c r="K113" s="24" t="s">
        <v>231</v>
      </c>
      <c r="L113" s="31" t="s">
        <v>809</v>
      </c>
      <c r="M113" s="121"/>
    </row>
    <row r="114" spans="1:13" s="106" customFormat="1" ht="51" hidden="1" customHeight="1" outlineLevel="2">
      <c r="A114" s="37" t="s">
        <v>1133</v>
      </c>
      <c r="B114" s="70" t="s">
        <v>4221</v>
      </c>
      <c r="C114" s="70" t="s">
        <v>4223</v>
      </c>
      <c r="D114" s="70" t="s">
        <v>46</v>
      </c>
      <c r="E114" s="55" t="s">
        <v>4224</v>
      </c>
      <c r="F114" s="70" t="s">
        <v>821</v>
      </c>
      <c r="G114" s="150" t="s">
        <v>842</v>
      </c>
      <c r="H114" s="70" t="s">
        <v>351</v>
      </c>
      <c r="I114" s="69">
        <v>20000</v>
      </c>
      <c r="J114" s="70" t="s">
        <v>536</v>
      </c>
      <c r="K114" s="70" t="s">
        <v>231</v>
      </c>
      <c r="L114" s="70" t="s">
        <v>4225</v>
      </c>
      <c r="M114" s="70"/>
    </row>
    <row r="115" spans="1:13" s="106" customFormat="1" ht="51" hidden="1" customHeight="1" outlineLevel="2">
      <c r="A115" s="37" t="s">
        <v>1133</v>
      </c>
      <c r="B115" s="70" t="s">
        <v>4221</v>
      </c>
      <c r="C115" s="70" t="s">
        <v>4226</v>
      </c>
      <c r="D115" s="70" t="s">
        <v>46</v>
      </c>
      <c r="E115" s="55" t="s">
        <v>4227</v>
      </c>
      <c r="F115" s="70" t="s">
        <v>4228</v>
      </c>
      <c r="G115" s="150" t="s">
        <v>842</v>
      </c>
      <c r="H115" s="70" t="s">
        <v>351</v>
      </c>
      <c r="I115" s="69">
        <v>19048</v>
      </c>
      <c r="J115" s="70" t="s">
        <v>4229</v>
      </c>
      <c r="K115" s="70" t="s">
        <v>231</v>
      </c>
      <c r="L115" s="70" t="s">
        <v>4230</v>
      </c>
      <c r="M115" s="70"/>
    </row>
    <row r="116" spans="1:13" s="106" customFormat="1" ht="51" hidden="1" customHeight="1" outlineLevel="2">
      <c r="A116" s="37" t="s">
        <v>1133</v>
      </c>
      <c r="B116" s="70" t="s">
        <v>4221</v>
      </c>
      <c r="C116" s="70" t="s">
        <v>4231</v>
      </c>
      <c r="D116" s="70" t="s">
        <v>46</v>
      </c>
      <c r="E116" s="55" t="s">
        <v>4227</v>
      </c>
      <c r="F116" s="70" t="s">
        <v>821</v>
      </c>
      <c r="G116" s="150" t="s">
        <v>842</v>
      </c>
      <c r="H116" s="70" t="s">
        <v>351</v>
      </c>
      <c r="I116" s="69">
        <v>30000</v>
      </c>
      <c r="J116" s="70" t="s">
        <v>531</v>
      </c>
      <c r="K116" s="70" t="s">
        <v>231</v>
      </c>
      <c r="L116" s="70" t="s">
        <v>825</v>
      </c>
      <c r="M116" s="70"/>
    </row>
    <row r="117" spans="1:13" s="106" customFormat="1" ht="51" hidden="1" customHeight="1" outlineLevel="2">
      <c r="A117" s="37" t="s">
        <v>1133</v>
      </c>
      <c r="B117" s="70" t="s">
        <v>4221</v>
      </c>
      <c r="C117" s="70" t="s">
        <v>4232</v>
      </c>
      <c r="D117" s="70" t="s">
        <v>54</v>
      </c>
      <c r="E117" s="55" t="s">
        <v>4233</v>
      </c>
      <c r="F117" s="70" t="s">
        <v>821</v>
      </c>
      <c r="G117" s="150" t="s">
        <v>842</v>
      </c>
      <c r="H117" s="70" t="s">
        <v>351</v>
      </c>
      <c r="I117" s="69">
        <v>42857</v>
      </c>
      <c r="J117" s="70" t="s">
        <v>277</v>
      </c>
      <c r="K117" s="70" t="s">
        <v>231</v>
      </c>
      <c r="L117" s="70" t="s">
        <v>353</v>
      </c>
      <c r="M117" s="70"/>
    </row>
    <row r="118" spans="1:13" s="106" customFormat="1" ht="51" hidden="1" customHeight="1" outlineLevel="2">
      <c r="A118" s="37" t="s">
        <v>1133</v>
      </c>
      <c r="B118" s="70" t="s">
        <v>4234</v>
      </c>
      <c r="C118" s="70" t="s">
        <v>4235</v>
      </c>
      <c r="D118" s="70" t="s">
        <v>46</v>
      </c>
      <c r="E118" s="55" t="s">
        <v>4233</v>
      </c>
      <c r="F118" s="70" t="s">
        <v>821</v>
      </c>
      <c r="G118" s="150" t="s">
        <v>842</v>
      </c>
      <c r="H118" s="70" t="s">
        <v>351</v>
      </c>
      <c r="I118" s="69">
        <v>19048</v>
      </c>
      <c r="J118" s="70" t="s">
        <v>4236</v>
      </c>
      <c r="K118" s="70" t="s">
        <v>231</v>
      </c>
      <c r="L118" s="70" t="s">
        <v>4237</v>
      </c>
      <c r="M118" s="70"/>
    </row>
    <row r="119" spans="1:13" s="106" customFormat="1" ht="51" hidden="1" customHeight="1" outlineLevel="2">
      <c r="A119" s="138" t="s">
        <v>1133</v>
      </c>
      <c r="B119" s="175" t="s">
        <v>4238</v>
      </c>
      <c r="C119" s="175" t="s">
        <v>4239</v>
      </c>
      <c r="D119" s="175" t="s">
        <v>54</v>
      </c>
      <c r="E119" s="176" t="s">
        <v>4240</v>
      </c>
      <c r="F119" s="175" t="s">
        <v>324</v>
      </c>
      <c r="G119" s="177" t="s">
        <v>842</v>
      </c>
      <c r="H119" s="175" t="s">
        <v>351</v>
      </c>
      <c r="I119" s="69">
        <v>23810</v>
      </c>
      <c r="J119" s="175" t="s">
        <v>4229</v>
      </c>
      <c r="K119" s="175" t="s">
        <v>231</v>
      </c>
      <c r="L119" s="175" t="s">
        <v>4229</v>
      </c>
      <c r="M119" s="175"/>
    </row>
    <row r="120" spans="1:13" s="106" customFormat="1" ht="51" hidden="1" customHeight="1" outlineLevel="2">
      <c r="A120" s="37" t="s">
        <v>1133</v>
      </c>
      <c r="B120" s="70" t="s">
        <v>4238</v>
      </c>
      <c r="C120" s="70" t="s">
        <v>4241</v>
      </c>
      <c r="D120" s="70" t="s">
        <v>54</v>
      </c>
      <c r="E120" s="55" t="s">
        <v>4242</v>
      </c>
      <c r="F120" s="70" t="s">
        <v>324</v>
      </c>
      <c r="G120" s="70" t="s">
        <v>842</v>
      </c>
      <c r="H120" s="70" t="s">
        <v>351</v>
      </c>
      <c r="I120" s="69">
        <v>50000</v>
      </c>
      <c r="J120" s="70" t="s">
        <v>187</v>
      </c>
      <c r="K120" s="70" t="s">
        <v>231</v>
      </c>
      <c r="L120" s="70" t="s">
        <v>362</v>
      </c>
      <c r="M120" s="70"/>
    </row>
    <row r="121" spans="1:13" s="106" customFormat="1" ht="51" hidden="1" customHeight="1" outlineLevel="2">
      <c r="A121" s="37" t="s">
        <v>1133</v>
      </c>
      <c r="B121" s="70" t="s">
        <v>4243</v>
      </c>
      <c r="C121" s="70" t="s">
        <v>4244</v>
      </c>
      <c r="D121" s="70" t="s">
        <v>94</v>
      </c>
      <c r="E121" s="55" t="s">
        <v>4245</v>
      </c>
      <c r="F121" s="70" t="s">
        <v>139</v>
      </c>
      <c r="G121" s="70" t="s">
        <v>842</v>
      </c>
      <c r="H121" s="70" t="s">
        <v>140</v>
      </c>
      <c r="I121" s="69">
        <v>857143</v>
      </c>
      <c r="J121" s="70" t="s">
        <v>345</v>
      </c>
      <c r="K121" s="70" t="s">
        <v>231</v>
      </c>
      <c r="L121" s="70" t="s">
        <v>4246</v>
      </c>
      <c r="M121" s="70"/>
    </row>
    <row r="122" spans="1:13" s="106" customFormat="1" ht="51" hidden="1" customHeight="1" outlineLevel="2">
      <c r="A122" s="139" t="s">
        <v>1133</v>
      </c>
      <c r="B122" s="122" t="s">
        <v>4243</v>
      </c>
      <c r="C122" s="122" t="s">
        <v>4247</v>
      </c>
      <c r="D122" s="122" t="s">
        <v>94</v>
      </c>
      <c r="E122" s="178" t="s">
        <v>4248</v>
      </c>
      <c r="F122" s="122" t="s">
        <v>139</v>
      </c>
      <c r="G122" s="179" t="s">
        <v>842</v>
      </c>
      <c r="H122" s="122" t="s">
        <v>140</v>
      </c>
      <c r="I122" s="69">
        <v>900000</v>
      </c>
      <c r="J122" s="122" t="s">
        <v>800</v>
      </c>
      <c r="K122" s="122" t="s">
        <v>231</v>
      </c>
      <c r="L122" s="122" t="s">
        <v>4249</v>
      </c>
      <c r="M122" s="122"/>
    </row>
    <row r="123" spans="1:13" s="106" customFormat="1" ht="51" hidden="1" customHeight="1" outlineLevel="2">
      <c r="A123" s="37" t="s">
        <v>1133</v>
      </c>
      <c r="B123" s="70" t="s">
        <v>4243</v>
      </c>
      <c r="C123" s="70" t="s">
        <v>4250</v>
      </c>
      <c r="D123" s="70" t="s">
        <v>94</v>
      </c>
      <c r="E123" s="55" t="s">
        <v>4251</v>
      </c>
      <c r="F123" s="70" t="s">
        <v>139</v>
      </c>
      <c r="G123" s="70" t="s">
        <v>842</v>
      </c>
      <c r="H123" s="70" t="s">
        <v>140</v>
      </c>
      <c r="I123" s="69">
        <v>809524</v>
      </c>
      <c r="J123" s="70" t="s">
        <v>334</v>
      </c>
      <c r="K123" s="70" t="s">
        <v>231</v>
      </c>
      <c r="L123" s="70" t="s">
        <v>4252</v>
      </c>
      <c r="M123" s="70"/>
    </row>
    <row r="124" spans="1:13" s="106" customFormat="1" ht="68.099999999999994" hidden="1" customHeight="1" outlineLevel="2">
      <c r="A124" s="37" t="s">
        <v>1133</v>
      </c>
      <c r="B124" s="70" t="s">
        <v>4253</v>
      </c>
      <c r="C124" s="70" t="s">
        <v>4254</v>
      </c>
      <c r="D124" s="70" t="s">
        <v>107</v>
      </c>
      <c r="E124" s="55" t="s">
        <v>4255</v>
      </c>
      <c r="F124" s="70" t="s">
        <v>139</v>
      </c>
      <c r="G124" s="150" t="s">
        <v>842</v>
      </c>
      <c r="H124" s="70" t="s">
        <v>140</v>
      </c>
      <c r="I124" s="69">
        <v>352333</v>
      </c>
      <c r="J124" s="70" t="s">
        <v>4256</v>
      </c>
      <c r="K124" s="70" t="s">
        <v>231</v>
      </c>
      <c r="L124" s="70" t="s">
        <v>4257</v>
      </c>
      <c r="M124" s="70"/>
    </row>
    <row r="125" spans="1:13" s="106" customFormat="1" ht="50.45" hidden="1" customHeight="1" outlineLevel="2">
      <c r="A125" s="37" t="s">
        <v>1133</v>
      </c>
      <c r="B125" s="70" t="s">
        <v>4192</v>
      </c>
      <c r="C125" s="70" t="s">
        <v>4258</v>
      </c>
      <c r="D125" s="70" t="s">
        <v>54</v>
      </c>
      <c r="E125" s="55" t="s">
        <v>4259</v>
      </c>
      <c r="F125" s="70" t="s">
        <v>139</v>
      </c>
      <c r="G125" s="150" t="s">
        <v>842</v>
      </c>
      <c r="H125" s="70" t="s">
        <v>140</v>
      </c>
      <c r="I125" s="69">
        <v>85714</v>
      </c>
      <c r="J125" s="70" t="s">
        <v>4260</v>
      </c>
      <c r="K125" s="70" t="s">
        <v>231</v>
      </c>
      <c r="L125" s="70" t="s">
        <v>4261</v>
      </c>
      <c r="M125" s="70"/>
    </row>
    <row r="126" spans="1:13" s="106" customFormat="1" ht="50.45" hidden="1" customHeight="1" outlineLevel="2">
      <c r="A126" s="37" t="s">
        <v>1133</v>
      </c>
      <c r="B126" s="70" t="s">
        <v>4262</v>
      </c>
      <c r="C126" s="70" t="s">
        <v>4263</v>
      </c>
      <c r="D126" s="70" t="s">
        <v>54</v>
      </c>
      <c r="E126" s="55" t="s">
        <v>4264</v>
      </c>
      <c r="F126" s="70" t="s">
        <v>324</v>
      </c>
      <c r="G126" s="150" t="s">
        <v>842</v>
      </c>
      <c r="H126" s="70" t="s">
        <v>351</v>
      </c>
      <c r="I126" s="69">
        <v>76190</v>
      </c>
      <c r="J126" s="70" t="s">
        <v>136</v>
      </c>
      <c r="K126" s="70" t="s">
        <v>231</v>
      </c>
      <c r="L126" s="70" t="s">
        <v>236</v>
      </c>
      <c r="M126" s="70"/>
    </row>
    <row r="127" spans="1:13" s="106" customFormat="1" ht="50.45" hidden="1" customHeight="1" outlineLevel="2">
      <c r="A127" s="37" t="s">
        <v>1133</v>
      </c>
      <c r="B127" s="70" t="s">
        <v>4265</v>
      </c>
      <c r="C127" s="70" t="s">
        <v>4266</v>
      </c>
      <c r="D127" s="70" t="s">
        <v>46</v>
      </c>
      <c r="E127" s="55" t="s">
        <v>4267</v>
      </c>
      <c r="F127" s="70" t="s">
        <v>324</v>
      </c>
      <c r="G127" s="150" t="s">
        <v>842</v>
      </c>
      <c r="H127" s="70" t="s">
        <v>351</v>
      </c>
      <c r="I127" s="69">
        <v>45714</v>
      </c>
      <c r="J127" s="70" t="s">
        <v>326</v>
      </c>
      <c r="K127" s="70" t="s">
        <v>231</v>
      </c>
      <c r="L127" s="70" t="s">
        <v>808</v>
      </c>
      <c r="M127" s="70"/>
    </row>
    <row r="128" spans="1:13" s="106" customFormat="1" ht="68.099999999999994" hidden="1" customHeight="1" outlineLevel="2">
      <c r="A128" s="37" t="s">
        <v>1133</v>
      </c>
      <c r="B128" s="70" t="s">
        <v>4268</v>
      </c>
      <c r="C128" s="70" t="s">
        <v>4269</v>
      </c>
      <c r="D128" s="70" t="s">
        <v>107</v>
      </c>
      <c r="E128" s="55" t="s">
        <v>4270</v>
      </c>
      <c r="F128" s="70" t="s">
        <v>324</v>
      </c>
      <c r="G128" s="150" t="s">
        <v>842</v>
      </c>
      <c r="H128" s="70" t="s">
        <v>351</v>
      </c>
      <c r="I128" s="69">
        <v>78572</v>
      </c>
      <c r="J128" s="70" t="s">
        <v>828</v>
      </c>
      <c r="K128" s="70" t="s">
        <v>231</v>
      </c>
      <c r="L128" s="70" t="s">
        <v>4271</v>
      </c>
      <c r="M128" s="70"/>
    </row>
    <row r="129" spans="1:13" s="106" customFormat="1" ht="50.45" hidden="1" customHeight="1" outlineLevel="2">
      <c r="A129" s="138" t="s">
        <v>1133</v>
      </c>
      <c r="B129" s="175" t="s">
        <v>4272</v>
      </c>
      <c r="C129" s="175" t="s">
        <v>4273</v>
      </c>
      <c r="D129" s="175" t="s">
        <v>145</v>
      </c>
      <c r="E129" s="176" t="s">
        <v>4274</v>
      </c>
      <c r="F129" s="175" t="s">
        <v>324</v>
      </c>
      <c r="G129" s="177" t="s">
        <v>842</v>
      </c>
      <c r="H129" s="175" t="s">
        <v>351</v>
      </c>
      <c r="I129" s="69">
        <v>50000</v>
      </c>
      <c r="J129" s="175" t="s">
        <v>1445</v>
      </c>
      <c r="K129" s="175" t="s">
        <v>231</v>
      </c>
      <c r="L129" s="175" t="s">
        <v>4275</v>
      </c>
      <c r="M129" s="175"/>
    </row>
    <row r="130" spans="1:13" s="106" customFormat="1" ht="50.45" hidden="1" customHeight="1" outlineLevel="2">
      <c r="A130" s="37" t="s">
        <v>1133</v>
      </c>
      <c r="B130" s="70" t="s">
        <v>4276</v>
      </c>
      <c r="C130" s="70" t="s">
        <v>4792</v>
      </c>
      <c r="D130" s="70" t="s">
        <v>46</v>
      </c>
      <c r="E130" s="55" t="s">
        <v>4277</v>
      </c>
      <c r="F130" s="70" t="s">
        <v>324</v>
      </c>
      <c r="G130" s="70" t="s">
        <v>842</v>
      </c>
      <c r="H130" s="70" t="s">
        <v>351</v>
      </c>
      <c r="I130" s="69">
        <v>30000</v>
      </c>
      <c r="J130" s="70" t="s">
        <v>4278</v>
      </c>
      <c r="K130" s="70" t="s">
        <v>231</v>
      </c>
      <c r="L130" s="70" t="s">
        <v>4279</v>
      </c>
      <c r="M130" s="70"/>
    </row>
    <row r="131" spans="1:13" s="106" customFormat="1" ht="50.45" hidden="1" customHeight="1" outlineLevel="2">
      <c r="A131" s="37" t="s">
        <v>1133</v>
      </c>
      <c r="B131" s="38" t="s">
        <v>4276</v>
      </c>
      <c r="C131" s="70" t="s">
        <v>4280</v>
      </c>
      <c r="D131" s="70" t="s">
        <v>46</v>
      </c>
      <c r="E131" s="55" t="s">
        <v>4281</v>
      </c>
      <c r="F131" s="38" t="s">
        <v>324</v>
      </c>
      <c r="G131" s="70" t="s">
        <v>842</v>
      </c>
      <c r="H131" s="70" t="s">
        <v>351</v>
      </c>
      <c r="I131" s="69">
        <v>70000</v>
      </c>
      <c r="J131" s="38" t="s">
        <v>4282</v>
      </c>
      <c r="K131" s="70" t="s">
        <v>231</v>
      </c>
      <c r="L131" s="38" t="s">
        <v>809</v>
      </c>
      <c r="M131" s="70"/>
    </row>
    <row r="132" spans="1:13" s="106" customFormat="1" ht="50.45" hidden="1" customHeight="1" outlineLevel="2">
      <c r="A132" s="139" t="s">
        <v>1133</v>
      </c>
      <c r="B132" s="180" t="s">
        <v>4283</v>
      </c>
      <c r="C132" s="180" t="s">
        <v>4284</v>
      </c>
      <c r="D132" s="180" t="s">
        <v>94</v>
      </c>
      <c r="E132" s="181" t="s">
        <v>4285</v>
      </c>
      <c r="F132" s="180" t="s">
        <v>324</v>
      </c>
      <c r="G132" s="179" t="s">
        <v>842</v>
      </c>
      <c r="H132" s="180" t="s">
        <v>351</v>
      </c>
      <c r="I132" s="69">
        <v>28571</v>
      </c>
      <c r="J132" s="180" t="s">
        <v>4286</v>
      </c>
      <c r="K132" s="180" t="s">
        <v>231</v>
      </c>
      <c r="L132" s="180" t="s">
        <v>4287</v>
      </c>
      <c r="M132" s="180"/>
    </row>
    <row r="133" spans="1:13" s="106" customFormat="1" ht="50.45" hidden="1" customHeight="1" outlineLevel="2">
      <c r="A133" s="37" t="s">
        <v>1133</v>
      </c>
      <c r="B133" s="70" t="s">
        <v>4276</v>
      </c>
      <c r="C133" s="70" t="s">
        <v>4288</v>
      </c>
      <c r="D133" s="70" t="s">
        <v>46</v>
      </c>
      <c r="E133" s="55" t="s">
        <v>4289</v>
      </c>
      <c r="F133" s="70" t="s">
        <v>324</v>
      </c>
      <c r="G133" s="150" t="s">
        <v>842</v>
      </c>
      <c r="H133" s="70" t="s">
        <v>351</v>
      </c>
      <c r="I133" s="69">
        <v>23810</v>
      </c>
      <c r="J133" s="70" t="s">
        <v>118</v>
      </c>
      <c r="K133" s="70" t="s">
        <v>231</v>
      </c>
      <c r="L133" s="70" t="s">
        <v>4290</v>
      </c>
      <c r="M133" s="70"/>
    </row>
    <row r="134" spans="1:13" s="106" customFormat="1" ht="50.45" hidden="1" customHeight="1" outlineLevel="2">
      <c r="A134" s="37" t="s">
        <v>1133</v>
      </c>
      <c r="B134" s="38" t="s">
        <v>4276</v>
      </c>
      <c r="C134" s="38" t="s">
        <v>4291</v>
      </c>
      <c r="D134" s="38" t="s">
        <v>46</v>
      </c>
      <c r="E134" s="36" t="s">
        <v>4292</v>
      </c>
      <c r="F134" s="38" t="s">
        <v>324</v>
      </c>
      <c r="G134" s="70" t="s">
        <v>842</v>
      </c>
      <c r="H134" s="70" t="s">
        <v>351</v>
      </c>
      <c r="I134" s="69">
        <v>28571</v>
      </c>
      <c r="J134" s="38" t="s">
        <v>537</v>
      </c>
      <c r="K134" s="38" t="s">
        <v>231</v>
      </c>
      <c r="L134" s="38" t="s">
        <v>4293</v>
      </c>
      <c r="M134" s="38"/>
    </row>
    <row r="135" spans="1:13" s="106" customFormat="1" ht="67.349999999999994" hidden="1" customHeight="1" outlineLevel="2">
      <c r="A135" s="37" t="s">
        <v>1133</v>
      </c>
      <c r="B135" s="38" t="s">
        <v>4294</v>
      </c>
      <c r="C135" s="38" t="s">
        <v>4295</v>
      </c>
      <c r="D135" s="38" t="s">
        <v>145</v>
      </c>
      <c r="E135" s="36" t="s">
        <v>4296</v>
      </c>
      <c r="F135" s="38" t="s">
        <v>831</v>
      </c>
      <c r="G135" s="70" t="s">
        <v>842</v>
      </c>
      <c r="H135" s="70" t="s">
        <v>351</v>
      </c>
      <c r="I135" s="69">
        <v>60000</v>
      </c>
      <c r="J135" s="38" t="s">
        <v>4297</v>
      </c>
      <c r="K135" s="38" t="s">
        <v>231</v>
      </c>
      <c r="L135" s="38" t="s">
        <v>4298</v>
      </c>
      <c r="M135" s="38"/>
    </row>
    <row r="136" spans="1:13" s="106" customFormat="1" ht="68.099999999999994" hidden="1" customHeight="1" outlineLevel="2">
      <c r="A136" s="139" t="s">
        <v>1133</v>
      </c>
      <c r="B136" s="182" t="s">
        <v>4299</v>
      </c>
      <c r="C136" s="182" t="s">
        <v>4300</v>
      </c>
      <c r="D136" s="182" t="s">
        <v>145</v>
      </c>
      <c r="E136" s="183" t="s">
        <v>4301</v>
      </c>
      <c r="F136" s="182" t="s">
        <v>831</v>
      </c>
      <c r="G136" s="179" t="s">
        <v>842</v>
      </c>
      <c r="H136" s="122" t="s">
        <v>351</v>
      </c>
      <c r="I136" s="69">
        <v>60000</v>
      </c>
      <c r="J136" s="182" t="s">
        <v>4302</v>
      </c>
      <c r="K136" s="182" t="s">
        <v>231</v>
      </c>
      <c r="L136" s="182" t="s">
        <v>4302</v>
      </c>
      <c r="M136" s="182"/>
    </row>
    <row r="137" spans="1:13" s="106" customFormat="1" ht="52.35" hidden="1" customHeight="1" outlineLevel="2">
      <c r="A137" s="37" t="s">
        <v>1133</v>
      </c>
      <c r="B137" s="150" t="s">
        <v>4303</v>
      </c>
      <c r="C137" s="150" t="s">
        <v>4304</v>
      </c>
      <c r="D137" s="150" t="s">
        <v>145</v>
      </c>
      <c r="E137" s="156" t="s">
        <v>4305</v>
      </c>
      <c r="F137" s="150" t="s">
        <v>831</v>
      </c>
      <c r="G137" s="150" t="s">
        <v>842</v>
      </c>
      <c r="H137" s="150" t="s">
        <v>351</v>
      </c>
      <c r="I137" s="69">
        <v>50000</v>
      </c>
      <c r="J137" s="150" t="s">
        <v>4306</v>
      </c>
      <c r="K137" s="150" t="s">
        <v>231</v>
      </c>
      <c r="L137" s="150" t="s">
        <v>4307</v>
      </c>
      <c r="M137" s="70"/>
    </row>
    <row r="138" spans="1:13" s="106" customFormat="1" ht="51" hidden="1" customHeight="1" outlineLevel="2">
      <c r="A138" s="37" t="s">
        <v>1133</v>
      </c>
      <c r="B138" s="150" t="s">
        <v>4308</v>
      </c>
      <c r="C138" s="150" t="s">
        <v>4309</v>
      </c>
      <c r="D138" s="150" t="s">
        <v>46</v>
      </c>
      <c r="E138" s="156" t="s">
        <v>4310</v>
      </c>
      <c r="F138" s="150" t="s">
        <v>831</v>
      </c>
      <c r="G138" s="150" t="s">
        <v>842</v>
      </c>
      <c r="H138" s="150" t="s">
        <v>351</v>
      </c>
      <c r="I138" s="69">
        <v>140952</v>
      </c>
      <c r="J138" s="150" t="s">
        <v>4311</v>
      </c>
      <c r="K138" s="150" t="s">
        <v>231</v>
      </c>
      <c r="L138" s="150" t="s">
        <v>4312</v>
      </c>
      <c r="M138" s="70"/>
    </row>
    <row r="139" spans="1:13" s="3" customFormat="1" ht="25.35" hidden="1" customHeight="1" outlineLevel="1" collapsed="1">
      <c r="A139" s="148" t="s">
        <v>4795</v>
      </c>
      <c r="B139" s="148"/>
      <c r="C139" s="148"/>
      <c r="D139" s="148"/>
      <c r="E139" s="148"/>
      <c r="F139" s="148"/>
      <c r="G139" s="148"/>
      <c r="H139" s="54"/>
      <c r="I139" s="43">
        <f>SUM(I140:I169)</f>
        <v>3267529</v>
      </c>
      <c r="J139" s="148"/>
      <c r="K139" s="148"/>
      <c r="L139" s="148"/>
      <c r="M139" s="148"/>
    </row>
    <row r="140" spans="1:13" s="106" customFormat="1" ht="52.35" hidden="1" customHeight="1" outlineLevel="2">
      <c r="A140" s="37" t="s">
        <v>4313</v>
      </c>
      <c r="B140" s="70" t="s">
        <v>559</v>
      </c>
      <c r="C140" s="70" t="s">
        <v>4314</v>
      </c>
      <c r="D140" s="70" t="s">
        <v>94</v>
      </c>
      <c r="E140" s="55" t="s">
        <v>4315</v>
      </c>
      <c r="F140" s="70" t="s">
        <v>113</v>
      </c>
      <c r="G140" s="150" t="s">
        <v>842</v>
      </c>
      <c r="H140" s="70" t="s">
        <v>48</v>
      </c>
      <c r="I140" s="69">
        <v>440000</v>
      </c>
      <c r="J140" s="70" t="s">
        <v>4316</v>
      </c>
      <c r="K140" s="70" t="s">
        <v>4317</v>
      </c>
      <c r="L140" s="70" t="s">
        <v>4318</v>
      </c>
      <c r="M140" s="70"/>
    </row>
    <row r="141" spans="1:13" s="106" customFormat="1" ht="67.349999999999994" hidden="1" customHeight="1" outlineLevel="2">
      <c r="A141" s="37" t="s">
        <v>4313</v>
      </c>
      <c r="B141" s="70" t="s">
        <v>4319</v>
      </c>
      <c r="C141" s="70" t="s">
        <v>4791</v>
      </c>
      <c r="D141" s="70" t="s">
        <v>46</v>
      </c>
      <c r="E141" s="55" t="s">
        <v>4320</v>
      </c>
      <c r="F141" s="70" t="s">
        <v>113</v>
      </c>
      <c r="G141" s="150" t="s">
        <v>842</v>
      </c>
      <c r="H141" s="70" t="s">
        <v>48</v>
      </c>
      <c r="I141" s="69">
        <v>399552</v>
      </c>
      <c r="J141" s="70" t="s">
        <v>560</v>
      </c>
      <c r="K141" s="70" t="s">
        <v>4321</v>
      </c>
      <c r="L141" s="70" t="s">
        <v>81</v>
      </c>
      <c r="M141" s="70"/>
    </row>
    <row r="142" spans="1:13" s="106" customFormat="1" ht="67.349999999999994" hidden="1" customHeight="1" outlineLevel="2">
      <c r="A142" s="37" t="s">
        <v>4313</v>
      </c>
      <c r="B142" s="70" t="s">
        <v>302</v>
      </c>
      <c r="C142" s="70" t="s">
        <v>545</v>
      </c>
      <c r="D142" s="70" t="s">
        <v>145</v>
      </c>
      <c r="E142" s="55" t="s">
        <v>4322</v>
      </c>
      <c r="F142" s="70" t="s">
        <v>289</v>
      </c>
      <c r="G142" s="150" t="s">
        <v>842</v>
      </c>
      <c r="H142" s="70" t="s">
        <v>48</v>
      </c>
      <c r="I142" s="69">
        <v>21000</v>
      </c>
      <c r="J142" s="70" t="s">
        <v>546</v>
      </c>
      <c r="K142" s="70" t="s">
        <v>4323</v>
      </c>
      <c r="L142" s="70" t="s">
        <v>4324</v>
      </c>
      <c r="M142" s="70"/>
    </row>
    <row r="143" spans="1:13" s="106" customFormat="1" ht="51" hidden="1" customHeight="1" outlineLevel="2">
      <c r="A143" s="37" t="s">
        <v>4313</v>
      </c>
      <c r="B143" s="70" t="s">
        <v>548</v>
      </c>
      <c r="C143" s="70" t="s">
        <v>867</v>
      </c>
      <c r="D143" s="70" t="s">
        <v>145</v>
      </c>
      <c r="E143" s="55" t="s">
        <v>4325</v>
      </c>
      <c r="F143" s="70" t="s">
        <v>287</v>
      </c>
      <c r="G143" s="150" t="s">
        <v>842</v>
      </c>
      <c r="H143" s="70" t="s">
        <v>48</v>
      </c>
      <c r="I143" s="69">
        <v>33333</v>
      </c>
      <c r="J143" s="70" t="s">
        <v>4326</v>
      </c>
      <c r="K143" s="70" t="s">
        <v>4327</v>
      </c>
      <c r="L143" s="70" t="s">
        <v>561</v>
      </c>
      <c r="M143" s="70"/>
    </row>
    <row r="144" spans="1:13" s="106" customFormat="1" ht="51" hidden="1" customHeight="1" outlineLevel="2">
      <c r="A144" s="37" t="s">
        <v>4313</v>
      </c>
      <c r="B144" s="70" t="s">
        <v>548</v>
      </c>
      <c r="C144" s="70" t="s">
        <v>549</v>
      </c>
      <c r="D144" s="70" t="s">
        <v>94</v>
      </c>
      <c r="E144" s="55" t="s">
        <v>4328</v>
      </c>
      <c r="F144" s="70" t="s">
        <v>312</v>
      </c>
      <c r="G144" s="150" t="s">
        <v>842</v>
      </c>
      <c r="H144" s="70" t="s">
        <v>48</v>
      </c>
      <c r="I144" s="69">
        <v>19048</v>
      </c>
      <c r="J144" s="70" t="s">
        <v>327</v>
      </c>
      <c r="K144" s="70" t="s">
        <v>550</v>
      </c>
      <c r="L144" s="70" t="s">
        <v>551</v>
      </c>
      <c r="M144" s="70"/>
    </row>
    <row r="145" spans="1:14" s="106" customFormat="1" ht="51" hidden="1" customHeight="1" outlineLevel="2">
      <c r="A145" s="37" t="s">
        <v>4313</v>
      </c>
      <c r="B145" s="175" t="s">
        <v>4329</v>
      </c>
      <c r="C145" s="175" t="s">
        <v>1300</v>
      </c>
      <c r="D145" s="175" t="s">
        <v>94</v>
      </c>
      <c r="E145" s="176" t="s">
        <v>4322</v>
      </c>
      <c r="F145" s="175" t="s">
        <v>295</v>
      </c>
      <c r="G145" s="177" t="s">
        <v>842</v>
      </c>
      <c r="H145" s="175" t="s">
        <v>48</v>
      </c>
      <c r="I145" s="69">
        <v>50000</v>
      </c>
      <c r="J145" s="175" t="s">
        <v>1298</v>
      </c>
      <c r="K145" s="175" t="s">
        <v>4330</v>
      </c>
      <c r="L145" s="175" t="s">
        <v>4331</v>
      </c>
      <c r="M145" s="175"/>
    </row>
    <row r="146" spans="1:14" s="106" customFormat="1" ht="51" hidden="1" customHeight="1" outlineLevel="2">
      <c r="A146" s="37" t="s">
        <v>4313</v>
      </c>
      <c r="B146" s="70" t="s">
        <v>1301</v>
      </c>
      <c r="C146" s="70" t="s">
        <v>539</v>
      </c>
      <c r="D146" s="70" t="s">
        <v>145</v>
      </c>
      <c r="E146" s="55" t="s">
        <v>4332</v>
      </c>
      <c r="F146" s="70" t="s">
        <v>295</v>
      </c>
      <c r="G146" s="70" t="s">
        <v>842</v>
      </c>
      <c r="H146" s="70" t="s">
        <v>48</v>
      </c>
      <c r="I146" s="69">
        <v>20000</v>
      </c>
      <c r="J146" s="70" t="s">
        <v>4333</v>
      </c>
      <c r="K146" s="70" t="s">
        <v>4334</v>
      </c>
      <c r="L146" s="70" t="s">
        <v>4335</v>
      </c>
      <c r="M146" s="70"/>
    </row>
    <row r="147" spans="1:14" s="106" customFormat="1" ht="67.349999999999994" hidden="1" customHeight="1" outlineLevel="2">
      <c r="A147" s="37" t="s">
        <v>4313</v>
      </c>
      <c r="B147" s="70" t="s">
        <v>4336</v>
      </c>
      <c r="C147" s="70" t="s">
        <v>4337</v>
      </c>
      <c r="D147" s="70" t="s">
        <v>145</v>
      </c>
      <c r="E147" s="55" t="s">
        <v>4322</v>
      </c>
      <c r="F147" s="70" t="s">
        <v>286</v>
      </c>
      <c r="G147" s="70" t="s">
        <v>842</v>
      </c>
      <c r="H147" s="70" t="s">
        <v>48</v>
      </c>
      <c r="I147" s="69">
        <v>5400</v>
      </c>
      <c r="J147" s="70" t="s">
        <v>4338</v>
      </c>
      <c r="K147" s="70" t="s">
        <v>4339</v>
      </c>
      <c r="L147" s="70" t="s">
        <v>4340</v>
      </c>
      <c r="M147" s="70"/>
    </row>
    <row r="148" spans="1:14" s="106" customFormat="1" ht="67.349999999999994" hidden="1" customHeight="1" outlineLevel="2">
      <c r="A148" s="37" t="s">
        <v>4313</v>
      </c>
      <c r="B148" s="122" t="s">
        <v>4336</v>
      </c>
      <c r="C148" s="122" t="s">
        <v>4337</v>
      </c>
      <c r="D148" s="122" t="s">
        <v>145</v>
      </c>
      <c r="E148" s="178" t="s">
        <v>4322</v>
      </c>
      <c r="F148" s="122" t="s">
        <v>286</v>
      </c>
      <c r="G148" s="179" t="s">
        <v>842</v>
      </c>
      <c r="H148" s="122" t="s">
        <v>48</v>
      </c>
      <c r="I148" s="69">
        <v>5400</v>
      </c>
      <c r="J148" s="122" t="s">
        <v>562</v>
      </c>
      <c r="K148" s="122" t="s">
        <v>4339</v>
      </c>
      <c r="L148" s="122" t="s">
        <v>563</v>
      </c>
      <c r="M148" s="122"/>
    </row>
    <row r="149" spans="1:14" s="106" customFormat="1" ht="67.349999999999994" hidden="1" customHeight="1" outlineLevel="2">
      <c r="A149" s="37" t="s">
        <v>4313</v>
      </c>
      <c r="B149" s="70" t="s">
        <v>4336</v>
      </c>
      <c r="C149" s="70" t="s">
        <v>4337</v>
      </c>
      <c r="D149" s="70" t="s">
        <v>145</v>
      </c>
      <c r="E149" s="55" t="s">
        <v>4322</v>
      </c>
      <c r="F149" s="70" t="s">
        <v>286</v>
      </c>
      <c r="G149" s="150" t="s">
        <v>842</v>
      </c>
      <c r="H149" s="70" t="s">
        <v>48</v>
      </c>
      <c r="I149" s="69">
        <v>5400</v>
      </c>
      <c r="J149" s="70" t="s">
        <v>564</v>
      </c>
      <c r="K149" s="70" t="s">
        <v>4339</v>
      </c>
      <c r="L149" s="70" t="s">
        <v>4341</v>
      </c>
      <c r="M149" s="70"/>
    </row>
    <row r="150" spans="1:14" s="106" customFormat="1" ht="67.349999999999994" hidden="1" customHeight="1" outlineLevel="2">
      <c r="A150" s="37" t="s">
        <v>4313</v>
      </c>
      <c r="B150" s="70" t="s">
        <v>4342</v>
      </c>
      <c r="C150" s="70" t="s">
        <v>4343</v>
      </c>
      <c r="D150" s="70" t="s">
        <v>145</v>
      </c>
      <c r="E150" s="55" t="s">
        <v>4242</v>
      </c>
      <c r="F150" s="70" t="s">
        <v>317</v>
      </c>
      <c r="G150" s="150" t="s">
        <v>842</v>
      </c>
      <c r="H150" s="70" t="s">
        <v>48</v>
      </c>
      <c r="I150" s="69">
        <v>2000</v>
      </c>
      <c r="J150" s="70" t="s">
        <v>4344</v>
      </c>
      <c r="K150" s="70" t="s">
        <v>4345</v>
      </c>
      <c r="L150" s="70" t="s">
        <v>4346</v>
      </c>
      <c r="M150" s="70"/>
    </row>
    <row r="151" spans="1:14" s="106" customFormat="1" ht="67.349999999999994" hidden="1" customHeight="1" outlineLevel="2">
      <c r="A151" s="37" t="s">
        <v>4313</v>
      </c>
      <c r="B151" s="70" t="s">
        <v>4342</v>
      </c>
      <c r="C151" s="70" t="s">
        <v>4343</v>
      </c>
      <c r="D151" s="70" t="s">
        <v>145</v>
      </c>
      <c r="E151" s="55" t="s">
        <v>4322</v>
      </c>
      <c r="F151" s="70" t="s">
        <v>317</v>
      </c>
      <c r="G151" s="150" t="s">
        <v>842</v>
      </c>
      <c r="H151" s="70" t="s">
        <v>48</v>
      </c>
      <c r="I151" s="69">
        <v>12000</v>
      </c>
      <c r="J151" s="70" t="s">
        <v>4344</v>
      </c>
      <c r="K151" s="70" t="s">
        <v>4347</v>
      </c>
      <c r="L151" s="70" t="s">
        <v>4346</v>
      </c>
      <c r="M151" s="70"/>
    </row>
    <row r="152" spans="1:14" s="106" customFormat="1" ht="67.349999999999994" hidden="1" customHeight="1" outlineLevel="2">
      <c r="A152" s="37" t="s">
        <v>4313</v>
      </c>
      <c r="B152" s="70" t="s">
        <v>554</v>
      </c>
      <c r="C152" s="70" t="s">
        <v>4348</v>
      </c>
      <c r="D152" s="70" t="s">
        <v>145</v>
      </c>
      <c r="E152" s="55" t="s">
        <v>4349</v>
      </c>
      <c r="F152" s="70" t="s">
        <v>283</v>
      </c>
      <c r="G152" s="150" t="s">
        <v>842</v>
      </c>
      <c r="H152" s="70" t="s">
        <v>48</v>
      </c>
      <c r="I152" s="69">
        <v>7200</v>
      </c>
      <c r="J152" s="70" t="s">
        <v>284</v>
      </c>
      <c r="K152" s="70" t="s">
        <v>4448</v>
      </c>
      <c r="L152" s="70" t="s">
        <v>556</v>
      </c>
      <c r="M152" s="70"/>
    </row>
    <row r="153" spans="1:14" s="106" customFormat="1" ht="67.349999999999994" hidden="1" customHeight="1" outlineLevel="2">
      <c r="A153" s="37" t="s">
        <v>4313</v>
      </c>
      <c r="B153" s="70" t="s">
        <v>554</v>
      </c>
      <c r="C153" s="70" t="s">
        <v>4350</v>
      </c>
      <c r="D153" s="70" t="s">
        <v>94</v>
      </c>
      <c r="E153" s="55" t="s">
        <v>4349</v>
      </c>
      <c r="F153" s="70" t="s">
        <v>283</v>
      </c>
      <c r="G153" s="150" t="s">
        <v>842</v>
      </c>
      <c r="H153" s="70" t="s">
        <v>48</v>
      </c>
      <c r="I153" s="69">
        <v>18000</v>
      </c>
      <c r="J153" s="70" t="s">
        <v>143</v>
      </c>
      <c r="K153" s="70" t="s">
        <v>4448</v>
      </c>
      <c r="L153" s="70" t="s">
        <v>4351</v>
      </c>
      <c r="M153" s="70"/>
    </row>
    <row r="154" spans="1:14" s="106" customFormat="1" ht="51" hidden="1" customHeight="1" outlineLevel="2">
      <c r="A154" s="37" t="s">
        <v>4313</v>
      </c>
      <c r="B154" s="70" t="s">
        <v>4352</v>
      </c>
      <c r="C154" s="70" t="s">
        <v>4353</v>
      </c>
      <c r="D154" s="70" t="s">
        <v>46</v>
      </c>
      <c r="E154" s="55" t="s">
        <v>4354</v>
      </c>
      <c r="F154" s="70" t="s">
        <v>113</v>
      </c>
      <c r="G154" s="150" t="s">
        <v>842</v>
      </c>
      <c r="H154" s="70" t="s">
        <v>48</v>
      </c>
      <c r="I154" s="69">
        <v>99675</v>
      </c>
      <c r="J154" s="70" t="s">
        <v>273</v>
      </c>
      <c r="K154" s="70" t="s">
        <v>4355</v>
      </c>
      <c r="L154" s="70" t="s">
        <v>4356</v>
      </c>
      <c r="M154" s="70"/>
    </row>
    <row r="155" spans="1:14" s="106" customFormat="1" ht="84" hidden="1" customHeight="1" outlineLevel="2">
      <c r="A155" s="37" t="s">
        <v>4313</v>
      </c>
      <c r="B155" s="70" t="s">
        <v>4357</v>
      </c>
      <c r="C155" s="70" t="s">
        <v>4358</v>
      </c>
      <c r="D155" s="70" t="s">
        <v>46</v>
      </c>
      <c r="E155" s="55" t="s">
        <v>4359</v>
      </c>
      <c r="F155" s="70" t="s">
        <v>113</v>
      </c>
      <c r="G155" s="150" t="s">
        <v>842</v>
      </c>
      <c r="H155" s="70" t="s">
        <v>48</v>
      </c>
      <c r="I155" s="69">
        <v>319000</v>
      </c>
      <c r="J155" s="70" t="s">
        <v>4360</v>
      </c>
      <c r="K155" s="70" t="s">
        <v>4361</v>
      </c>
      <c r="L155" s="55" t="s">
        <v>4362</v>
      </c>
      <c r="M155" s="70"/>
    </row>
    <row r="156" spans="1:14" s="106" customFormat="1" ht="137.44999999999999" hidden="1" customHeight="1" outlineLevel="2">
      <c r="A156" s="37" t="s">
        <v>4313</v>
      </c>
      <c r="B156" s="70" t="s">
        <v>4363</v>
      </c>
      <c r="C156" s="70" t="s">
        <v>4364</v>
      </c>
      <c r="D156" s="70" t="s">
        <v>46</v>
      </c>
      <c r="E156" s="55" t="s">
        <v>4365</v>
      </c>
      <c r="F156" s="70" t="s">
        <v>113</v>
      </c>
      <c r="G156" s="150" t="s">
        <v>842</v>
      </c>
      <c r="H156" s="70" t="s">
        <v>48</v>
      </c>
      <c r="I156" s="69">
        <v>1401500</v>
      </c>
      <c r="J156" s="70" t="s">
        <v>1617</v>
      </c>
      <c r="K156" s="70" t="s">
        <v>4366</v>
      </c>
      <c r="L156" s="70" t="s">
        <v>4367</v>
      </c>
      <c r="M156" s="70" t="s">
        <v>4368</v>
      </c>
      <c r="N156" s="115" t="s">
        <v>4369</v>
      </c>
    </row>
    <row r="157" spans="1:14" s="106" customFormat="1" ht="51" hidden="1" customHeight="1" outlineLevel="2">
      <c r="A157" s="37" t="s">
        <v>4313</v>
      </c>
      <c r="B157" s="70" t="s">
        <v>4370</v>
      </c>
      <c r="C157" s="70" t="s">
        <v>4371</v>
      </c>
      <c r="D157" s="70" t="s">
        <v>145</v>
      </c>
      <c r="E157" s="55" t="s">
        <v>4372</v>
      </c>
      <c r="F157" s="70" t="s">
        <v>321</v>
      </c>
      <c r="G157" s="150" t="s">
        <v>842</v>
      </c>
      <c r="H157" s="70" t="s">
        <v>48</v>
      </c>
      <c r="I157" s="69">
        <v>149400</v>
      </c>
      <c r="J157" s="70" t="s">
        <v>1445</v>
      </c>
      <c r="K157" s="70" t="s">
        <v>4373</v>
      </c>
      <c r="L157" s="70" t="s">
        <v>1443</v>
      </c>
      <c r="M157" s="70"/>
    </row>
    <row r="158" spans="1:14" s="106" customFormat="1" ht="51" hidden="1" customHeight="1" outlineLevel="2">
      <c r="A158" s="37" t="s">
        <v>840</v>
      </c>
      <c r="B158" s="70" t="s">
        <v>4374</v>
      </c>
      <c r="C158" s="70" t="s">
        <v>4375</v>
      </c>
      <c r="D158" s="70" t="s">
        <v>145</v>
      </c>
      <c r="E158" s="55" t="s">
        <v>4376</v>
      </c>
      <c r="F158" s="70" t="s">
        <v>294</v>
      </c>
      <c r="G158" s="150" t="s">
        <v>842</v>
      </c>
      <c r="H158" s="70" t="s">
        <v>48</v>
      </c>
      <c r="I158" s="69">
        <v>5880</v>
      </c>
      <c r="J158" s="70" t="s">
        <v>4377</v>
      </c>
      <c r="K158" s="70" t="s">
        <v>4378</v>
      </c>
      <c r="L158" s="70" t="s">
        <v>4379</v>
      </c>
      <c r="M158" s="70"/>
    </row>
    <row r="159" spans="1:14" s="106" customFormat="1" ht="51" hidden="1" customHeight="1" outlineLevel="2">
      <c r="A159" s="37" t="s">
        <v>840</v>
      </c>
      <c r="B159" s="70" t="s">
        <v>1781</v>
      </c>
      <c r="C159" s="70" t="s">
        <v>4380</v>
      </c>
      <c r="D159" s="70" t="s">
        <v>145</v>
      </c>
      <c r="E159" s="55" t="s">
        <v>4376</v>
      </c>
      <c r="F159" s="70" t="s">
        <v>313</v>
      </c>
      <c r="G159" s="150" t="s">
        <v>842</v>
      </c>
      <c r="H159" s="70" t="s">
        <v>48</v>
      </c>
      <c r="I159" s="69">
        <v>5880</v>
      </c>
      <c r="J159" s="70" t="s">
        <v>4377</v>
      </c>
      <c r="K159" s="70" t="s">
        <v>4381</v>
      </c>
      <c r="L159" s="70" t="s">
        <v>4379</v>
      </c>
      <c r="M159" s="70"/>
    </row>
    <row r="160" spans="1:14" s="106" customFormat="1" ht="68.099999999999994" hidden="1" customHeight="1" outlineLevel="2">
      <c r="A160" s="37" t="s">
        <v>840</v>
      </c>
      <c r="B160" s="70" t="s">
        <v>4382</v>
      </c>
      <c r="C160" s="70" t="s">
        <v>542</v>
      </c>
      <c r="D160" s="70" t="s">
        <v>145</v>
      </c>
      <c r="E160" s="55" t="s">
        <v>4383</v>
      </c>
      <c r="F160" s="70" t="s">
        <v>293</v>
      </c>
      <c r="G160" s="150" t="s">
        <v>842</v>
      </c>
      <c r="H160" s="70" t="s">
        <v>48</v>
      </c>
      <c r="I160" s="69">
        <v>10000</v>
      </c>
      <c r="J160" s="70" t="s">
        <v>1445</v>
      </c>
      <c r="K160" s="70" t="s">
        <v>1416</v>
      </c>
      <c r="L160" s="55" t="s">
        <v>4384</v>
      </c>
      <c r="M160" s="70"/>
    </row>
    <row r="161" spans="1:13" s="106" customFormat="1" ht="67.349999999999994" hidden="1" customHeight="1" outlineLevel="2">
      <c r="A161" s="37" t="s">
        <v>840</v>
      </c>
      <c r="B161" s="70" t="s">
        <v>4385</v>
      </c>
      <c r="C161" s="70" t="s">
        <v>4386</v>
      </c>
      <c r="D161" s="70" t="s">
        <v>145</v>
      </c>
      <c r="E161" s="55" t="s">
        <v>4322</v>
      </c>
      <c r="F161" s="70" t="s">
        <v>290</v>
      </c>
      <c r="G161" s="150" t="s">
        <v>842</v>
      </c>
      <c r="H161" s="70" t="s">
        <v>48</v>
      </c>
      <c r="I161" s="69">
        <v>19300</v>
      </c>
      <c r="J161" s="70" t="s">
        <v>4387</v>
      </c>
      <c r="K161" s="70" t="s">
        <v>4388</v>
      </c>
      <c r="L161" s="70" t="s">
        <v>4389</v>
      </c>
      <c r="M161" s="70"/>
    </row>
    <row r="162" spans="1:13" s="106" customFormat="1" ht="51" hidden="1" customHeight="1" outlineLevel="2">
      <c r="A162" s="37" t="s">
        <v>840</v>
      </c>
      <c r="B162" s="70" t="s">
        <v>4390</v>
      </c>
      <c r="C162" s="70" t="s">
        <v>4391</v>
      </c>
      <c r="D162" s="70" t="s">
        <v>46</v>
      </c>
      <c r="E162" s="55" t="s">
        <v>4392</v>
      </c>
      <c r="F162" s="70" t="s">
        <v>285</v>
      </c>
      <c r="G162" s="150" t="s">
        <v>842</v>
      </c>
      <c r="H162" s="70" t="s">
        <v>48</v>
      </c>
      <c r="I162" s="69">
        <v>2857</v>
      </c>
      <c r="J162" s="70" t="s">
        <v>4393</v>
      </c>
      <c r="K162" s="70" t="s">
        <v>4394</v>
      </c>
      <c r="L162" s="70" t="s">
        <v>4395</v>
      </c>
      <c r="M162" s="70"/>
    </row>
    <row r="163" spans="1:13" s="106" customFormat="1" ht="68.099999999999994" hidden="1" customHeight="1" outlineLevel="2">
      <c r="A163" s="37" t="s">
        <v>840</v>
      </c>
      <c r="B163" s="70" t="s">
        <v>4396</v>
      </c>
      <c r="C163" s="70" t="s">
        <v>1764</v>
      </c>
      <c r="D163" s="70" t="s">
        <v>145</v>
      </c>
      <c r="E163" s="55" t="s">
        <v>4397</v>
      </c>
      <c r="F163" s="70" t="s">
        <v>285</v>
      </c>
      <c r="G163" s="150" t="s">
        <v>842</v>
      </c>
      <c r="H163" s="70" t="s">
        <v>48</v>
      </c>
      <c r="I163" s="69">
        <v>3168</v>
      </c>
      <c r="J163" s="70" t="s">
        <v>371</v>
      </c>
      <c r="K163" s="70" t="s">
        <v>4398</v>
      </c>
      <c r="L163" s="70" t="s">
        <v>4399</v>
      </c>
      <c r="M163" s="70"/>
    </row>
    <row r="164" spans="1:13" s="106" customFormat="1" ht="68.099999999999994" hidden="1" customHeight="1" outlineLevel="2">
      <c r="A164" s="37" t="s">
        <v>840</v>
      </c>
      <c r="B164" s="70" t="s">
        <v>4396</v>
      </c>
      <c r="C164" s="70" t="s">
        <v>1669</v>
      </c>
      <c r="D164" s="70" t="s">
        <v>145</v>
      </c>
      <c r="E164" s="55" t="s">
        <v>4400</v>
      </c>
      <c r="F164" s="70" t="s">
        <v>285</v>
      </c>
      <c r="G164" s="150" t="s">
        <v>842</v>
      </c>
      <c r="H164" s="70" t="s">
        <v>48</v>
      </c>
      <c r="I164" s="69">
        <v>2679</v>
      </c>
      <c r="J164" s="70" t="s">
        <v>369</v>
      </c>
      <c r="K164" s="70" t="s">
        <v>4398</v>
      </c>
      <c r="L164" s="70" t="s">
        <v>4401</v>
      </c>
      <c r="M164" s="70"/>
    </row>
    <row r="165" spans="1:13" s="106" customFormat="1" ht="51" hidden="1" customHeight="1" outlineLevel="2">
      <c r="A165" s="37" t="s">
        <v>4313</v>
      </c>
      <c r="B165" s="70" t="s">
        <v>554</v>
      </c>
      <c r="C165" s="70" t="s">
        <v>1667</v>
      </c>
      <c r="D165" s="70" t="s">
        <v>145</v>
      </c>
      <c r="E165" s="55" t="s">
        <v>4402</v>
      </c>
      <c r="F165" s="70" t="s">
        <v>316</v>
      </c>
      <c r="G165" s="150" t="s">
        <v>842</v>
      </c>
      <c r="H165" s="70" t="s">
        <v>48</v>
      </c>
      <c r="I165" s="69">
        <v>5000</v>
      </c>
      <c r="J165" s="70" t="s">
        <v>1665</v>
      </c>
      <c r="K165" s="70" t="s">
        <v>4403</v>
      </c>
      <c r="L165" s="70" t="s">
        <v>1664</v>
      </c>
      <c r="M165" s="70"/>
    </row>
    <row r="166" spans="1:13" s="106" customFormat="1" ht="51" hidden="1" customHeight="1" outlineLevel="2">
      <c r="A166" s="37" t="s">
        <v>4313</v>
      </c>
      <c r="B166" s="70" t="s">
        <v>4404</v>
      </c>
      <c r="C166" s="70" t="s">
        <v>4405</v>
      </c>
      <c r="D166" s="70" t="s">
        <v>94</v>
      </c>
      <c r="E166" s="55" t="s">
        <v>4406</v>
      </c>
      <c r="F166" s="70" t="s">
        <v>4407</v>
      </c>
      <c r="G166" s="150" t="s">
        <v>842</v>
      </c>
      <c r="H166" s="70" t="s">
        <v>281</v>
      </c>
      <c r="I166" s="69">
        <v>142000</v>
      </c>
      <c r="J166" s="70" t="s">
        <v>1298</v>
      </c>
      <c r="K166" s="70" t="s">
        <v>4408</v>
      </c>
      <c r="L166" s="70" t="s">
        <v>4409</v>
      </c>
      <c r="M166" s="70"/>
    </row>
    <row r="167" spans="1:13" s="106" customFormat="1" ht="51" hidden="1" customHeight="1" outlineLevel="2">
      <c r="A167" s="37" t="s">
        <v>4313</v>
      </c>
      <c r="B167" s="70" t="s">
        <v>568</v>
      </c>
      <c r="C167" s="70" t="s">
        <v>4410</v>
      </c>
      <c r="D167" s="70" t="s">
        <v>54</v>
      </c>
      <c r="E167" s="55" t="s">
        <v>4411</v>
      </c>
      <c r="F167" s="70" t="s">
        <v>314</v>
      </c>
      <c r="G167" s="150" t="s">
        <v>842</v>
      </c>
      <c r="H167" s="70" t="s">
        <v>281</v>
      </c>
      <c r="I167" s="69">
        <v>42857</v>
      </c>
      <c r="J167" s="70" t="s">
        <v>188</v>
      </c>
      <c r="K167" s="70" t="s">
        <v>4412</v>
      </c>
      <c r="L167" s="70" t="s">
        <v>208</v>
      </c>
      <c r="M167" s="70"/>
    </row>
    <row r="168" spans="1:13" s="106" customFormat="1" ht="51" hidden="1" customHeight="1" outlineLevel="2">
      <c r="A168" s="37" t="s">
        <v>4313</v>
      </c>
      <c r="B168" s="175" t="s">
        <v>4413</v>
      </c>
      <c r="C168" s="175" t="s">
        <v>4414</v>
      </c>
      <c r="D168" s="175" t="s">
        <v>46</v>
      </c>
      <c r="E168" s="176" t="s">
        <v>4415</v>
      </c>
      <c r="F168" s="175" t="s">
        <v>4416</v>
      </c>
      <c r="G168" s="177" t="s">
        <v>842</v>
      </c>
      <c r="H168" s="175" t="s">
        <v>281</v>
      </c>
      <c r="I168" s="69">
        <v>10000</v>
      </c>
      <c r="J168" s="175" t="s">
        <v>529</v>
      </c>
      <c r="K168" s="175" t="s">
        <v>4417</v>
      </c>
      <c r="L168" s="175" t="s">
        <v>4418</v>
      </c>
      <c r="M168" s="175"/>
    </row>
    <row r="169" spans="1:13" s="106" customFormat="1" ht="51" hidden="1" customHeight="1" outlineLevel="2">
      <c r="A169" s="37" t="s">
        <v>4313</v>
      </c>
      <c r="B169" s="70" t="s">
        <v>4413</v>
      </c>
      <c r="C169" s="70" t="s">
        <v>4414</v>
      </c>
      <c r="D169" s="70" t="s">
        <v>54</v>
      </c>
      <c r="E169" s="55" t="s">
        <v>4419</v>
      </c>
      <c r="F169" s="70" t="s">
        <v>4416</v>
      </c>
      <c r="G169" s="70" t="s">
        <v>842</v>
      </c>
      <c r="H169" s="70" t="s">
        <v>281</v>
      </c>
      <c r="I169" s="69">
        <v>10000</v>
      </c>
      <c r="J169" s="70" t="s">
        <v>122</v>
      </c>
      <c r="K169" s="70" t="s">
        <v>4420</v>
      </c>
      <c r="L169" s="70" t="s">
        <v>123</v>
      </c>
      <c r="M169" s="70"/>
    </row>
    <row r="170" spans="1:13" s="3" customFormat="1" ht="25.35" hidden="1" customHeight="1" outlineLevel="1" collapsed="1">
      <c r="A170" s="148" t="s">
        <v>4796</v>
      </c>
      <c r="B170" s="148"/>
      <c r="C170" s="148"/>
      <c r="D170" s="148"/>
      <c r="E170" s="148"/>
      <c r="F170" s="148"/>
      <c r="G170" s="148"/>
      <c r="H170" s="54"/>
      <c r="I170" s="43">
        <f>SUM(I171:I171)</f>
        <v>50000</v>
      </c>
      <c r="J170" s="148"/>
      <c r="K170" s="148"/>
      <c r="L170" s="148"/>
      <c r="M170" s="148"/>
    </row>
    <row r="171" spans="1:13" s="115" customFormat="1" ht="99.6" hidden="1" customHeight="1" outlineLevel="2">
      <c r="A171" s="37" t="s">
        <v>4421</v>
      </c>
      <c r="B171" s="38" t="s">
        <v>4422</v>
      </c>
      <c r="C171" s="38" t="s">
        <v>4423</v>
      </c>
      <c r="D171" s="38" t="s">
        <v>56</v>
      </c>
      <c r="E171" s="36" t="s">
        <v>4424</v>
      </c>
      <c r="F171" s="38" t="s">
        <v>1253</v>
      </c>
      <c r="G171" s="70" t="s">
        <v>842</v>
      </c>
      <c r="H171" s="70" t="s">
        <v>1252</v>
      </c>
      <c r="I171" s="69">
        <v>50000</v>
      </c>
      <c r="J171" s="38" t="s">
        <v>237</v>
      </c>
      <c r="K171" s="38" t="s">
        <v>4425</v>
      </c>
      <c r="L171" s="38" t="s">
        <v>4426</v>
      </c>
      <c r="M171" s="38"/>
    </row>
    <row r="172" spans="1:13" s="3" customFormat="1" ht="25.35" hidden="1" customHeight="1" outlineLevel="1" collapsed="1">
      <c r="A172" s="148" t="s">
        <v>4797</v>
      </c>
      <c r="B172" s="148"/>
      <c r="C172" s="148"/>
      <c r="D172" s="148"/>
      <c r="E172" s="148"/>
      <c r="F172" s="148"/>
      <c r="G172" s="148"/>
      <c r="H172" s="54"/>
      <c r="I172" s="43">
        <f>SUM(I173:I178)</f>
        <v>185095</v>
      </c>
      <c r="J172" s="148"/>
      <c r="K172" s="148"/>
      <c r="L172" s="148"/>
      <c r="M172" s="148"/>
    </row>
    <row r="173" spans="1:13" s="106" customFormat="1" ht="51.6" hidden="1" customHeight="1" outlineLevel="2">
      <c r="A173" s="37" t="s">
        <v>870</v>
      </c>
      <c r="B173" s="184" t="s">
        <v>4427</v>
      </c>
      <c r="C173" s="184" t="s">
        <v>4427</v>
      </c>
      <c r="D173" s="184" t="s">
        <v>54</v>
      </c>
      <c r="E173" s="185" t="s">
        <v>4428</v>
      </c>
      <c r="F173" s="184" t="s">
        <v>269</v>
      </c>
      <c r="G173" s="184" t="s">
        <v>4429</v>
      </c>
      <c r="H173" s="184" t="s">
        <v>48</v>
      </c>
      <c r="I173" s="69">
        <v>5000</v>
      </c>
      <c r="J173" s="184" t="s">
        <v>580</v>
      </c>
      <c r="K173" s="184" t="s">
        <v>4430</v>
      </c>
      <c r="L173" s="184" t="s">
        <v>581</v>
      </c>
      <c r="M173" s="70"/>
    </row>
    <row r="174" spans="1:13" s="106" customFormat="1" ht="51.6" hidden="1" customHeight="1" outlineLevel="2">
      <c r="A174" s="37" t="s">
        <v>870</v>
      </c>
      <c r="B174" s="184" t="s">
        <v>4431</v>
      </c>
      <c r="C174" s="184" t="s">
        <v>4431</v>
      </c>
      <c r="D174" s="184" t="s">
        <v>94</v>
      </c>
      <c r="E174" s="185" t="s">
        <v>4432</v>
      </c>
      <c r="F174" s="184" t="s">
        <v>269</v>
      </c>
      <c r="G174" s="184" t="s">
        <v>4429</v>
      </c>
      <c r="H174" s="184" t="s">
        <v>48</v>
      </c>
      <c r="I174" s="69">
        <v>9524</v>
      </c>
      <c r="J174" s="184" t="s">
        <v>1170</v>
      </c>
      <c r="K174" s="184" t="s">
        <v>4449</v>
      </c>
      <c r="L174" s="184" t="s">
        <v>4433</v>
      </c>
      <c r="M174" s="70"/>
    </row>
    <row r="175" spans="1:13" s="106" customFormat="1" ht="85.35" hidden="1" customHeight="1" outlineLevel="2">
      <c r="A175" s="37" t="s">
        <v>870</v>
      </c>
      <c r="B175" s="184" t="s">
        <v>4434</v>
      </c>
      <c r="C175" s="184" t="s">
        <v>4434</v>
      </c>
      <c r="D175" s="184" t="s">
        <v>46</v>
      </c>
      <c r="E175" s="185" t="s">
        <v>4435</v>
      </c>
      <c r="F175" s="184" t="s">
        <v>120</v>
      </c>
      <c r="G175" s="184" t="s">
        <v>4429</v>
      </c>
      <c r="H175" s="184" t="s">
        <v>48</v>
      </c>
      <c r="I175" s="69">
        <v>120000</v>
      </c>
      <c r="J175" s="184" t="s">
        <v>4436</v>
      </c>
      <c r="K175" s="184" t="s">
        <v>278</v>
      </c>
      <c r="L175" s="184" t="s">
        <v>4437</v>
      </c>
      <c r="M175" s="70" t="s">
        <v>4438</v>
      </c>
    </row>
    <row r="176" spans="1:13" s="106" customFormat="1" ht="101.1" hidden="1" customHeight="1" outlineLevel="2">
      <c r="A176" s="37" t="s">
        <v>870</v>
      </c>
      <c r="B176" s="184" t="s">
        <v>4439</v>
      </c>
      <c r="C176" s="184" t="s">
        <v>4439</v>
      </c>
      <c r="D176" s="184" t="s">
        <v>145</v>
      </c>
      <c r="E176" s="185" t="s">
        <v>4289</v>
      </c>
      <c r="F176" s="184" t="s">
        <v>121</v>
      </c>
      <c r="G176" s="184" t="s">
        <v>4429</v>
      </c>
      <c r="H176" s="184" t="s">
        <v>48</v>
      </c>
      <c r="I176" s="69">
        <v>12000</v>
      </c>
      <c r="J176" s="184" t="s">
        <v>4440</v>
      </c>
      <c r="K176" s="184" t="s">
        <v>4450</v>
      </c>
      <c r="L176" s="184" t="s">
        <v>4441</v>
      </c>
      <c r="M176" s="186"/>
    </row>
    <row r="177" spans="1:16" s="106" customFormat="1" ht="101.1" hidden="1" customHeight="1" outlineLevel="2">
      <c r="A177" s="138" t="s">
        <v>870</v>
      </c>
      <c r="B177" s="187" t="s">
        <v>4439</v>
      </c>
      <c r="C177" s="187" t="s">
        <v>4439</v>
      </c>
      <c r="D177" s="187" t="s">
        <v>145</v>
      </c>
      <c r="E177" s="188" t="s">
        <v>4289</v>
      </c>
      <c r="F177" s="187" t="s">
        <v>121</v>
      </c>
      <c r="G177" s="187" t="s">
        <v>4429</v>
      </c>
      <c r="H177" s="187" t="s">
        <v>48</v>
      </c>
      <c r="I177" s="69">
        <v>10000</v>
      </c>
      <c r="J177" s="187" t="s">
        <v>4442</v>
      </c>
      <c r="K177" s="187" t="s">
        <v>4450</v>
      </c>
      <c r="L177" s="187" t="s">
        <v>4443</v>
      </c>
      <c r="M177" s="189"/>
    </row>
    <row r="178" spans="1:16" s="106" customFormat="1" ht="54" hidden="1" customHeight="1" outlineLevel="2">
      <c r="A178" s="37" t="s">
        <v>870</v>
      </c>
      <c r="B178" s="70" t="s">
        <v>4444</v>
      </c>
      <c r="C178" s="70" t="s">
        <v>4444</v>
      </c>
      <c r="D178" s="70" t="s">
        <v>54</v>
      </c>
      <c r="E178" s="55" t="s">
        <v>4445</v>
      </c>
      <c r="F178" s="70" t="s">
        <v>4446</v>
      </c>
      <c r="G178" s="70" t="s">
        <v>4429</v>
      </c>
      <c r="H178" s="70" t="s">
        <v>48</v>
      </c>
      <c r="I178" s="69">
        <v>28571</v>
      </c>
      <c r="J178" s="70" t="s">
        <v>4447</v>
      </c>
      <c r="K178" s="70" t="s">
        <v>4451</v>
      </c>
      <c r="L178" s="70" t="s">
        <v>123</v>
      </c>
      <c r="M178" s="75"/>
    </row>
    <row r="179" spans="1:16" s="2" customFormat="1" ht="30" customHeight="1">
      <c r="A179" s="51" t="s">
        <v>33</v>
      </c>
      <c r="B179" s="51"/>
      <c r="C179" s="51"/>
      <c r="D179" s="51"/>
      <c r="E179" s="51"/>
      <c r="F179" s="41"/>
      <c r="G179" s="41"/>
      <c r="H179" s="51"/>
      <c r="I179" s="52">
        <f>I180+I185</f>
        <v>371840</v>
      </c>
      <c r="J179" s="51"/>
      <c r="K179" s="51"/>
      <c r="L179" s="41"/>
      <c r="M179" s="41"/>
      <c r="O179" s="52"/>
      <c r="P179" s="53"/>
    </row>
    <row r="180" spans="1:16" s="3" customFormat="1" ht="25.35" customHeight="1" outlineLevel="1">
      <c r="A180" s="148" t="s">
        <v>222</v>
      </c>
      <c r="B180" s="148"/>
      <c r="C180" s="148"/>
      <c r="D180" s="148"/>
      <c r="E180" s="148"/>
      <c r="F180" s="148"/>
      <c r="G180" s="148"/>
      <c r="H180" s="54"/>
      <c r="I180" s="43">
        <f>SUM(I181:I184)</f>
        <v>235340</v>
      </c>
      <c r="J180" s="148"/>
      <c r="K180" s="148"/>
      <c r="L180" s="148"/>
      <c r="M180" s="148"/>
    </row>
    <row r="181" spans="1:16" s="106" customFormat="1" ht="68.45" customHeight="1" outlineLevel="2">
      <c r="A181" s="140" t="s">
        <v>4689</v>
      </c>
      <c r="B181" s="30" t="s">
        <v>582</v>
      </c>
      <c r="C181" s="30" t="s">
        <v>4690</v>
      </c>
      <c r="D181" s="30" t="s">
        <v>46</v>
      </c>
      <c r="E181" s="130" t="s">
        <v>4691</v>
      </c>
      <c r="F181" s="30" t="s">
        <v>4689</v>
      </c>
      <c r="G181" s="30" t="s">
        <v>124</v>
      </c>
      <c r="H181" s="30" t="s">
        <v>583</v>
      </c>
      <c r="I181" s="136">
        <v>3780</v>
      </c>
      <c r="J181" s="30" t="s">
        <v>4692</v>
      </c>
      <c r="K181" s="30" t="s">
        <v>4693</v>
      </c>
      <c r="L181" s="30" t="s">
        <v>876</v>
      </c>
      <c r="M181" s="123"/>
    </row>
    <row r="182" spans="1:16" s="115" customFormat="1" ht="100.35" customHeight="1" outlineLevel="2">
      <c r="A182" s="140" t="s">
        <v>4689</v>
      </c>
      <c r="B182" s="30" t="s">
        <v>4694</v>
      </c>
      <c r="C182" s="30" t="s">
        <v>4695</v>
      </c>
      <c r="D182" s="30" t="s">
        <v>54</v>
      </c>
      <c r="E182" s="130" t="s">
        <v>4696</v>
      </c>
      <c r="F182" s="30" t="s">
        <v>4689</v>
      </c>
      <c r="G182" s="30" t="s">
        <v>124</v>
      </c>
      <c r="H182" s="30" t="s">
        <v>583</v>
      </c>
      <c r="I182" s="136">
        <v>98000</v>
      </c>
      <c r="J182" s="30" t="s">
        <v>4697</v>
      </c>
      <c r="K182" s="30" t="s">
        <v>4698</v>
      </c>
      <c r="L182" s="30" t="s">
        <v>207</v>
      </c>
      <c r="M182" s="123"/>
    </row>
    <row r="183" spans="1:16" s="115" customFormat="1" ht="100.35" customHeight="1" outlineLevel="2">
      <c r="A183" s="140" t="s">
        <v>4689</v>
      </c>
      <c r="B183" s="30" t="s">
        <v>4694</v>
      </c>
      <c r="C183" s="30" t="s">
        <v>4695</v>
      </c>
      <c r="D183" s="30" t="s">
        <v>54</v>
      </c>
      <c r="E183" s="130" t="s">
        <v>4696</v>
      </c>
      <c r="F183" s="30" t="s">
        <v>4689</v>
      </c>
      <c r="G183" s="30" t="s">
        <v>124</v>
      </c>
      <c r="H183" s="30" t="s">
        <v>583</v>
      </c>
      <c r="I183" s="136">
        <v>102060</v>
      </c>
      <c r="J183" s="30" t="s">
        <v>234</v>
      </c>
      <c r="K183" s="30" t="s">
        <v>4698</v>
      </c>
      <c r="L183" s="30" t="s">
        <v>2868</v>
      </c>
      <c r="M183" s="123"/>
    </row>
    <row r="184" spans="1:16" s="115" customFormat="1" ht="100.35" customHeight="1" outlineLevel="2">
      <c r="A184" s="140" t="s">
        <v>4689</v>
      </c>
      <c r="B184" s="30" t="s">
        <v>4694</v>
      </c>
      <c r="C184" s="30" t="s">
        <v>4699</v>
      </c>
      <c r="D184" s="30" t="s">
        <v>54</v>
      </c>
      <c r="E184" s="130" t="s">
        <v>4696</v>
      </c>
      <c r="F184" s="30" t="s">
        <v>4689</v>
      </c>
      <c r="G184" s="30" t="s">
        <v>124</v>
      </c>
      <c r="H184" s="30" t="s">
        <v>583</v>
      </c>
      <c r="I184" s="136">
        <v>31500</v>
      </c>
      <c r="J184" s="30" t="s">
        <v>4700</v>
      </c>
      <c r="K184" s="30" t="s">
        <v>4698</v>
      </c>
      <c r="L184" s="30" t="s">
        <v>4701</v>
      </c>
      <c r="M184" s="123"/>
    </row>
    <row r="185" spans="1:16" s="3" customFormat="1" ht="25.35" customHeight="1" outlineLevel="1">
      <c r="A185" s="148" t="s">
        <v>4702</v>
      </c>
      <c r="B185" s="148"/>
      <c r="C185" s="148"/>
      <c r="D185" s="148"/>
      <c r="E185" s="148"/>
      <c r="F185" s="148"/>
      <c r="G185" s="148"/>
      <c r="H185" s="54"/>
      <c r="I185" s="43">
        <f>I186</f>
        <v>136500</v>
      </c>
      <c r="J185" s="148"/>
      <c r="K185" s="148"/>
      <c r="L185" s="148"/>
      <c r="M185" s="148"/>
    </row>
    <row r="186" spans="1:16" s="106" customFormat="1" ht="183" customHeight="1" outlineLevel="2">
      <c r="A186" s="140" t="s">
        <v>4703</v>
      </c>
      <c r="B186" s="30" t="s">
        <v>4704</v>
      </c>
      <c r="C186" s="30" t="s">
        <v>4705</v>
      </c>
      <c r="D186" s="30" t="s">
        <v>107</v>
      </c>
      <c r="E186" s="130" t="s">
        <v>4706</v>
      </c>
      <c r="F186" s="30" t="s">
        <v>4703</v>
      </c>
      <c r="G186" s="30" t="s">
        <v>4707</v>
      </c>
      <c r="H186" s="30" t="s">
        <v>583</v>
      </c>
      <c r="I186" s="136">
        <v>136500</v>
      </c>
      <c r="J186" s="30" t="s">
        <v>4708</v>
      </c>
      <c r="K186" s="30" t="s">
        <v>4793</v>
      </c>
      <c r="L186" s="30" t="s">
        <v>4788</v>
      </c>
      <c r="M186" s="123"/>
    </row>
    <row r="187" spans="1:16" s="2" customFormat="1" ht="30" customHeight="1">
      <c r="A187" s="51" t="s">
        <v>226</v>
      </c>
      <c r="B187" s="51"/>
      <c r="C187" s="51"/>
      <c r="D187" s="51"/>
      <c r="E187" s="51"/>
      <c r="F187" s="41"/>
      <c r="G187" s="41"/>
      <c r="H187" s="51"/>
      <c r="I187" s="52">
        <f>I179+I6+I100</f>
        <v>14523972</v>
      </c>
      <c r="J187" s="51"/>
      <c r="K187" s="51"/>
      <c r="L187" s="41"/>
      <c r="M187" s="41"/>
      <c r="O187" s="52"/>
      <c r="P187" s="53"/>
    </row>
    <row r="188" spans="1:16" ht="19.5">
      <c r="A188" s="63" t="s">
        <v>13</v>
      </c>
      <c r="B188" s="63"/>
      <c r="C188" s="8"/>
      <c r="D188" s="8"/>
      <c r="E188" s="63"/>
      <c r="F188" s="8"/>
      <c r="G188" s="8"/>
      <c r="H188" s="8"/>
      <c r="I188" s="190"/>
      <c r="J188" s="8"/>
      <c r="K188" s="8"/>
      <c r="L188" s="8"/>
      <c r="M188" s="8"/>
      <c r="N188" s="5"/>
    </row>
    <row r="189" spans="1:16" ht="21" customHeight="1">
      <c r="A189" s="64" t="s">
        <v>14</v>
      </c>
      <c r="B189" s="490" t="s">
        <v>15</v>
      </c>
      <c r="C189" s="490"/>
      <c r="D189" s="490"/>
      <c r="E189" s="490"/>
      <c r="F189" s="490"/>
      <c r="G189" s="490"/>
      <c r="H189" s="490"/>
      <c r="I189" s="490"/>
      <c r="J189" s="490"/>
      <c r="K189" s="490"/>
      <c r="L189" s="490"/>
      <c r="M189" s="490"/>
      <c r="N189" s="5"/>
    </row>
    <row r="190" spans="1:16" ht="19.5">
      <c r="A190" s="64" t="s">
        <v>16</v>
      </c>
      <c r="B190" s="490" t="s">
        <v>30</v>
      </c>
      <c r="C190" s="490"/>
      <c r="D190" s="490"/>
      <c r="E190" s="490"/>
      <c r="F190" s="490"/>
      <c r="G190" s="490"/>
      <c r="H190" s="490"/>
      <c r="I190" s="490"/>
      <c r="J190" s="490"/>
      <c r="K190" s="490"/>
      <c r="L190" s="490"/>
      <c r="M190" s="490"/>
      <c r="N190" s="5"/>
    </row>
    <row r="191" spans="1:16" ht="38.25" customHeight="1">
      <c r="A191" s="64" t="s">
        <v>17</v>
      </c>
      <c r="B191" s="490" t="s">
        <v>18</v>
      </c>
      <c r="C191" s="490"/>
      <c r="D191" s="490"/>
      <c r="E191" s="490"/>
      <c r="F191" s="490"/>
      <c r="G191" s="490"/>
      <c r="H191" s="490"/>
      <c r="I191" s="490"/>
      <c r="J191" s="490"/>
      <c r="K191" s="490"/>
      <c r="L191" s="490"/>
      <c r="M191" s="490"/>
      <c r="N191" s="5"/>
    </row>
    <row r="192" spans="1:16" ht="19.5">
      <c r="A192" s="64" t="s">
        <v>19</v>
      </c>
      <c r="B192" s="487" t="s">
        <v>20</v>
      </c>
      <c r="C192" s="487"/>
      <c r="D192" s="487"/>
      <c r="E192" s="487"/>
      <c r="F192" s="487"/>
      <c r="G192" s="487"/>
      <c r="H192" s="487"/>
      <c r="I192" s="487"/>
      <c r="J192" s="487"/>
      <c r="K192" s="487"/>
      <c r="L192" s="487"/>
      <c r="M192" s="487"/>
      <c r="N192" s="5"/>
    </row>
    <row r="193" spans="1:14" ht="19.5">
      <c r="A193" s="64" t="s">
        <v>21</v>
      </c>
      <c r="B193" s="8" t="s">
        <v>22</v>
      </c>
      <c r="C193" s="5"/>
      <c r="D193" s="8"/>
      <c r="E193" s="191"/>
      <c r="F193" s="65"/>
      <c r="G193" s="65"/>
      <c r="H193" s="65"/>
      <c r="I193" s="190"/>
      <c r="J193" s="65"/>
      <c r="K193" s="65"/>
      <c r="L193" s="65"/>
      <c r="M193" s="65"/>
      <c r="N193" s="5"/>
    </row>
    <row r="194" spans="1:14" ht="19.5">
      <c r="A194" s="64" t="s">
        <v>23</v>
      </c>
      <c r="B194" s="8" t="s">
        <v>24</v>
      </c>
      <c r="C194" s="5"/>
      <c r="D194" s="8"/>
      <c r="E194" s="191"/>
      <c r="F194" s="65"/>
      <c r="G194" s="65"/>
      <c r="H194" s="65"/>
      <c r="I194" s="190"/>
      <c r="J194" s="65"/>
      <c r="K194" s="65"/>
      <c r="L194" s="65"/>
      <c r="M194" s="65"/>
      <c r="N194" s="5"/>
    </row>
    <row r="195" spans="1:14" ht="38.25" customHeight="1">
      <c r="A195" s="64" t="s">
        <v>25</v>
      </c>
      <c r="B195" s="487" t="s">
        <v>26</v>
      </c>
      <c r="C195" s="487"/>
      <c r="D195" s="487"/>
      <c r="E195" s="487"/>
      <c r="F195" s="487"/>
      <c r="G195" s="487"/>
      <c r="H195" s="487"/>
      <c r="I195" s="487"/>
      <c r="J195" s="487"/>
      <c r="K195" s="487"/>
      <c r="L195" s="487"/>
      <c r="M195" s="487"/>
      <c r="N195" s="5"/>
    </row>
    <row r="196" spans="1:14" ht="19.5">
      <c r="A196" s="64" t="s">
        <v>27</v>
      </c>
      <c r="B196" s="63" t="s">
        <v>28</v>
      </c>
      <c r="C196" s="5"/>
      <c r="D196" s="8"/>
      <c r="E196" s="63"/>
      <c r="F196" s="8"/>
      <c r="G196" s="8"/>
      <c r="H196" s="8"/>
      <c r="I196" s="190"/>
      <c r="J196" s="8"/>
      <c r="K196" s="8"/>
      <c r="L196" s="8"/>
      <c r="M196" s="8"/>
      <c r="N196" s="5"/>
    </row>
  </sheetData>
  <autoFilter ref="A5:AMK196" xr:uid="{8D933294-98CB-4AB6-B22E-9E075FE752E1}"/>
  <mergeCells count="10">
    <mergeCell ref="B191:M191"/>
    <mergeCell ref="B192:M192"/>
    <mergeCell ref="B195:M195"/>
    <mergeCell ref="A1:M1"/>
    <mergeCell ref="A2:M2"/>
    <mergeCell ref="A3:M3"/>
    <mergeCell ref="B189:M189"/>
    <mergeCell ref="B190:M190"/>
    <mergeCell ref="M9:M11"/>
    <mergeCell ref="M12:M15"/>
  </mergeCells>
  <phoneticPr fontId="33" type="noConversion"/>
  <hyperlinks>
    <hyperlink ref="L12" r:id="rId1" xr:uid="{83A0F5BA-3475-431C-8D18-872F73D634C4}"/>
    <hyperlink ref="L13" r:id="rId2" xr:uid="{710A8347-1ECC-4CB9-BD9F-8283DF85F47D}"/>
    <hyperlink ref="L16" r:id="rId3" xr:uid="{C35BE0D7-03E3-49EC-8D27-F60EDD55009B}"/>
  </hyperlinks>
  <printOptions horizontalCentered="1"/>
  <pageMargins left="0.31496062992125984" right="0.31496062992125984" top="0.47244094488188981" bottom="0.31496062992125984" header="0.47244094488188981" footer="0"/>
  <pageSetup paperSize="9" scale="65" fitToHeight="0" orientation="landscape" r:id="rId4"/>
  <headerFooter alignWithMargins="0">
    <oddFooter>&amp;C&amp;"標楷體,標準"&amp;P</oddFooter>
  </headerFooter>
  <rowBreaks count="1" manualBreakCount="1">
    <brk id="16" max="16383" man="1"/>
  </rowBreaks>
  <drawing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FEB8C-C6E3-4392-913B-04254E351CDE}">
  <sheetPr>
    <outlinePr summaryBelow="0" summaryRight="0"/>
  </sheetPr>
  <dimension ref="A1:AMK1186"/>
  <sheetViews>
    <sheetView view="pageBreakPreview" topLeftCell="A5" zoomScale="85" zoomScaleNormal="85" zoomScaleSheetLayoutView="85" workbookViewId="0">
      <selection activeCell="D1174" sqref="D1174"/>
    </sheetView>
  </sheetViews>
  <sheetFormatPr defaultColWidth="7.625" defaultRowHeight="16.5" outlineLevelRow="2"/>
  <cols>
    <col min="1" max="1" width="12.125" style="6" customWidth="1"/>
    <col min="2" max="2" width="21.875" style="5" customWidth="1"/>
    <col min="3" max="3" width="13.375" style="5" customWidth="1"/>
    <col min="4" max="4" width="11.5" style="5" customWidth="1"/>
    <col min="5" max="5" width="11.625" style="5" customWidth="1"/>
    <col min="6" max="8" width="14.875" style="5" customWidth="1"/>
    <col min="9" max="9" width="20.375" style="5" customWidth="1"/>
    <col min="10" max="10" width="15.125" style="5" customWidth="1"/>
    <col min="11" max="11" width="30.5" style="5" customWidth="1"/>
    <col min="12" max="12" width="23.875" style="5" bestFit="1" customWidth="1"/>
    <col min="13" max="13" width="11.625" style="5" customWidth="1"/>
    <col min="14" max="14" width="20.875" style="5" bestFit="1" customWidth="1"/>
    <col min="15" max="15" width="15.875" style="5" bestFit="1" customWidth="1"/>
    <col min="16" max="16384" width="7.625" style="5"/>
  </cols>
  <sheetData>
    <row r="1" spans="1:16" ht="32.25">
      <c r="A1" s="488" t="s">
        <v>40</v>
      </c>
      <c r="B1" s="488"/>
      <c r="C1" s="488"/>
      <c r="D1" s="488"/>
      <c r="E1" s="488"/>
      <c r="F1" s="488"/>
      <c r="G1" s="488"/>
      <c r="H1" s="488"/>
      <c r="I1" s="488"/>
      <c r="J1" s="488"/>
      <c r="K1" s="488"/>
      <c r="L1" s="488"/>
      <c r="M1" s="488"/>
    </row>
    <row r="2" spans="1:16" ht="32.25">
      <c r="A2" s="488" t="s">
        <v>0</v>
      </c>
      <c r="B2" s="488"/>
      <c r="C2" s="488"/>
      <c r="D2" s="488"/>
      <c r="E2" s="488"/>
      <c r="F2" s="488"/>
      <c r="G2" s="488"/>
      <c r="H2" s="488"/>
      <c r="I2" s="488"/>
      <c r="J2" s="488"/>
      <c r="K2" s="488"/>
      <c r="L2" s="488"/>
      <c r="M2" s="488"/>
    </row>
    <row r="3" spans="1:16" ht="21">
      <c r="A3" s="489" t="s">
        <v>880</v>
      </c>
      <c r="B3" s="489"/>
      <c r="C3" s="489"/>
      <c r="D3" s="489"/>
      <c r="E3" s="489"/>
      <c r="F3" s="489"/>
      <c r="G3" s="489"/>
      <c r="H3" s="489"/>
      <c r="I3" s="489"/>
      <c r="J3" s="489"/>
      <c r="K3" s="489"/>
      <c r="L3" s="489"/>
      <c r="M3" s="489"/>
    </row>
    <row r="4" spans="1:16" ht="30">
      <c r="A4" s="48"/>
      <c r="B4" s="49"/>
      <c r="C4" s="49"/>
      <c r="D4" s="49"/>
      <c r="E4" s="49"/>
      <c r="F4" s="49"/>
      <c r="G4" s="49"/>
      <c r="H4" s="49"/>
      <c r="I4" s="49"/>
      <c r="J4" s="49"/>
      <c r="K4" s="50"/>
      <c r="L4" s="100"/>
      <c r="M4" s="100" t="s">
        <v>1</v>
      </c>
    </row>
    <row r="5" spans="1:16" ht="35.450000000000003" customHeight="1">
      <c r="A5" s="99" t="s">
        <v>2</v>
      </c>
      <c r="B5" s="99" t="s">
        <v>444</v>
      </c>
      <c r="C5" s="99" t="s">
        <v>31</v>
      </c>
      <c r="D5" s="99" t="s">
        <v>4</v>
      </c>
      <c r="E5" s="99" t="s">
        <v>5</v>
      </c>
      <c r="F5" s="99" t="s">
        <v>6</v>
      </c>
      <c r="G5" s="99" t="s">
        <v>7</v>
      </c>
      <c r="H5" s="99" t="s">
        <v>8</v>
      </c>
      <c r="I5" s="99" t="s">
        <v>9</v>
      </c>
      <c r="J5" s="99" t="s">
        <v>443</v>
      </c>
      <c r="K5" s="99" t="s">
        <v>32</v>
      </c>
      <c r="L5" s="99" t="s">
        <v>11</v>
      </c>
      <c r="M5" s="99" t="s">
        <v>12</v>
      </c>
    </row>
    <row r="6" spans="1:16" s="2" customFormat="1" ht="20.45" customHeight="1" collapsed="1">
      <c r="A6" s="66" t="s">
        <v>35</v>
      </c>
      <c r="B6" s="51"/>
      <c r="C6" s="51"/>
      <c r="D6" s="51"/>
      <c r="E6" s="51"/>
      <c r="F6" s="41"/>
      <c r="G6" s="41"/>
      <c r="H6" s="51"/>
      <c r="I6" s="52">
        <f>I7+I28+I61+I121+I368+I377+I384+I547+I578+I840+I858</f>
        <v>161454967</v>
      </c>
      <c r="J6" s="51"/>
      <c r="K6" s="51"/>
      <c r="L6" s="40"/>
      <c r="M6" s="40"/>
      <c r="N6" s="2">
        <f>'[3]113統計 '!AJ6</f>
        <v>201329935</v>
      </c>
      <c r="O6" s="52">
        <f>I6-N6</f>
        <v>-39874968</v>
      </c>
      <c r="P6" s="53"/>
    </row>
    <row r="7" spans="1:16" s="3" customFormat="1" ht="25.35" hidden="1" customHeight="1" outlineLevel="1">
      <c r="A7" s="39" t="s">
        <v>36</v>
      </c>
      <c r="B7" s="39"/>
      <c r="C7" s="39"/>
      <c r="D7" s="39"/>
      <c r="E7" s="39"/>
      <c r="F7" s="39"/>
      <c r="G7" s="39"/>
      <c r="H7" s="54"/>
      <c r="I7" s="43">
        <f>SUM(I8:I27)</f>
        <v>11857658</v>
      </c>
      <c r="J7" s="39"/>
      <c r="K7" s="39"/>
      <c r="L7" s="39"/>
      <c r="M7" s="39"/>
    </row>
    <row r="8" spans="1:16" ht="181.5" hidden="1" customHeight="1" outlineLevel="2">
      <c r="A8" s="37" t="s">
        <v>44</v>
      </c>
      <c r="B8" s="72" t="s">
        <v>4136</v>
      </c>
      <c r="C8" s="70" t="s">
        <v>450</v>
      </c>
      <c r="D8" s="70" t="s">
        <v>41</v>
      </c>
      <c r="E8" s="72" t="s">
        <v>4135</v>
      </c>
      <c r="F8" s="47" t="s">
        <v>451</v>
      </c>
      <c r="G8" s="498" t="s">
        <v>585</v>
      </c>
      <c r="H8" s="498" t="s">
        <v>586</v>
      </c>
      <c r="I8" s="9">
        <v>654000</v>
      </c>
      <c r="J8" s="70" t="s">
        <v>45</v>
      </c>
      <c r="K8" s="70" t="s">
        <v>4134</v>
      </c>
      <c r="L8" s="70" t="s">
        <v>4133</v>
      </c>
      <c r="M8" s="498" t="s">
        <v>4132</v>
      </c>
    </row>
    <row r="9" spans="1:16" ht="66" hidden="1" customHeight="1" outlineLevel="2">
      <c r="A9" s="37" t="s">
        <v>44</v>
      </c>
      <c r="B9" s="72" t="s">
        <v>127</v>
      </c>
      <c r="C9" s="70" t="s">
        <v>450</v>
      </c>
      <c r="D9" s="70" t="s">
        <v>41</v>
      </c>
      <c r="E9" s="72" t="s">
        <v>924</v>
      </c>
      <c r="F9" s="47" t="s">
        <v>451</v>
      </c>
      <c r="G9" s="498"/>
      <c r="H9" s="498"/>
      <c r="I9" s="9">
        <v>489500</v>
      </c>
      <c r="J9" s="70" t="s">
        <v>45</v>
      </c>
      <c r="K9" s="70" t="s">
        <v>4131</v>
      </c>
      <c r="L9" s="70" t="s">
        <v>588</v>
      </c>
      <c r="M9" s="498"/>
    </row>
    <row r="10" spans="1:16" ht="66" hidden="1" customHeight="1" outlineLevel="2">
      <c r="A10" s="37" t="s">
        <v>44</v>
      </c>
      <c r="B10" s="72" t="s">
        <v>589</v>
      </c>
      <c r="C10" s="70" t="s">
        <v>450</v>
      </c>
      <c r="D10" s="70" t="s">
        <v>41</v>
      </c>
      <c r="E10" s="72" t="s">
        <v>924</v>
      </c>
      <c r="F10" s="47" t="s">
        <v>451</v>
      </c>
      <c r="G10" s="498"/>
      <c r="H10" s="498"/>
      <c r="I10" s="9">
        <v>793000</v>
      </c>
      <c r="J10" s="70" t="s">
        <v>45</v>
      </c>
      <c r="K10" s="70" t="s">
        <v>590</v>
      </c>
      <c r="L10" s="70" t="s">
        <v>4130</v>
      </c>
      <c r="M10" s="498"/>
    </row>
    <row r="11" spans="1:16" ht="49.5" hidden="1" customHeight="1" outlineLevel="2">
      <c r="A11" s="37" t="s">
        <v>44</v>
      </c>
      <c r="B11" s="72" t="s">
        <v>128</v>
      </c>
      <c r="C11" s="70" t="s">
        <v>450</v>
      </c>
      <c r="D11" s="70" t="s">
        <v>41</v>
      </c>
      <c r="E11" s="72" t="s">
        <v>924</v>
      </c>
      <c r="F11" s="47" t="s">
        <v>451</v>
      </c>
      <c r="G11" s="498"/>
      <c r="H11" s="498"/>
      <c r="I11" s="9">
        <v>90000</v>
      </c>
      <c r="J11" s="70" t="s">
        <v>45</v>
      </c>
      <c r="K11" s="70" t="s">
        <v>129</v>
      </c>
      <c r="L11" s="70" t="s">
        <v>130</v>
      </c>
      <c r="M11" s="498"/>
    </row>
    <row r="12" spans="1:16" ht="132" hidden="1" customHeight="1" outlineLevel="2">
      <c r="A12" s="37" t="s">
        <v>44</v>
      </c>
      <c r="B12" s="72" t="s">
        <v>4129</v>
      </c>
      <c r="C12" s="70" t="s">
        <v>452</v>
      </c>
      <c r="D12" s="25" t="s">
        <v>46</v>
      </c>
      <c r="E12" s="72" t="s">
        <v>4128</v>
      </c>
      <c r="F12" s="47" t="s">
        <v>584</v>
      </c>
      <c r="G12" s="498"/>
      <c r="H12" s="498"/>
      <c r="I12" s="9">
        <v>150000</v>
      </c>
      <c r="J12" s="70" t="s">
        <v>453</v>
      </c>
      <c r="K12" s="70" t="s">
        <v>4127</v>
      </c>
      <c r="L12" s="70" t="s">
        <v>4126</v>
      </c>
      <c r="M12" s="498"/>
    </row>
    <row r="13" spans="1:16" ht="148.5" hidden="1" customHeight="1" outlineLevel="2">
      <c r="A13" s="37" t="s">
        <v>44</v>
      </c>
      <c r="B13" s="72" t="s">
        <v>4125</v>
      </c>
      <c r="C13" s="70" t="s">
        <v>452</v>
      </c>
      <c r="D13" s="25" t="s">
        <v>46</v>
      </c>
      <c r="E13" s="72" t="s">
        <v>4124</v>
      </c>
      <c r="F13" s="47" t="s">
        <v>584</v>
      </c>
      <c r="G13" s="498" t="s">
        <v>585</v>
      </c>
      <c r="H13" s="498" t="s">
        <v>586</v>
      </c>
      <c r="I13" s="9">
        <v>50000</v>
      </c>
      <c r="J13" s="70" t="s">
        <v>453</v>
      </c>
      <c r="K13" s="70" t="s">
        <v>4123</v>
      </c>
      <c r="L13" s="70" t="s">
        <v>4122</v>
      </c>
      <c r="M13" s="498" t="s">
        <v>881</v>
      </c>
    </row>
    <row r="14" spans="1:16" ht="148.5" hidden="1" customHeight="1" outlineLevel="2">
      <c r="A14" s="37" t="s">
        <v>44</v>
      </c>
      <c r="B14" s="72" t="s">
        <v>4121</v>
      </c>
      <c r="C14" s="70" t="s">
        <v>452</v>
      </c>
      <c r="D14" s="25" t="s">
        <v>46</v>
      </c>
      <c r="E14" s="72" t="s">
        <v>4120</v>
      </c>
      <c r="F14" s="47" t="s">
        <v>584</v>
      </c>
      <c r="G14" s="498"/>
      <c r="H14" s="498"/>
      <c r="I14" s="9">
        <v>50000</v>
      </c>
      <c r="J14" s="70" t="s">
        <v>453</v>
      </c>
      <c r="K14" s="70" t="s">
        <v>4119</v>
      </c>
      <c r="L14" s="70" t="s">
        <v>4118</v>
      </c>
      <c r="M14" s="498"/>
    </row>
    <row r="15" spans="1:16" ht="181.5" hidden="1" customHeight="1" outlineLevel="2">
      <c r="A15" s="37" t="s">
        <v>44</v>
      </c>
      <c r="B15" s="72" t="s">
        <v>4117</v>
      </c>
      <c r="C15" s="70" t="s">
        <v>450</v>
      </c>
      <c r="D15" s="70" t="s">
        <v>107</v>
      </c>
      <c r="E15" s="72" t="s">
        <v>4116</v>
      </c>
      <c r="F15" s="47" t="s">
        <v>451</v>
      </c>
      <c r="G15" s="498"/>
      <c r="H15" s="498"/>
      <c r="I15" s="9">
        <v>840000</v>
      </c>
      <c r="J15" s="70" t="s">
        <v>45</v>
      </c>
      <c r="K15" s="70" t="s">
        <v>4115</v>
      </c>
      <c r="L15" s="70" t="s">
        <v>4114</v>
      </c>
      <c r="M15" s="498"/>
    </row>
    <row r="16" spans="1:16" ht="231" hidden="1" customHeight="1" outlineLevel="2">
      <c r="A16" s="37" t="s">
        <v>44</v>
      </c>
      <c r="B16" s="72" t="s">
        <v>4113</v>
      </c>
      <c r="C16" s="70" t="s">
        <v>450</v>
      </c>
      <c r="D16" s="70" t="s">
        <v>627</v>
      </c>
      <c r="E16" s="72" t="s">
        <v>4112</v>
      </c>
      <c r="F16" s="47" t="s">
        <v>451</v>
      </c>
      <c r="G16" s="498" t="s">
        <v>585</v>
      </c>
      <c r="H16" s="498" t="s">
        <v>586</v>
      </c>
      <c r="I16" s="9">
        <v>6127750</v>
      </c>
      <c r="J16" s="70" t="s">
        <v>45</v>
      </c>
      <c r="K16" s="70" t="s">
        <v>4111</v>
      </c>
      <c r="L16" s="70" t="s">
        <v>4110</v>
      </c>
      <c r="M16" s="498" t="s">
        <v>881</v>
      </c>
    </row>
    <row r="17" spans="1:1025" ht="132" hidden="1" customHeight="1" outlineLevel="2">
      <c r="A17" s="37" t="s">
        <v>44</v>
      </c>
      <c r="B17" s="72" t="s">
        <v>4109</v>
      </c>
      <c r="C17" s="70" t="s">
        <v>450</v>
      </c>
      <c r="D17" s="70" t="s">
        <v>336</v>
      </c>
      <c r="E17" s="72" t="s">
        <v>4108</v>
      </c>
      <c r="F17" s="47" t="s">
        <v>451</v>
      </c>
      <c r="G17" s="498"/>
      <c r="H17" s="498"/>
      <c r="I17" s="9">
        <v>1136000</v>
      </c>
      <c r="J17" s="70" t="s">
        <v>45</v>
      </c>
      <c r="K17" s="70" t="s">
        <v>4107</v>
      </c>
      <c r="L17" s="70" t="s">
        <v>4106</v>
      </c>
      <c r="M17" s="498"/>
    </row>
    <row r="18" spans="1:1025" ht="132" hidden="1" customHeight="1" outlineLevel="2">
      <c r="A18" s="37" t="s">
        <v>44</v>
      </c>
      <c r="B18" s="72" t="s">
        <v>4105</v>
      </c>
      <c r="C18" s="70" t="s">
        <v>450</v>
      </c>
      <c r="D18" s="70" t="s">
        <v>41</v>
      </c>
      <c r="E18" s="72" t="s">
        <v>4104</v>
      </c>
      <c r="F18" s="47" t="s">
        <v>451</v>
      </c>
      <c r="G18" s="498"/>
      <c r="H18" s="498"/>
      <c r="I18" s="9">
        <v>1460000</v>
      </c>
      <c r="J18" s="70" t="s">
        <v>45</v>
      </c>
      <c r="K18" s="70" t="s">
        <v>4103</v>
      </c>
      <c r="L18" s="70" t="s">
        <v>4102</v>
      </c>
      <c r="M18" s="498"/>
    </row>
    <row r="19" spans="1:1025" ht="99" hidden="1" outlineLevel="2">
      <c r="A19" s="37" t="s">
        <v>106</v>
      </c>
      <c r="B19" s="72" t="s">
        <v>4101</v>
      </c>
      <c r="C19" s="70" t="s">
        <v>4098</v>
      </c>
      <c r="D19" s="70" t="s">
        <v>41</v>
      </c>
      <c r="E19" s="72" t="s">
        <v>4100</v>
      </c>
      <c r="F19" s="47" t="s">
        <v>882</v>
      </c>
      <c r="G19" s="47"/>
      <c r="H19" s="47"/>
      <c r="I19" s="9">
        <v>0</v>
      </c>
      <c r="J19" s="70" t="s">
        <v>4096</v>
      </c>
      <c r="K19" s="70" t="s">
        <v>4095</v>
      </c>
      <c r="L19" s="70" t="s">
        <v>4094</v>
      </c>
      <c r="M19" s="70" t="s">
        <v>4093</v>
      </c>
    </row>
    <row r="20" spans="1:1025" ht="82.5" hidden="1" outlineLevel="2">
      <c r="A20" s="37" t="s">
        <v>106</v>
      </c>
      <c r="B20" s="72" t="s">
        <v>4099</v>
      </c>
      <c r="C20" s="70" t="s">
        <v>4098</v>
      </c>
      <c r="D20" s="70" t="s">
        <v>41</v>
      </c>
      <c r="E20" s="72" t="s">
        <v>4097</v>
      </c>
      <c r="F20" s="47" t="s">
        <v>882</v>
      </c>
      <c r="G20" s="47"/>
      <c r="H20" s="47"/>
      <c r="I20" s="9">
        <v>0</v>
      </c>
      <c r="J20" s="70" t="s">
        <v>4096</v>
      </c>
      <c r="K20" s="70" t="s">
        <v>4095</v>
      </c>
      <c r="L20" s="70" t="s">
        <v>4094</v>
      </c>
      <c r="M20" s="70" t="s">
        <v>4093</v>
      </c>
    </row>
    <row r="21" spans="1:1025" ht="115.5" hidden="1" customHeight="1" outlineLevel="2">
      <c r="A21" s="37" t="s">
        <v>29</v>
      </c>
      <c r="B21" s="71" t="s">
        <v>4092</v>
      </c>
      <c r="C21" s="71" t="s">
        <v>884</v>
      </c>
      <c r="D21" s="71" t="s">
        <v>46</v>
      </c>
      <c r="E21" s="72" t="s">
        <v>593</v>
      </c>
      <c r="F21" s="38" t="s">
        <v>454</v>
      </c>
      <c r="G21" s="96" t="s">
        <v>150</v>
      </c>
      <c r="H21" s="96" t="s">
        <v>442</v>
      </c>
      <c r="I21" s="9">
        <v>2148</v>
      </c>
      <c r="J21" s="25" t="s">
        <v>125</v>
      </c>
      <c r="K21" s="25" t="s">
        <v>595</v>
      </c>
      <c r="L21" s="25" t="s">
        <v>4086</v>
      </c>
      <c r="M21" s="71" t="s">
        <v>4089</v>
      </c>
    </row>
    <row r="22" spans="1:1025" ht="115.5" hidden="1" customHeight="1" outlineLevel="2">
      <c r="A22" s="37" t="s">
        <v>29</v>
      </c>
      <c r="B22" s="70" t="s">
        <v>883</v>
      </c>
      <c r="C22" s="71" t="s">
        <v>884</v>
      </c>
      <c r="D22" s="25" t="s">
        <v>46</v>
      </c>
      <c r="E22" s="72" t="s">
        <v>885</v>
      </c>
      <c r="F22" s="25" t="s">
        <v>594</v>
      </c>
      <c r="G22" s="96" t="s">
        <v>150</v>
      </c>
      <c r="H22" s="96" t="s">
        <v>442</v>
      </c>
      <c r="I22" s="9">
        <v>14000</v>
      </c>
      <c r="J22" s="25" t="s">
        <v>125</v>
      </c>
      <c r="K22" s="25" t="s">
        <v>4091</v>
      </c>
      <c r="L22" s="35" t="s">
        <v>4090</v>
      </c>
      <c r="M22" s="71" t="s">
        <v>4089</v>
      </c>
    </row>
    <row r="23" spans="1:1025" ht="115.5" hidden="1" customHeight="1" outlineLevel="2">
      <c r="A23" s="37" t="s">
        <v>29</v>
      </c>
      <c r="B23" s="25" t="s">
        <v>887</v>
      </c>
      <c r="C23" s="71" t="s">
        <v>884</v>
      </c>
      <c r="D23" s="25" t="s">
        <v>46</v>
      </c>
      <c r="E23" s="72" t="s">
        <v>888</v>
      </c>
      <c r="F23" s="25" t="s">
        <v>594</v>
      </c>
      <c r="G23" s="96" t="s">
        <v>150</v>
      </c>
      <c r="H23" s="96" t="s">
        <v>442</v>
      </c>
      <c r="I23" s="9">
        <v>1260</v>
      </c>
      <c r="J23" s="25" t="s">
        <v>125</v>
      </c>
      <c r="K23" s="25" t="s">
        <v>889</v>
      </c>
      <c r="L23" s="25" t="s">
        <v>4086</v>
      </c>
      <c r="M23" s="71" t="s">
        <v>4089</v>
      </c>
    </row>
    <row r="24" spans="1:1025" ht="115.5" hidden="1" customHeight="1" outlineLevel="2">
      <c r="A24" s="37" t="s">
        <v>29</v>
      </c>
      <c r="B24" s="25" t="s">
        <v>4088</v>
      </c>
      <c r="C24" s="25" t="s">
        <v>4075</v>
      </c>
      <c r="D24" s="25" t="s">
        <v>46</v>
      </c>
      <c r="E24" s="72" t="s">
        <v>2399</v>
      </c>
      <c r="F24" s="25" t="s">
        <v>594</v>
      </c>
      <c r="G24" s="98" t="s">
        <v>200</v>
      </c>
      <c r="H24" s="38" t="s">
        <v>201</v>
      </c>
      <c r="I24" s="69">
        <v>0</v>
      </c>
      <c r="J24" s="25" t="s">
        <v>125</v>
      </c>
      <c r="K24" s="25" t="s">
        <v>4087</v>
      </c>
      <c r="L24" s="25" t="s">
        <v>4086</v>
      </c>
      <c r="M24" s="71" t="s">
        <v>886</v>
      </c>
    </row>
    <row r="25" spans="1:1025" ht="115.5" hidden="1" customHeight="1" outlineLevel="2">
      <c r="A25" s="37" t="s">
        <v>29</v>
      </c>
      <c r="B25" s="25" t="s">
        <v>4085</v>
      </c>
      <c r="C25" s="25" t="s">
        <v>4084</v>
      </c>
      <c r="D25" s="25" t="s">
        <v>46</v>
      </c>
      <c r="E25" s="72" t="s">
        <v>4083</v>
      </c>
      <c r="F25" s="25" t="s">
        <v>454</v>
      </c>
      <c r="G25" s="96" t="s">
        <v>150</v>
      </c>
      <c r="H25" s="38" t="s">
        <v>201</v>
      </c>
      <c r="I25" s="69">
        <v>0</v>
      </c>
      <c r="J25" s="25" t="s">
        <v>131</v>
      </c>
      <c r="K25" s="25" t="s">
        <v>4082</v>
      </c>
      <c r="L25" s="25" t="s">
        <v>4081</v>
      </c>
      <c r="M25" s="71" t="s">
        <v>886</v>
      </c>
    </row>
    <row r="26" spans="1:1025" ht="115.5" hidden="1" customHeight="1" outlineLevel="2">
      <c r="A26" s="37" t="s">
        <v>106</v>
      </c>
      <c r="B26" s="72" t="s">
        <v>4080</v>
      </c>
      <c r="C26" s="70" t="s">
        <v>884</v>
      </c>
      <c r="D26" s="70" t="s">
        <v>41</v>
      </c>
      <c r="E26" s="72" t="s">
        <v>4079</v>
      </c>
      <c r="F26" s="47" t="s">
        <v>454</v>
      </c>
      <c r="G26" s="47" t="s">
        <v>150</v>
      </c>
      <c r="H26" s="47" t="s">
        <v>161</v>
      </c>
      <c r="I26" s="9">
        <v>0</v>
      </c>
      <c r="J26" s="70" t="s">
        <v>61</v>
      </c>
      <c r="K26" s="70" t="s">
        <v>4078</v>
      </c>
      <c r="L26" s="70" t="s">
        <v>4077</v>
      </c>
      <c r="M26" s="71" t="s">
        <v>886</v>
      </c>
    </row>
    <row r="27" spans="1:1025" ht="115.5" hidden="1" customHeight="1" outlineLevel="2">
      <c r="A27" s="37" t="s">
        <v>44</v>
      </c>
      <c r="B27" s="25" t="s">
        <v>4076</v>
      </c>
      <c r="C27" s="25" t="s">
        <v>4075</v>
      </c>
      <c r="D27" s="25" t="s">
        <v>46</v>
      </c>
      <c r="E27" s="25" t="s">
        <v>4074</v>
      </c>
      <c r="F27" s="25" t="s">
        <v>594</v>
      </c>
      <c r="G27" s="98" t="s">
        <v>200</v>
      </c>
      <c r="H27" s="38" t="s">
        <v>201</v>
      </c>
      <c r="I27" s="69">
        <v>0</v>
      </c>
      <c r="J27" s="25" t="s">
        <v>125</v>
      </c>
      <c r="K27" s="25" t="s">
        <v>4073</v>
      </c>
      <c r="L27" s="25" t="s">
        <v>458</v>
      </c>
      <c r="M27" s="70" t="s">
        <v>4072</v>
      </c>
    </row>
    <row r="28" spans="1:1025" s="3" customFormat="1" ht="25.35" hidden="1" customHeight="1" outlineLevel="1">
      <c r="A28" s="39" t="s">
        <v>445</v>
      </c>
      <c r="B28" s="39"/>
      <c r="C28" s="39"/>
      <c r="D28" s="39"/>
      <c r="E28" s="39"/>
      <c r="F28" s="39"/>
      <c r="G28" s="39"/>
      <c r="H28" s="54"/>
      <c r="I28" s="43">
        <f>SUM(I29:I60)</f>
        <v>2660770</v>
      </c>
      <c r="J28" s="39"/>
      <c r="K28" s="39"/>
      <c r="L28" s="39"/>
      <c r="M28" s="39"/>
    </row>
    <row r="29" spans="1:1025" s="16" customFormat="1" ht="66" hidden="1" customHeight="1" outlineLevel="2">
      <c r="A29" s="37" t="s">
        <v>455</v>
      </c>
      <c r="B29" s="25" t="s">
        <v>4071</v>
      </c>
      <c r="C29" s="25" t="s">
        <v>460</v>
      </c>
      <c r="D29" s="25" t="s">
        <v>41</v>
      </c>
      <c r="E29" s="25" t="s">
        <v>4070</v>
      </c>
      <c r="F29" s="38" t="s">
        <v>457</v>
      </c>
      <c r="G29" s="90" t="s">
        <v>51</v>
      </c>
      <c r="H29" s="20" t="s">
        <v>461</v>
      </c>
      <c r="I29" s="69">
        <v>11000</v>
      </c>
      <c r="J29" s="25" t="s">
        <v>126</v>
      </c>
      <c r="K29" s="25" t="s">
        <v>4069</v>
      </c>
      <c r="L29" s="25" t="s">
        <v>894</v>
      </c>
      <c r="M29" s="70" t="s">
        <v>105</v>
      </c>
    </row>
    <row r="30" spans="1:1025" s="16" customFormat="1" ht="49.5" hidden="1" customHeight="1" outlineLevel="2">
      <c r="A30" s="37" t="s">
        <v>455</v>
      </c>
      <c r="B30" s="25" t="s">
        <v>596</v>
      </c>
      <c r="C30" s="25" t="s">
        <v>597</v>
      </c>
      <c r="D30" s="25" t="s">
        <v>41</v>
      </c>
      <c r="E30" s="25" t="s">
        <v>4068</v>
      </c>
      <c r="F30" s="38" t="s">
        <v>598</v>
      </c>
      <c r="G30" s="96" t="s">
        <v>55</v>
      </c>
      <c r="H30" s="45" t="s">
        <v>599</v>
      </c>
      <c r="I30" s="69">
        <v>10000</v>
      </c>
      <c r="J30" s="25" t="s">
        <v>131</v>
      </c>
      <c r="K30" s="25" t="s">
        <v>600</v>
      </c>
      <c r="L30" s="25" t="s">
        <v>4062</v>
      </c>
      <c r="M30" s="70" t="s">
        <v>105</v>
      </c>
    </row>
    <row r="31" spans="1:1025" ht="49.5" hidden="1" customHeight="1" outlineLevel="2">
      <c r="A31" s="37" t="s">
        <v>455</v>
      </c>
      <c r="B31" s="25" t="s">
        <v>601</v>
      </c>
      <c r="C31" s="25" t="s">
        <v>597</v>
      </c>
      <c r="D31" s="25" t="s">
        <v>41</v>
      </c>
      <c r="E31" s="25" t="s">
        <v>4068</v>
      </c>
      <c r="F31" s="38" t="s">
        <v>598</v>
      </c>
      <c r="G31" s="96" t="s">
        <v>55</v>
      </c>
      <c r="H31" s="45" t="s">
        <v>599</v>
      </c>
      <c r="I31" s="69">
        <v>10000</v>
      </c>
      <c r="J31" s="25" t="s">
        <v>131</v>
      </c>
      <c r="K31" s="25" t="s">
        <v>602</v>
      </c>
      <c r="L31" s="25" t="s">
        <v>4062</v>
      </c>
      <c r="M31" s="70" t="s">
        <v>105</v>
      </c>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c r="HI31" s="19"/>
      <c r="HJ31" s="19"/>
      <c r="HK31" s="19"/>
      <c r="HL31" s="19"/>
      <c r="HM31" s="19"/>
      <c r="HN31" s="19"/>
      <c r="HO31" s="19"/>
      <c r="HP31" s="19"/>
      <c r="HQ31" s="19"/>
      <c r="HR31" s="19"/>
      <c r="HS31" s="19"/>
      <c r="HT31" s="19"/>
      <c r="HU31" s="19"/>
      <c r="HV31" s="19"/>
      <c r="HW31" s="19"/>
      <c r="HX31" s="19"/>
      <c r="HY31" s="19"/>
      <c r="HZ31" s="19"/>
      <c r="IA31" s="19"/>
      <c r="IB31" s="19"/>
      <c r="IC31" s="19"/>
      <c r="ID31" s="19"/>
      <c r="IE31" s="19"/>
      <c r="IF31" s="19"/>
      <c r="IG31" s="19"/>
      <c r="IH31" s="19"/>
      <c r="II31" s="19"/>
      <c r="IJ31" s="19"/>
      <c r="IK31" s="19"/>
      <c r="IL31" s="19"/>
      <c r="IM31" s="19"/>
      <c r="IN31" s="19"/>
      <c r="IO31" s="19"/>
      <c r="IP31" s="19"/>
      <c r="IQ31" s="19"/>
      <c r="IR31" s="19"/>
      <c r="IS31" s="19"/>
      <c r="IT31" s="19"/>
      <c r="IU31" s="19"/>
      <c r="IV31" s="19"/>
      <c r="IW31" s="19"/>
      <c r="IX31" s="19"/>
      <c r="IY31" s="19"/>
      <c r="IZ31" s="19"/>
      <c r="JA31" s="19"/>
      <c r="JB31" s="19"/>
      <c r="JC31" s="19"/>
      <c r="JD31" s="19"/>
      <c r="JE31" s="19"/>
      <c r="JF31" s="19"/>
      <c r="JG31" s="19"/>
      <c r="JH31" s="19"/>
      <c r="JI31" s="19"/>
      <c r="JJ31" s="19"/>
      <c r="JK31" s="19"/>
      <c r="JL31" s="19"/>
      <c r="JM31" s="19"/>
      <c r="JN31" s="19"/>
      <c r="JO31" s="19"/>
      <c r="JP31" s="19"/>
      <c r="JQ31" s="19"/>
      <c r="JR31" s="19"/>
      <c r="JS31" s="19"/>
      <c r="JT31" s="19"/>
      <c r="JU31" s="19"/>
      <c r="JV31" s="19"/>
      <c r="JW31" s="19"/>
      <c r="JX31" s="19"/>
      <c r="JY31" s="19"/>
      <c r="JZ31" s="19"/>
      <c r="KA31" s="19"/>
      <c r="KB31" s="19"/>
      <c r="KC31" s="19"/>
      <c r="KD31" s="19"/>
      <c r="KE31" s="19"/>
      <c r="KF31" s="19"/>
      <c r="KG31" s="19"/>
      <c r="KH31" s="19"/>
      <c r="KI31" s="19"/>
      <c r="KJ31" s="19"/>
      <c r="KK31" s="19"/>
      <c r="KL31" s="19"/>
      <c r="KM31" s="19"/>
      <c r="KN31" s="19"/>
      <c r="KO31" s="19"/>
      <c r="KP31" s="19"/>
      <c r="KQ31" s="19"/>
      <c r="KR31" s="19"/>
      <c r="KS31" s="19"/>
      <c r="KT31" s="19"/>
      <c r="KU31" s="19"/>
      <c r="KV31" s="19"/>
      <c r="KW31" s="19"/>
      <c r="KX31" s="19"/>
      <c r="KY31" s="19"/>
      <c r="KZ31" s="19"/>
      <c r="LA31" s="19"/>
      <c r="LB31" s="19"/>
      <c r="LC31" s="19"/>
      <c r="LD31" s="19"/>
      <c r="LE31" s="19"/>
      <c r="LF31" s="19"/>
      <c r="LG31" s="19"/>
      <c r="LH31" s="19"/>
      <c r="LI31" s="19"/>
      <c r="LJ31" s="19"/>
      <c r="LK31" s="19"/>
      <c r="LL31" s="19"/>
      <c r="LM31" s="19"/>
      <c r="LN31" s="19"/>
      <c r="LO31" s="19"/>
      <c r="LP31" s="19"/>
      <c r="LQ31" s="19"/>
      <c r="LR31" s="19"/>
      <c r="LS31" s="19"/>
      <c r="LT31" s="19"/>
      <c r="LU31" s="19"/>
      <c r="LV31" s="19"/>
      <c r="LW31" s="19"/>
      <c r="LX31" s="19"/>
      <c r="LY31" s="19"/>
      <c r="LZ31" s="19"/>
      <c r="MA31" s="19"/>
      <c r="MB31" s="19"/>
      <c r="MC31" s="19"/>
      <c r="MD31" s="19"/>
      <c r="ME31" s="19"/>
      <c r="MF31" s="19"/>
      <c r="MG31" s="19"/>
      <c r="MH31" s="19"/>
      <c r="MI31" s="19"/>
      <c r="MJ31" s="19"/>
      <c r="MK31" s="19"/>
      <c r="ML31" s="19"/>
      <c r="MM31" s="19"/>
      <c r="MN31" s="19"/>
      <c r="MO31" s="19"/>
      <c r="MP31" s="19"/>
      <c r="MQ31" s="19"/>
      <c r="MR31" s="19"/>
      <c r="MS31" s="19"/>
      <c r="MT31" s="19"/>
      <c r="MU31" s="19"/>
      <c r="MV31" s="19"/>
      <c r="MW31" s="19"/>
      <c r="MX31" s="19"/>
      <c r="MY31" s="19"/>
      <c r="MZ31" s="19"/>
      <c r="NA31" s="19"/>
      <c r="NB31" s="19"/>
      <c r="NC31" s="19"/>
      <c r="ND31" s="19"/>
      <c r="NE31" s="19"/>
      <c r="NF31" s="19"/>
      <c r="NG31" s="19"/>
      <c r="NH31" s="19"/>
      <c r="NI31" s="19"/>
      <c r="NJ31" s="19"/>
      <c r="NK31" s="19"/>
      <c r="NL31" s="19"/>
      <c r="NM31" s="19"/>
      <c r="NN31" s="19"/>
      <c r="NO31" s="19"/>
      <c r="NP31" s="19"/>
      <c r="NQ31" s="19"/>
      <c r="NR31" s="19"/>
      <c r="NS31" s="19"/>
      <c r="NT31" s="19"/>
      <c r="NU31" s="19"/>
      <c r="NV31" s="19"/>
      <c r="NW31" s="19"/>
      <c r="NX31" s="19"/>
      <c r="NY31" s="19"/>
      <c r="NZ31" s="19"/>
      <c r="OA31" s="19"/>
      <c r="OB31" s="19"/>
      <c r="OC31" s="19"/>
      <c r="OD31" s="19"/>
      <c r="OE31" s="19"/>
      <c r="OF31" s="19"/>
      <c r="OG31" s="19"/>
      <c r="OH31" s="19"/>
      <c r="OI31" s="19"/>
      <c r="OJ31" s="19"/>
      <c r="OK31" s="19"/>
      <c r="OL31" s="19"/>
      <c r="OM31" s="19"/>
      <c r="ON31" s="19"/>
      <c r="OO31" s="19"/>
      <c r="OP31" s="19"/>
      <c r="OQ31" s="19"/>
      <c r="OR31" s="19"/>
      <c r="OS31" s="19"/>
      <c r="OT31" s="19"/>
      <c r="OU31" s="19"/>
      <c r="OV31" s="19"/>
      <c r="OW31" s="19"/>
      <c r="OX31" s="19"/>
      <c r="OY31" s="19"/>
      <c r="OZ31" s="19"/>
      <c r="PA31" s="19"/>
      <c r="PB31" s="19"/>
      <c r="PC31" s="19"/>
      <c r="PD31" s="19"/>
      <c r="PE31" s="19"/>
      <c r="PF31" s="19"/>
      <c r="PG31" s="19"/>
      <c r="PH31" s="19"/>
      <c r="PI31" s="19"/>
      <c r="PJ31" s="19"/>
      <c r="PK31" s="19"/>
      <c r="PL31" s="19"/>
      <c r="PM31" s="19"/>
      <c r="PN31" s="19"/>
      <c r="PO31" s="19"/>
      <c r="PP31" s="19"/>
      <c r="PQ31" s="19"/>
      <c r="PR31" s="19"/>
      <c r="PS31" s="19"/>
      <c r="PT31" s="19"/>
      <c r="PU31" s="19"/>
      <c r="PV31" s="19"/>
      <c r="PW31" s="19"/>
      <c r="PX31" s="19"/>
      <c r="PY31" s="19"/>
      <c r="PZ31" s="19"/>
      <c r="QA31" s="19"/>
      <c r="QB31" s="19"/>
      <c r="QC31" s="19"/>
      <c r="QD31" s="19"/>
      <c r="QE31" s="19"/>
      <c r="QF31" s="19"/>
      <c r="QG31" s="19"/>
      <c r="QH31" s="19"/>
      <c r="QI31" s="19"/>
      <c r="QJ31" s="19"/>
      <c r="QK31" s="19"/>
      <c r="QL31" s="19"/>
      <c r="QM31" s="19"/>
      <c r="QN31" s="19"/>
      <c r="QO31" s="19"/>
      <c r="QP31" s="19"/>
      <c r="QQ31" s="19"/>
      <c r="QR31" s="19"/>
      <c r="QS31" s="19"/>
      <c r="QT31" s="19"/>
      <c r="QU31" s="19"/>
      <c r="QV31" s="19"/>
      <c r="QW31" s="19"/>
      <c r="QX31" s="19"/>
      <c r="QY31" s="19"/>
      <c r="QZ31" s="19"/>
      <c r="RA31" s="19"/>
      <c r="RB31" s="19"/>
      <c r="RC31" s="19"/>
      <c r="RD31" s="19"/>
      <c r="RE31" s="19"/>
      <c r="RF31" s="19"/>
      <c r="RG31" s="19"/>
      <c r="RH31" s="19"/>
      <c r="RI31" s="19"/>
      <c r="RJ31" s="19"/>
      <c r="RK31" s="19"/>
      <c r="RL31" s="19"/>
      <c r="RM31" s="19"/>
      <c r="RN31" s="19"/>
      <c r="RO31" s="19"/>
      <c r="RP31" s="19"/>
      <c r="RQ31" s="19"/>
      <c r="RR31" s="19"/>
      <c r="RS31" s="19"/>
      <c r="RT31" s="19"/>
      <c r="RU31" s="19"/>
      <c r="RV31" s="19"/>
      <c r="RW31" s="19"/>
      <c r="RX31" s="19"/>
      <c r="RY31" s="19"/>
      <c r="RZ31" s="19"/>
      <c r="SA31" s="19"/>
      <c r="SB31" s="19"/>
      <c r="SC31" s="19"/>
      <c r="SD31" s="19"/>
      <c r="SE31" s="19"/>
      <c r="SF31" s="19"/>
      <c r="SG31" s="19"/>
      <c r="SH31" s="19"/>
      <c r="SI31" s="19"/>
      <c r="SJ31" s="19"/>
      <c r="SK31" s="19"/>
      <c r="SL31" s="19"/>
      <c r="SM31" s="19"/>
      <c r="SN31" s="19"/>
      <c r="SO31" s="19"/>
      <c r="SP31" s="19"/>
      <c r="SQ31" s="19"/>
      <c r="SR31" s="19"/>
      <c r="SS31" s="19"/>
      <c r="ST31" s="19"/>
      <c r="SU31" s="19"/>
      <c r="SV31" s="19"/>
      <c r="SW31" s="19"/>
      <c r="SX31" s="19"/>
      <c r="SY31" s="19"/>
      <c r="SZ31" s="19"/>
      <c r="TA31" s="19"/>
      <c r="TB31" s="19"/>
      <c r="TC31" s="19"/>
      <c r="TD31" s="19"/>
      <c r="TE31" s="19"/>
      <c r="TF31" s="19"/>
      <c r="TG31" s="19"/>
      <c r="TH31" s="19"/>
      <c r="TI31" s="19"/>
      <c r="TJ31" s="19"/>
      <c r="TK31" s="19"/>
      <c r="TL31" s="19"/>
      <c r="TM31" s="19"/>
      <c r="TN31" s="19"/>
      <c r="TO31" s="19"/>
      <c r="TP31" s="19"/>
      <c r="TQ31" s="19"/>
      <c r="TR31" s="19"/>
      <c r="TS31" s="19"/>
      <c r="TT31" s="19"/>
      <c r="TU31" s="19"/>
      <c r="TV31" s="19"/>
      <c r="TW31" s="19"/>
      <c r="TX31" s="19"/>
      <c r="TY31" s="19"/>
      <c r="TZ31" s="19"/>
      <c r="UA31" s="19"/>
      <c r="UB31" s="19"/>
      <c r="UC31" s="19"/>
      <c r="UD31" s="19"/>
      <c r="UE31" s="19"/>
      <c r="UF31" s="19"/>
      <c r="UG31" s="19"/>
      <c r="UH31" s="19"/>
      <c r="UI31" s="19"/>
      <c r="UJ31" s="19"/>
      <c r="UK31" s="19"/>
      <c r="UL31" s="19"/>
      <c r="UM31" s="19"/>
      <c r="UN31" s="19"/>
      <c r="UO31" s="19"/>
      <c r="UP31" s="19"/>
      <c r="UQ31" s="19"/>
      <c r="UR31" s="19"/>
      <c r="US31" s="19"/>
      <c r="UT31" s="19"/>
      <c r="UU31" s="19"/>
      <c r="UV31" s="19"/>
      <c r="UW31" s="19"/>
      <c r="UX31" s="19"/>
      <c r="UY31" s="19"/>
      <c r="UZ31" s="19"/>
      <c r="VA31" s="19"/>
      <c r="VB31" s="19"/>
      <c r="VC31" s="19"/>
      <c r="VD31" s="19"/>
      <c r="VE31" s="19"/>
      <c r="VF31" s="19"/>
      <c r="VG31" s="19"/>
      <c r="VH31" s="19"/>
      <c r="VI31" s="19"/>
      <c r="VJ31" s="19"/>
      <c r="VK31" s="19"/>
      <c r="VL31" s="19"/>
      <c r="VM31" s="19"/>
      <c r="VN31" s="19"/>
      <c r="VO31" s="19"/>
      <c r="VP31" s="19"/>
      <c r="VQ31" s="19"/>
      <c r="VR31" s="19"/>
      <c r="VS31" s="19"/>
      <c r="VT31" s="19"/>
      <c r="VU31" s="19"/>
      <c r="VV31" s="19"/>
      <c r="VW31" s="19"/>
      <c r="VX31" s="19"/>
      <c r="VY31" s="19"/>
      <c r="VZ31" s="19"/>
      <c r="WA31" s="19"/>
      <c r="WB31" s="19"/>
      <c r="WC31" s="19"/>
      <c r="WD31" s="19"/>
      <c r="WE31" s="19"/>
      <c r="WF31" s="19"/>
      <c r="WG31" s="19"/>
      <c r="WH31" s="19"/>
      <c r="WI31" s="19"/>
      <c r="WJ31" s="19"/>
      <c r="WK31" s="19"/>
      <c r="WL31" s="19"/>
      <c r="WM31" s="19"/>
      <c r="WN31" s="19"/>
      <c r="WO31" s="19"/>
      <c r="WP31" s="19"/>
      <c r="WQ31" s="19"/>
      <c r="WR31" s="19"/>
      <c r="WS31" s="19"/>
      <c r="WT31" s="19"/>
      <c r="WU31" s="19"/>
      <c r="WV31" s="19"/>
      <c r="WW31" s="19"/>
      <c r="WX31" s="19"/>
      <c r="WY31" s="19"/>
      <c r="WZ31" s="19"/>
      <c r="XA31" s="19"/>
      <c r="XB31" s="19"/>
      <c r="XC31" s="19"/>
      <c r="XD31" s="19"/>
      <c r="XE31" s="19"/>
      <c r="XF31" s="19"/>
      <c r="XG31" s="19"/>
      <c r="XH31" s="19"/>
      <c r="XI31" s="19"/>
      <c r="XJ31" s="19"/>
      <c r="XK31" s="19"/>
      <c r="XL31" s="19"/>
      <c r="XM31" s="19"/>
      <c r="XN31" s="19"/>
      <c r="XO31" s="19"/>
      <c r="XP31" s="19"/>
      <c r="XQ31" s="19"/>
      <c r="XR31" s="19"/>
      <c r="XS31" s="19"/>
      <c r="XT31" s="19"/>
      <c r="XU31" s="19"/>
      <c r="XV31" s="19"/>
      <c r="XW31" s="19"/>
      <c r="XX31" s="19"/>
      <c r="XY31" s="19"/>
      <c r="XZ31" s="19"/>
      <c r="YA31" s="19"/>
      <c r="YB31" s="19"/>
      <c r="YC31" s="19"/>
      <c r="YD31" s="19"/>
      <c r="YE31" s="19"/>
      <c r="YF31" s="19"/>
      <c r="YG31" s="19"/>
      <c r="YH31" s="19"/>
      <c r="YI31" s="19"/>
      <c r="YJ31" s="19"/>
      <c r="YK31" s="19"/>
      <c r="YL31" s="19"/>
      <c r="YM31" s="19"/>
      <c r="YN31" s="19"/>
      <c r="YO31" s="19"/>
      <c r="YP31" s="19"/>
      <c r="YQ31" s="19"/>
      <c r="YR31" s="19"/>
      <c r="YS31" s="19"/>
      <c r="YT31" s="19"/>
      <c r="YU31" s="19"/>
      <c r="YV31" s="19"/>
      <c r="YW31" s="19"/>
      <c r="YX31" s="19"/>
      <c r="YY31" s="19"/>
      <c r="YZ31" s="19"/>
      <c r="ZA31" s="19"/>
      <c r="ZB31" s="19"/>
      <c r="ZC31" s="19"/>
      <c r="ZD31" s="19"/>
      <c r="ZE31" s="19"/>
      <c r="ZF31" s="19"/>
      <c r="ZG31" s="19"/>
      <c r="ZH31" s="19"/>
      <c r="ZI31" s="19"/>
      <c r="ZJ31" s="19"/>
      <c r="ZK31" s="19"/>
      <c r="ZL31" s="19"/>
      <c r="ZM31" s="19"/>
      <c r="ZN31" s="19"/>
      <c r="ZO31" s="19"/>
      <c r="ZP31" s="19"/>
      <c r="ZQ31" s="19"/>
      <c r="ZR31" s="19"/>
      <c r="ZS31" s="19"/>
      <c r="ZT31" s="19"/>
      <c r="ZU31" s="19"/>
      <c r="ZV31" s="19"/>
      <c r="ZW31" s="19"/>
      <c r="ZX31" s="19"/>
      <c r="ZY31" s="19"/>
      <c r="ZZ31" s="19"/>
      <c r="AAA31" s="19"/>
      <c r="AAB31" s="19"/>
      <c r="AAC31" s="19"/>
      <c r="AAD31" s="19"/>
      <c r="AAE31" s="19"/>
      <c r="AAF31" s="19"/>
      <c r="AAG31" s="19"/>
      <c r="AAH31" s="19"/>
      <c r="AAI31" s="19"/>
      <c r="AAJ31" s="19"/>
      <c r="AAK31" s="19"/>
      <c r="AAL31" s="19"/>
      <c r="AAM31" s="19"/>
      <c r="AAN31" s="19"/>
      <c r="AAO31" s="19"/>
      <c r="AAP31" s="19"/>
      <c r="AAQ31" s="19"/>
      <c r="AAR31" s="19"/>
      <c r="AAS31" s="19"/>
      <c r="AAT31" s="19"/>
      <c r="AAU31" s="19"/>
      <c r="AAV31" s="19"/>
      <c r="AAW31" s="19"/>
      <c r="AAX31" s="19"/>
      <c r="AAY31" s="19"/>
      <c r="AAZ31" s="19"/>
      <c r="ABA31" s="19"/>
      <c r="ABB31" s="19"/>
      <c r="ABC31" s="19"/>
      <c r="ABD31" s="19"/>
      <c r="ABE31" s="19"/>
      <c r="ABF31" s="19"/>
      <c r="ABG31" s="19"/>
      <c r="ABH31" s="19"/>
      <c r="ABI31" s="19"/>
      <c r="ABJ31" s="19"/>
      <c r="ABK31" s="19"/>
      <c r="ABL31" s="19"/>
      <c r="ABM31" s="19"/>
      <c r="ABN31" s="19"/>
      <c r="ABO31" s="19"/>
      <c r="ABP31" s="19"/>
      <c r="ABQ31" s="19"/>
      <c r="ABR31" s="19"/>
      <c r="ABS31" s="19"/>
      <c r="ABT31" s="19"/>
      <c r="ABU31" s="19"/>
      <c r="ABV31" s="19"/>
      <c r="ABW31" s="19"/>
      <c r="ABX31" s="19"/>
      <c r="ABY31" s="19"/>
      <c r="ABZ31" s="19"/>
      <c r="ACA31" s="19"/>
      <c r="ACB31" s="19"/>
      <c r="ACC31" s="19"/>
      <c r="ACD31" s="19"/>
      <c r="ACE31" s="19"/>
      <c r="ACF31" s="19"/>
      <c r="ACG31" s="19"/>
      <c r="ACH31" s="19"/>
      <c r="ACI31" s="19"/>
      <c r="ACJ31" s="19"/>
      <c r="ACK31" s="19"/>
      <c r="ACL31" s="19"/>
      <c r="ACM31" s="19"/>
      <c r="ACN31" s="19"/>
      <c r="ACO31" s="19"/>
      <c r="ACP31" s="19"/>
      <c r="ACQ31" s="19"/>
      <c r="ACR31" s="19"/>
      <c r="ACS31" s="19"/>
      <c r="ACT31" s="19"/>
      <c r="ACU31" s="19"/>
      <c r="ACV31" s="19"/>
      <c r="ACW31" s="19"/>
      <c r="ACX31" s="19"/>
      <c r="ACY31" s="19"/>
      <c r="ACZ31" s="19"/>
      <c r="ADA31" s="19"/>
      <c r="ADB31" s="19"/>
      <c r="ADC31" s="19"/>
      <c r="ADD31" s="19"/>
      <c r="ADE31" s="19"/>
      <c r="ADF31" s="19"/>
      <c r="ADG31" s="19"/>
      <c r="ADH31" s="19"/>
      <c r="ADI31" s="19"/>
      <c r="ADJ31" s="19"/>
      <c r="ADK31" s="19"/>
      <c r="ADL31" s="19"/>
      <c r="ADM31" s="19"/>
      <c r="ADN31" s="19"/>
      <c r="ADO31" s="19"/>
      <c r="ADP31" s="19"/>
      <c r="ADQ31" s="19"/>
      <c r="ADR31" s="19"/>
      <c r="ADS31" s="19"/>
      <c r="ADT31" s="19"/>
      <c r="ADU31" s="19"/>
      <c r="ADV31" s="19"/>
      <c r="ADW31" s="19"/>
      <c r="ADX31" s="19"/>
      <c r="ADY31" s="19"/>
      <c r="ADZ31" s="19"/>
      <c r="AEA31" s="19"/>
      <c r="AEB31" s="19"/>
      <c r="AEC31" s="19"/>
      <c r="AED31" s="19"/>
      <c r="AEE31" s="19"/>
      <c r="AEF31" s="19"/>
      <c r="AEG31" s="19"/>
      <c r="AEH31" s="19"/>
      <c r="AEI31" s="19"/>
      <c r="AEJ31" s="19"/>
      <c r="AEK31" s="19"/>
      <c r="AEL31" s="19"/>
      <c r="AEM31" s="19"/>
      <c r="AEN31" s="19"/>
      <c r="AEO31" s="19"/>
      <c r="AEP31" s="19"/>
      <c r="AEQ31" s="19"/>
      <c r="AER31" s="19"/>
      <c r="AES31" s="19"/>
      <c r="AET31" s="19"/>
      <c r="AEU31" s="19"/>
      <c r="AEV31" s="19"/>
      <c r="AEW31" s="19"/>
      <c r="AEX31" s="19"/>
      <c r="AEY31" s="19"/>
      <c r="AEZ31" s="19"/>
      <c r="AFA31" s="19"/>
      <c r="AFB31" s="19"/>
      <c r="AFC31" s="19"/>
      <c r="AFD31" s="19"/>
      <c r="AFE31" s="19"/>
      <c r="AFF31" s="19"/>
      <c r="AFG31" s="19"/>
      <c r="AFH31" s="19"/>
      <c r="AFI31" s="19"/>
      <c r="AFJ31" s="19"/>
      <c r="AFK31" s="19"/>
      <c r="AFL31" s="19"/>
      <c r="AFM31" s="19"/>
      <c r="AFN31" s="19"/>
      <c r="AFO31" s="19"/>
      <c r="AFP31" s="19"/>
      <c r="AFQ31" s="19"/>
      <c r="AFR31" s="19"/>
      <c r="AFS31" s="19"/>
      <c r="AFT31" s="19"/>
      <c r="AFU31" s="19"/>
      <c r="AFV31" s="19"/>
      <c r="AFW31" s="19"/>
      <c r="AFX31" s="19"/>
      <c r="AFY31" s="19"/>
      <c r="AFZ31" s="19"/>
      <c r="AGA31" s="19"/>
      <c r="AGB31" s="19"/>
      <c r="AGC31" s="19"/>
      <c r="AGD31" s="19"/>
      <c r="AGE31" s="19"/>
      <c r="AGF31" s="19"/>
      <c r="AGG31" s="19"/>
      <c r="AGH31" s="19"/>
      <c r="AGI31" s="19"/>
      <c r="AGJ31" s="19"/>
      <c r="AGK31" s="19"/>
      <c r="AGL31" s="19"/>
      <c r="AGM31" s="19"/>
      <c r="AGN31" s="19"/>
      <c r="AGO31" s="19"/>
      <c r="AGP31" s="19"/>
      <c r="AGQ31" s="19"/>
      <c r="AGR31" s="19"/>
      <c r="AGS31" s="19"/>
      <c r="AGT31" s="19"/>
      <c r="AGU31" s="19"/>
      <c r="AGV31" s="19"/>
      <c r="AGW31" s="19"/>
      <c r="AGX31" s="19"/>
      <c r="AGY31" s="19"/>
      <c r="AGZ31" s="19"/>
      <c r="AHA31" s="19"/>
      <c r="AHB31" s="19"/>
      <c r="AHC31" s="19"/>
      <c r="AHD31" s="19"/>
      <c r="AHE31" s="19"/>
      <c r="AHF31" s="19"/>
      <c r="AHG31" s="19"/>
      <c r="AHH31" s="19"/>
      <c r="AHI31" s="19"/>
      <c r="AHJ31" s="19"/>
      <c r="AHK31" s="19"/>
      <c r="AHL31" s="19"/>
      <c r="AHM31" s="19"/>
      <c r="AHN31" s="19"/>
      <c r="AHO31" s="19"/>
      <c r="AHP31" s="19"/>
      <c r="AHQ31" s="19"/>
      <c r="AHR31" s="19"/>
      <c r="AHS31" s="19"/>
      <c r="AHT31" s="19"/>
      <c r="AHU31" s="19"/>
      <c r="AHV31" s="19"/>
      <c r="AHW31" s="19"/>
      <c r="AHX31" s="19"/>
      <c r="AHY31" s="19"/>
      <c r="AHZ31" s="19"/>
      <c r="AIA31" s="19"/>
      <c r="AIB31" s="19"/>
      <c r="AIC31" s="19"/>
      <c r="AID31" s="19"/>
      <c r="AIE31" s="19"/>
      <c r="AIF31" s="19"/>
      <c r="AIG31" s="19"/>
      <c r="AIH31" s="19"/>
      <c r="AII31" s="19"/>
      <c r="AIJ31" s="19"/>
      <c r="AIK31" s="19"/>
      <c r="AIL31" s="19"/>
      <c r="AIM31" s="19"/>
      <c r="AIN31" s="19"/>
      <c r="AIO31" s="19"/>
      <c r="AIP31" s="19"/>
      <c r="AIQ31" s="19"/>
      <c r="AIR31" s="19"/>
      <c r="AIS31" s="19"/>
      <c r="AIT31" s="19"/>
      <c r="AIU31" s="19"/>
      <c r="AIV31" s="19"/>
      <c r="AIW31" s="19"/>
      <c r="AIX31" s="19"/>
      <c r="AIY31" s="19"/>
      <c r="AIZ31" s="19"/>
      <c r="AJA31" s="19"/>
      <c r="AJB31" s="19"/>
      <c r="AJC31" s="19"/>
      <c r="AJD31" s="19"/>
      <c r="AJE31" s="19"/>
      <c r="AJF31" s="19"/>
      <c r="AJG31" s="19"/>
      <c r="AJH31" s="19"/>
      <c r="AJI31" s="19"/>
      <c r="AJJ31" s="19"/>
      <c r="AJK31" s="19"/>
      <c r="AJL31" s="19"/>
      <c r="AJM31" s="19"/>
      <c r="AJN31" s="19"/>
      <c r="AJO31" s="19"/>
      <c r="AJP31" s="19"/>
      <c r="AJQ31" s="19"/>
      <c r="AJR31" s="19"/>
      <c r="AJS31" s="19"/>
      <c r="AJT31" s="19"/>
      <c r="AJU31" s="19"/>
      <c r="AJV31" s="19"/>
      <c r="AJW31" s="19"/>
      <c r="AJX31" s="19"/>
      <c r="AJY31" s="19"/>
      <c r="AJZ31" s="19"/>
      <c r="AKA31" s="19"/>
      <c r="AKB31" s="19"/>
      <c r="AKC31" s="19"/>
      <c r="AKD31" s="19"/>
      <c r="AKE31" s="19"/>
      <c r="AKF31" s="19"/>
      <c r="AKG31" s="19"/>
      <c r="AKH31" s="19"/>
      <c r="AKI31" s="19"/>
      <c r="AKJ31" s="19"/>
      <c r="AKK31" s="19"/>
      <c r="AKL31" s="19"/>
      <c r="AKM31" s="19"/>
      <c r="AKN31" s="19"/>
      <c r="AKO31" s="19"/>
      <c r="AKP31" s="19"/>
      <c r="AKQ31" s="19"/>
      <c r="AKR31" s="19"/>
      <c r="AKS31" s="19"/>
      <c r="AKT31" s="19"/>
      <c r="AKU31" s="19"/>
      <c r="AKV31" s="19"/>
      <c r="AKW31" s="19"/>
      <c r="AKX31" s="19"/>
      <c r="AKY31" s="19"/>
      <c r="AKZ31" s="19"/>
      <c r="ALA31" s="19"/>
      <c r="ALB31" s="19"/>
      <c r="ALC31" s="19"/>
      <c r="ALD31" s="19"/>
      <c r="ALE31" s="19"/>
      <c r="ALF31" s="19"/>
      <c r="ALG31" s="19"/>
      <c r="ALH31" s="19"/>
      <c r="ALI31" s="19"/>
      <c r="ALJ31" s="19"/>
      <c r="ALK31" s="19"/>
      <c r="ALL31" s="19"/>
      <c r="ALM31" s="19"/>
      <c r="ALN31" s="19"/>
      <c r="ALO31" s="19"/>
      <c r="ALP31" s="19"/>
      <c r="ALQ31" s="19"/>
      <c r="ALR31" s="19"/>
      <c r="ALS31" s="19"/>
      <c r="ALT31" s="19"/>
      <c r="ALU31" s="19"/>
      <c r="ALV31" s="19"/>
      <c r="ALW31" s="19"/>
      <c r="ALX31" s="19"/>
      <c r="ALY31" s="19"/>
      <c r="ALZ31" s="19"/>
      <c r="AMA31" s="19"/>
      <c r="AMB31" s="19"/>
      <c r="AMC31" s="19"/>
      <c r="AMD31" s="19"/>
      <c r="AME31" s="19"/>
      <c r="AMF31" s="19"/>
      <c r="AMG31" s="19"/>
      <c r="AMH31" s="19"/>
      <c r="AMI31" s="19"/>
      <c r="AMJ31" s="19"/>
      <c r="AMK31" s="19"/>
    </row>
    <row r="32" spans="1:1025" s="8" customFormat="1" ht="49.5" hidden="1" customHeight="1" outlineLevel="2">
      <c r="A32" s="37" t="s">
        <v>455</v>
      </c>
      <c r="B32" s="25" t="s">
        <v>603</v>
      </c>
      <c r="C32" s="25" t="s">
        <v>597</v>
      </c>
      <c r="D32" s="25" t="s">
        <v>41</v>
      </c>
      <c r="E32" s="25" t="s">
        <v>4067</v>
      </c>
      <c r="F32" s="38" t="s">
        <v>598</v>
      </c>
      <c r="G32" s="96" t="s">
        <v>55</v>
      </c>
      <c r="H32" s="45" t="s">
        <v>599</v>
      </c>
      <c r="I32" s="69">
        <v>10000</v>
      </c>
      <c r="J32" s="25" t="s">
        <v>131</v>
      </c>
      <c r="K32" s="25" t="s">
        <v>604</v>
      </c>
      <c r="L32" s="25" t="s">
        <v>4062</v>
      </c>
      <c r="M32" s="70" t="s">
        <v>105</v>
      </c>
    </row>
    <row r="33" spans="1:14" s="21" customFormat="1" ht="49.5" hidden="1" customHeight="1" outlineLevel="2">
      <c r="A33" s="37" t="s">
        <v>455</v>
      </c>
      <c r="B33" s="25" t="s">
        <v>4066</v>
      </c>
      <c r="C33" s="25" t="s">
        <v>597</v>
      </c>
      <c r="D33" s="25" t="s">
        <v>41</v>
      </c>
      <c r="E33" s="25" t="s">
        <v>4065</v>
      </c>
      <c r="F33" s="38" t="s">
        <v>598</v>
      </c>
      <c r="G33" s="97" t="s">
        <v>55</v>
      </c>
      <c r="H33" s="97" t="s">
        <v>599</v>
      </c>
      <c r="I33" s="69">
        <v>13860</v>
      </c>
      <c r="J33" s="25" t="s">
        <v>131</v>
      </c>
      <c r="K33" s="25" t="s">
        <v>607</v>
      </c>
      <c r="L33" s="25" t="s">
        <v>4062</v>
      </c>
      <c r="M33" s="70" t="s">
        <v>105</v>
      </c>
      <c r="N33" s="23"/>
    </row>
    <row r="34" spans="1:14" ht="49.5" hidden="1" customHeight="1" outlineLevel="2">
      <c r="A34" s="37" t="s">
        <v>455</v>
      </c>
      <c r="B34" s="25" t="s">
        <v>4064</v>
      </c>
      <c r="C34" s="25" t="s">
        <v>597</v>
      </c>
      <c r="D34" s="25" t="s">
        <v>41</v>
      </c>
      <c r="E34" s="25" t="s">
        <v>4063</v>
      </c>
      <c r="F34" s="38" t="s">
        <v>598</v>
      </c>
      <c r="G34" s="97" t="s">
        <v>55</v>
      </c>
      <c r="H34" s="97" t="s">
        <v>599</v>
      </c>
      <c r="I34" s="69">
        <v>9240</v>
      </c>
      <c r="J34" s="25" t="s">
        <v>131</v>
      </c>
      <c r="K34" s="25" t="s">
        <v>607</v>
      </c>
      <c r="L34" s="25" t="s">
        <v>4062</v>
      </c>
      <c r="M34" s="70" t="s">
        <v>105</v>
      </c>
      <c r="N34" s="7"/>
    </row>
    <row r="35" spans="1:14" ht="49.5" hidden="1" customHeight="1" outlineLevel="2">
      <c r="A35" s="37" t="s">
        <v>455</v>
      </c>
      <c r="B35" s="70" t="s">
        <v>891</v>
      </c>
      <c r="C35" s="70" t="s">
        <v>597</v>
      </c>
      <c r="D35" s="25" t="s">
        <v>41</v>
      </c>
      <c r="E35" s="70" t="s">
        <v>892</v>
      </c>
      <c r="F35" s="38" t="s">
        <v>598</v>
      </c>
      <c r="G35" s="89" t="s">
        <v>55</v>
      </c>
      <c r="H35" s="89" t="s">
        <v>599</v>
      </c>
      <c r="I35" s="9">
        <v>10395</v>
      </c>
      <c r="J35" s="25" t="s">
        <v>131</v>
      </c>
      <c r="K35" s="25" t="s">
        <v>893</v>
      </c>
      <c r="L35" s="25" t="s">
        <v>4062</v>
      </c>
      <c r="M35" s="70" t="s">
        <v>105</v>
      </c>
      <c r="N35" s="7"/>
    </row>
    <row r="36" spans="1:14" s="6" customFormat="1" ht="49.5" hidden="1" customHeight="1" outlineLevel="2">
      <c r="A36" s="37" t="s">
        <v>455</v>
      </c>
      <c r="B36" s="70" t="s">
        <v>891</v>
      </c>
      <c r="C36" s="70" t="s">
        <v>597</v>
      </c>
      <c r="D36" s="25" t="s">
        <v>41</v>
      </c>
      <c r="E36" s="70" t="s">
        <v>895</v>
      </c>
      <c r="F36" s="38" t="s">
        <v>598</v>
      </c>
      <c r="G36" s="89" t="s">
        <v>55</v>
      </c>
      <c r="H36" s="89" t="s">
        <v>599</v>
      </c>
      <c r="I36" s="9">
        <v>6930</v>
      </c>
      <c r="J36" s="25" t="s">
        <v>131</v>
      </c>
      <c r="K36" s="25" t="s">
        <v>896</v>
      </c>
      <c r="L36" s="25" t="s">
        <v>4062</v>
      </c>
      <c r="M36" s="70" t="s">
        <v>105</v>
      </c>
      <c r="N36" s="17"/>
    </row>
    <row r="37" spans="1:14" s="16" customFormat="1" ht="49.5" hidden="1" customHeight="1" outlineLevel="2">
      <c r="A37" s="37" t="s">
        <v>455</v>
      </c>
      <c r="B37" s="70" t="s">
        <v>900</v>
      </c>
      <c r="C37" s="70" t="s">
        <v>597</v>
      </c>
      <c r="D37" s="25" t="s">
        <v>41</v>
      </c>
      <c r="E37" s="70" t="s">
        <v>901</v>
      </c>
      <c r="F37" s="38" t="s">
        <v>598</v>
      </c>
      <c r="G37" s="89" t="s">
        <v>55</v>
      </c>
      <c r="H37" s="89" t="s">
        <v>599</v>
      </c>
      <c r="I37" s="9">
        <v>26565</v>
      </c>
      <c r="J37" s="25" t="s">
        <v>131</v>
      </c>
      <c r="K37" s="25" t="s">
        <v>902</v>
      </c>
      <c r="L37" s="25" t="s">
        <v>4062</v>
      </c>
      <c r="M37" s="70" t="s">
        <v>105</v>
      </c>
    </row>
    <row r="38" spans="1:14" s="16" customFormat="1" ht="66" hidden="1" customHeight="1" outlineLevel="2">
      <c r="A38" s="37" t="s">
        <v>455</v>
      </c>
      <c r="B38" s="70" t="s">
        <v>900</v>
      </c>
      <c r="C38" s="70" t="s">
        <v>597</v>
      </c>
      <c r="D38" s="70" t="s">
        <v>2110</v>
      </c>
      <c r="E38" s="70" t="s">
        <v>903</v>
      </c>
      <c r="F38" s="38" t="s">
        <v>598</v>
      </c>
      <c r="G38" s="89" t="s">
        <v>55</v>
      </c>
      <c r="H38" s="89" t="s">
        <v>599</v>
      </c>
      <c r="I38" s="9">
        <v>130000</v>
      </c>
      <c r="J38" s="25" t="s">
        <v>131</v>
      </c>
      <c r="K38" s="25" t="s">
        <v>904</v>
      </c>
      <c r="L38" s="25" t="s">
        <v>4061</v>
      </c>
      <c r="M38" s="70" t="s">
        <v>105</v>
      </c>
    </row>
    <row r="39" spans="1:14" s="16" customFormat="1" ht="132" hidden="1" customHeight="1" outlineLevel="2">
      <c r="A39" s="37" t="s">
        <v>455</v>
      </c>
      <c r="B39" s="70" t="s">
        <v>905</v>
      </c>
      <c r="C39" s="70" t="s">
        <v>460</v>
      </c>
      <c r="D39" s="70" t="s">
        <v>2110</v>
      </c>
      <c r="E39" s="70" t="s">
        <v>906</v>
      </c>
      <c r="F39" s="38" t="s">
        <v>598</v>
      </c>
      <c r="G39" s="89" t="s">
        <v>55</v>
      </c>
      <c r="H39" s="89" t="s">
        <v>907</v>
      </c>
      <c r="I39" s="9">
        <v>160000</v>
      </c>
      <c r="J39" s="25" t="s">
        <v>126</v>
      </c>
      <c r="K39" s="25" t="s">
        <v>908</v>
      </c>
      <c r="L39" s="25" t="s">
        <v>4060</v>
      </c>
      <c r="M39" s="70" t="s">
        <v>105</v>
      </c>
    </row>
    <row r="40" spans="1:14" s="16" customFormat="1" ht="49.5" hidden="1" customHeight="1" outlineLevel="2">
      <c r="A40" s="37" t="s">
        <v>455</v>
      </c>
      <c r="B40" s="70" t="s">
        <v>909</v>
      </c>
      <c r="C40" s="70" t="s">
        <v>460</v>
      </c>
      <c r="D40" s="25" t="s">
        <v>41</v>
      </c>
      <c r="E40" s="70" t="s">
        <v>910</v>
      </c>
      <c r="F40" s="38" t="s">
        <v>598</v>
      </c>
      <c r="G40" s="89" t="s">
        <v>55</v>
      </c>
      <c r="H40" s="89" t="s">
        <v>907</v>
      </c>
      <c r="I40" s="9">
        <v>90000</v>
      </c>
      <c r="J40" s="25" t="s">
        <v>126</v>
      </c>
      <c r="K40" s="25" t="s">
        <v>911</v>
      </c>
      <c r="L40" s="25" t="s">
        <v>912</v>
      </c>
      <c r="M40" s="70" t="s">
        <v>105</v>
      </c>
    </row>
    <row r="41" spans="1:14" s="16" customFormat="1" ht="49.5" hidden="1" customHeight="1" outlineLevel="2">
      <c r="A41" s="37" t="s">
        <v>455</v>
      </c>
      <c r="B41" s="70" t="s">
        <v>913</v>
      </c>
      <c r="C41" s="70" t="s">
        <v>914</v>
      </c>
      <c r="D41" s="25" t="s">
        <v>41</v>
      </c>
      <c r="E41" s="70" t="s">
        <v>915</v>
      </c>
      <c r="F41" s="38" t="s">
        <v>598</v>
      </c>
      <c r="G41" s="89" t="s">
        <v>55</v>
      </c>
      <c r="H41" s="89" t="s">
        <v>890</v>
      </c>
      <c r="I41" s="9">
        <v>56000</v>
      </c>
      <c r="J41" s="25" t="s">
        <v>131</v>
      </c>
      <c r="K41" s="25" t="s">
        <v>916</v>
      </c>
      <c r="L41" s="25" t="s">
        <v>917</v>
      </c>
      <c r="M41" s="70" t="s">
        <v>105</v>
      </c>
    </row>
    <row r="42" spans="1:14" s="16" customFormat="1" ht="66" hidden="1" customHeight="1" outlineLevel="2">
      <c r="A42" s="37" t="s">
        <v>455</v>
      </c>
      <c r="B42" s="25" t="s">
        <v>897</v>
      </c>
      <c r="C42" s="25" t="s">
        <v>456</v>
      </c>
      <c r="D42" s="25" t="s">
        <v>41</v>
      </c>
      <c r="E42" s="25" t="s">
        <v>898</v>
      </c>
      <c r="F42" s="25" t="s">
        <v>457</v>
      </c>
      <c r="G42" s="97" t="s">
        <v>55</v>
      </c>
      <c r="H42" s="89" t="s">
        <v>890</v>
      </c>
      <c r="I42" s="9">
        <v>1260</v>
      </c>
      <c r="J42" s="25" t="s">
        <v>125</v>
      </c>
      <c r="K42" s="25" t="s">
        <v>4059</v>
      </c>
      <c r="L42" s="25" t="s">
        <v>458</v>
      </c>
      <c r="M42" s="70" t="s">
        <v>105</v>
      </c>
    </row>
    <row r="43" spans="1:14" s="16" customFormat="1" ht="66" hidden="1" customHeight="1" outlineLevel="2">
      <c r="A43" s="37" t="s">
        <v>455</v>
      </c>
      <c r="B43" s="25" t="s">
        <v>918</v>
      </c>
      <c r="C43" s="25" t="s">
        <v>456</v>
      </c>
      <c r="D43" s="25" t="s">
        <v>41</v>
      </c>
      <c r="E43" s="25" t="s">
        <v>919</v>
      </c>
      <c r="F43" s="25" t="s">
        <v>594</v>
      </c>
      <c r="G43" s="95" t="s">
        <v>55</v>
      </c>
      <c r="H43" s="89" t="s">
        <v>890</v>
      </c>
      <c r="I43" s="69">
        <v>1260</v>
      </c>
      <c r="J43" s="25" t="s">
        <v>125</v>
      </c>
      <c r="K43" s="25" t="s">
        <v>899</v>
      </c>
      <c r="L43" s="25" t="s">
        <v>458</v>
      </c>
      <c r="M43" s="70"/>
    </row>
    <row r="44" spans="1:14" s="16" customFormat="1" ht="66" hidden="1" customHeight="1" outlineLevel="2">
      <c r="A44" s="37" t="s">
        <v>455</v>
      </c>
      <c r="B44" s="25" t="s">
        <v>4058</v>
      </c>
      <c r="C44" s="25" t="s">
        <v>606</v>
      </c>
      <c r="D44" s="25" t="s">
        <v>41</v>
      </c>
      <c r="E44" s="25" t="s">
        <v>4057</v>
      </c>
      <c r="F44" s="25" t="s">
        <v>457</v>
      </c>
      <c r="G44" s="94" t="s">
        <v>51</v>
      </c>
      <c r="H44" s="93" t="s">
        <v>907</v>
      </c>
      <c r="I44" s="69">
        <v>70000</v>
      </c>
      <c r="J44" s="25" t="s">
        <v>4027</v>
      </c>
      <c r="K44" s="25" t="s">
        <v>4056</v>
      </c>
      <c r="L44" s="25" t="s">
        <v>4025</v>
      </c>
      <c r="M44" s="70" t="s">
        <v>105</v>
      </c>
    </row>
    <row r="45" spans="1:14" s="16" customFormat="1" ht="66" hidden="1" customHeight="1" outlineLevel="2">
      <c r="A45" s="37" t="s">
        <v>455</v>
      </c>
      <c r="B45" s="25" t="s">
        <v>4055</v>
      </c>
      <c r="C45" s="25" t="s">
        <v>606</v>
      </c>
      <c r="D45" s="25" t="s">
        <v>41</v>
      </c>
      <c r="E45" s="25" t="s">
        <v>4054</v>
      </c>
      <c r="F45" s="25" t="s">
        <v>457</v>
      </c>
      <c r="G45" s="94" t="s">
        <v>51</v>
      </c>
      <c r="H45" s="93" t="s">
        <v>907</v>
      </c>
      <c r="I45" s="69">
        <v>50000</v>
      </c>
      <c r="J45" s="25" t="s">
        <v>4027</v>
      </c>
      <c r="K45" s="25" t="s">
        <v>4053</v>
      </c>
      <c r="L45" s="25" t="s">
        <v>4025</v>
      </c>
      <c r="M45" s="70" t="s">
        <v>105</v>
      </c>
    </row>
    <row r="46" spans="1:14" s="16" customFormat="1" ht="66" hidden="1" customHeight="1" outlineLevel="2">
      <c r="A46" s="37" t="s">
        <v>455</v>
      </c>
      <c r="B46" s="25" t="s">
        <v>4052</v>
      </c>
      <c r="C46" s="25" t="s">
        <v>456</v>
      </c>
      <c r="D46" s="25" t="s">
        <v>102</v>
      </c>
      <c r="E46" s="25" t="s">
        <v>4051</v>
      </c>
      <c r="F46" s="38" t="s">
        <v>598</v>
      </c>
      <c r="G46" s="95" t="s">
        <v>51</v>
      </c>
      <c r="H46" s="89" t="s">
        <v>890</v>
      </c>
      <c r="I46" s="69">
        <v>30000</v>
      </c>
      <c r="J46" s="25" t="s">
        <v>61</v>
      </c>
      <c r="K46" s="25" t="s">
        <v>4050</v>
      </c>
      <c r="L46" s="25" t="s">
        <v>4049</v>
      </c>
      <c r="M46" s="70"/>
    </row>
    <row r="47" spans="1:14" s="16" customFormat="1" ht="49.5" hidden="1" customHeight="1" outlineLevel="2">
      <c r="A47" s="37" t="s">
        <v>455</v>
      </c>
      <c r="B47" s="70" t="s">
        <v>4048</v>
      </c>
      <c r="C47" s="70" t="s">
        <v>597</v>
      </c>
      <c r="D47" s="25" t="s">
        <v>41</v>
      </c>
      <c r="E47" s="70" t="s">
        <v>4047</v>
      </c>
      <c r="F47" s="38" t="s">
        <v>598</v>
      </c>
      <c r="G47" s="96" t="s">
        <v>55</v>
      </c>
      <c r="H47" s="96" t="s">
        <v>599</v>
      </c>
      <c r="I47" s="9">
        <v>487010</v>
      </c>
      <c r="J47" s="25" t="s">
        <v>131</v>
      </c>
      <c r="K47" s="25" t="s">
        <v>4046</v>
      </c>
      <c r="L47" s="35" t="s">
        <v>4045</v>
      </c>
      <c r="M47" s="70"/>
    </row>
    <row r="48" spans="1:14" s="16" customFormat="1" ht="82.5" hidden="1" customHeight="1" outlineLevel="2">
      <c r="A48" s="37" t="s">
        <v>455</v>
      </c>
      <c r="B48" s="25" t="s">
        <v>4044</v>
      </c>
      <c r="C48" s="25" t="s">
        <v>4043</v>
      </c>
      <c r="D48" s="25" t="s">
        <v>41</v>
      </c>
      <c r="E48" s="25" t="s">
        <v>4042</v>
      </c>
      <c r="F48" s="25" t="s">
        <v>457</v>
      </c>
      <c r="G48" s="95" t="s">
        <v>51</v>
      </c>
      <c r="H48" s="89" t="s">
        <v>907</v>
      </c>
      <c r="I48" s="69">
        <v>50000</v>
      </c>
      <c r="J48" s="25" t="s">
        <v>777</v>
      </c>
      <c r="K48" s="25" t="s">
        <v>4041</v>
      </c>
      <c r="L48" s="25" t="s">
        <v>4040</v>
      </c>
      <c r="M48" s="70"/>
    </row>
    <row r="49" spans="1:1025" s="16" customFormat="1" ht="82.5" hidden="1" customHeight="1" outlineLevel="2">
      <c r="A49" s="37" t="s">
        <v>455</v>
      </c>
      <c r="B49" s="25" t="s">
        <v>4039</v>
      </c>
      <c r="C49" s="25" t="s">
        <v>605</v>
      </c>
      <c r="D49" s="25" t="s">
        <v>41</v>
      </c>
      <c r="E49" s="25" t="s">
        <v>4038</v>
      </c>
      <c r="F49" s="25" t="s">
        <v>598</v>
      </c>
      <c r="G49" s="94" t="s">
        <v>55</v>
      </c>
      <c r="H49" s="93" t="s">
        <v>599</v>
      </c>
      <c r="I49" s="69">
        <v>90000</v>
      </c>
      <c r="J49" s="25" t="s">
        <v>132</v>
      </c>
      <c r="K49" s="25" t="s">
        <v>4037</v>
      </c>
      <c r="L49" s="25" t="s">
        <v>4036</v>
      </c>
      <c r="M49" s="70"/>
    </row>
    <row r="50" spans="1:1025" ht="66" hidden="1" customHeight="1" outlineLevel="2">
      <c r="A50" s="37" t="s">
        <v>455</v>
      </c>
      <c r="B50" s="25" t="s">
        <v>4035</v>
      </c>
      <c r="C50" s="25" t="s">
        <v>606</v>
      </c>
      <c r="D50" s="25" t="s">
        <v>41</v>
      </c>
      <c r="E50" s="25" t="s">
        <v>4034</v>
      </c>
      <c r="F50" s="25" t="s">
        <v>457</v>
      </c>
      <c r="G50" s="94" t="s">
        <v>51</v>
      </c>
      <c r="H50" s="93" t="s">
        <v>907</v>
      </c>
      <c r="I50" s="69">
        <v>50000</v>
      </c>
      <c r="J50" s="25" t="s">
        <v>4027</v>
      </c>
      <c r="K50" s="25" t="s">
        <v>4033</v>
      </c>
      <c r="L50" s="25" t="s">
        <v>4025</v>
      </c>
      <c r="M50" s="70"/>
    </row>
    <row r="51" spans="1:1025" ht="66" hidden="1" customHeight="1" outlineLevel="2">
      <c r="A51" s="37" t="s">
        <v>455</v>
      </c>
      <c r="B51" s="25" t="s">
        <v>4032</v>
      </c>
      <c r="C51" s="25" t="s">
        <v>606</v>
      </c>
      <c r="D51" s="25" t="s">
        <v>41</v>
      </c>
      <c r="E51" s="25" t="s">
        <v>4031</v>
      </c>
      <c r="F51" s="25" t="s">
        <v>457</v>
      </c>
      <c r="G51" s="94" t="s">
        <v>51</v>
      </c>
      <c r="H51" s="93" t="s">
        <v>907</v>
      </c>
      <c r="I51" s="69">
        <v>104000</v>
      </c>
      <c r="J51" s="25" t="s">
        <v>4027</v>
      </c>
      <c r="K51" s="25" t="s">
        <v>4030</v>
      </c>
      <c r="L51" s="25" t="s">
        <v>4025</v>
      </c>
      <c r="M51" s="70"/>
    </row>
    <row r="52" spans="1:1025" ht="66" hidden="1" customHeight="1" outlineLevel="2">
      <c r="A52" s="37" t="s">
        <v>455</v>
      </c>
      <c r="B52" s="25" t="s">
        <v>4029</v>
      </c>
      <c r="C52" s="25" t="s">
        <v>606</v>
      </c>
      <c r="D52" s="25" t="s">
        <v>41</v>
      </c>
      <c r="E52" s="25" t="s">
        <v>4028</v>
      </c>
      <c r="F52" s="25" t="s">
        <v>457</v>
      </c>
      <c r="G52" s="94" t="s">
        <v>51</v>
      </c>
      <c r="H52" s="93" t="s">
        <v>907</v>
      </c>
      <c r="I52" s="69">
        <v>116000</v>
      </c>
      <c r="J52" s="25" t="s">
        <v>4027</v>
      </c>
      <c r="K52" s="25" t="s">
        <v>4026</v>
      </c>
      <c r="L52" s="25" t="s">
        <v>4025</v>
      </c>
      <c r="M52" s="70"/>
      <c r="N52" s="18"/>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19"/>
      <c r="GH52" s="19"/>
      <c r="GI52" s="19"/>
      <c r="GJ52" s="19"/>
      <c r="GK52" s="19"/>
      <c r="GL52" s="19"/>
      <c r="GM52" s="19"/>
      <c r="GN52" s="19"/>
      <c r="GO52" s="19"/>
      <c r="GP52" s="19"/>
      <c r="GQ52" s="19"/>
      <c r="GR52" s="19"/>
      <c r="GS52" s="19"/>
      <c r="GT52" s="19"/>
      <c r="GU52" s="19"/>
      <c r="GV52" s="19"/>
      <c r="GW52" s="19"/>
      <c r="GX52" s="19"/>
      <c r="GY52" s="19"/>
      <c r="GZ52" s="19"/>
      <c r="HA52" s="19"/>
      <c r="HB52" s="19"/>
      <c r="HC52" s="19"/>
      <c r="HD52" s="19"/>
      <c r="HE52" s="19"/>
      <c r="HF52" s="19"/>
      <c r="HG52" s="19"/>
      <c r="HH52" s="19"/>
      <c r="HI52" s="19"/>
      <c r="HJ52" s="19"/>
      <c r="HK52" s="19"/>
      <c r="HL52" s="19"/>
      <c r="HM52" s="19"/>
      <c r="HN52" s="19"/>
      <c r="HO52" s="19"/>
      <c r="HP52" s="19"/>
      <c r="HQ52" s="19"/>
      <c r="HR52" s="19"/>
      <c r="HS52" s="19"/>
      <c r="HT52" s="19"/>
      <c r="HU52" s="19"/>
      <c r="HV52" s="19"/>
      <c r="HW52" s="19"/>
      <c r="HX52" s="19"/>
      <c r="HY52" s="19"/>
      <c r="HZ52" s="19"/>
      <c r="IA52" s="19"/>
      <c r="IB52" s="19"/>
      <c r="IC52" s="19"/>
      <c r="ID52" s="19"/>
      <c r="IE52" s="19"/>
      <c r="IF52" s="19"/>
      <c r="IG52" s="19"/>
      <c r="IH52" s="19"/>
      <c r="II52" s="19"/>
      <c r="IJ52" s="19"/>
      <c r="IK52" s="19"/>
      <c r="IL52" s="19"/>
      <c r="IM52" s="19"/>
      <c r="IN52" s="19"/>
      <c r="IO52" s="19"/>
      <c r="IP52" s="19"/>
      <c r="IQ52" s="19"/>
      <c r="IR52" s="19"/>
      <c r="IS52" s="19"/>
      <c r="IT52" s="19"/>
      <c r="IU52" s="19"/>
      <c r="IV52" s="19"/>
      <c r="IW52" s="19"/>
      <c r="IX52" s="19"/>
      <c r="IY52" s="19"/>
      <c r="IZ52" s="19"/>
      <c r="JA52" s="19"/>
      <c r="JB52" s="19"/>
      <c r="JC52" s="19"/>
      <c r="JD52" s="19"/>
      <c r="JE52" s="19"/>
      <c r="JF52" s="19"/>
      <c r="JG52" s="19"/>
      <c r="JH52" s="19"/>
      <c r="JI52" s="19"/>
      <c r="JJ52" s="19"/>
      <c r="JK52" s="19"/>
      <c r="JL52" s="19"/>
      <c r="JM52" s="19"/>
      <c r="JN52" s="19"/>
      <c r="JO52" s="19"/>
      <c r="JP52" s="19"/>
      <c r="JQ52" s="19"/>
      <c r="JR52" s="19"/>
      <c r="JS52" s="19"/>
      <c r="JT52" s="19"/>
      <c r="JU52" s="19"/>
      <c r="JV52" s="19"/>
      <c r="JW52" s="19"/>
      <c r="JX52" s="19"/>
      <c r="JY52" s="19"/>
      <c r="JZ52" s="19"/>
      <c r="KA52" s="19"/>
      <c r="KB52" s="19"/>
      <c r="KC52" s="19"/>
      <c r="KD52" s="19"/>
      <c r="KE52" s="19"/>
      <c r="KF52" s="19"/>
      <c r="KG52" s="19"/>
      <c r="KH52" s="19"/>
      <c r="KI52" s="19"/>
      <c r="KJ52" s="19"/>
      <c r="KK52" s="19"/>
      <c r="KL52" s="19"/>
      <c r="KM52" s="19"/>
      <c r="KN52" s="19"/>
      <c r="KO52" s="19"/>
      <c r="KP52" s="19"/>
      <c r="KQ52" s="19"/>
      <c r="KR52" s="19"/>
      <c r="KS52" s="19"/>
      <c r="KT52" s="19"/>
      <c r="KU52" s="19"/>
      <c r="KV52" s="19"/>
      <c r="KW52" s="19"/>
      <c r="KX52" s="19"/>
      <c r="KY52" s="19"/>
      <c r="KZ52" s="19"/>
      <c r="LA52" s="19"/>
      <c r="LB52" s="19"/>
      <c r="LC52" s="19"/>
      <c r="LD52" s="19"/>
      <c r="LE52" s="19"/>
      <c r="LF52" s="19"/>
      <c r="LG52" s="19"/>
      <c r="LH52" s="19"/>
      <c r="LI52" s="19"/>
      <c r="LJ52" s="19"/>
      <c r="LK52" s="19"/>
      <c r="LL52" s="19"/>
      <c r="LM52" s="19"/>
      <c r="LN52" s="19"/>
      <c r="LO52" s="19"/>
      <c r="LP52" s="19"/>
      <c r="LQ52" s="19"/>
      <c r="LR52" s="19"/>
      <c r="LS52" s="19"/>
      <c r="LT52" s="19"/>
      <c r="LU52" s="19"/>
      <c r="LV52" s="19"/>
      <c r="LW52" s="19"/>
      <c r="LX52" s="19"/>
      <c r="LY52" s="19"/>
      <c r="LZ52" s="19"/>
      <c r="MA52" s="19"/>
      <c r="MB52" s="19"/>
      <c r="MC52" s="19"/>
      <c r="MD52" s="19"/>
      <c r="ME52" s="19"/>
      <c r="MF52" s="19"/>
      <c r="MG52" s="19"/>
      <c r="MH52" s="19"/>
      <c r="MI52" s="19"/>
      <c r="MJ52" s="19"/>
      <c r="MK52" s="19"/>
      <c r="ML52" s="19"/>
      <c r="MM52" s="19"/>
      <c r="MN52" s="19"/>
      <c r="MO52" s="19"/>
      <c r="MP52" s="19"/>
      <c r="MQ52" s="19"/>
      <c r="MR52" s="19"/>
      <c r="MS52" s="19"/>
      <c r="MT52" s="19"/>
      <c r="MU52" s="19"/>
      <c r="MV52" s="19"/>
      <c r="MW52" s="19"/>
      <c r="MX52" s="19"/>
      <c r="MY52" s="19"/>
      <c r="MZ52" s="19"/>
      <c r="NA52" s="19"/>
      <c r="NB52" s="19"/>
      <c r="NC52" s="19"/>
      <c r="ND52" s="19"/>
      <c r="NE52" s="19"/>
      <c r="NF52" s="19"/>
      <c r="NG52" s="19"/>
      <c r="NH52" s="19"/>
      <c r="NI52" s="19"/>
      <c r="NJ52" s="19"/>
      <c r="NK52" s="19"/>
      <c r="NL52" s="19"/>
      <c r="NM52" s="19"/>
      <c r="NN52" s="19"/>
      <c r="NO52" s="19"/>
      <c r="NP52" s="19"/>
      <c r="NQ52" s="19"/>
      <c r="NR52" s="19"/>
      <c r="NS52" s="19"/>
      <c r="NT52" s="19"/>
      <c r="NU52" s="19"/>
      <c r="NV52" s="19"/>
      <c r="NW52" s="19"/>
      <c r="NX52" s="19"/>
      <c r="NY52" s="19"/>
      <c r="NZ52" s="19"/>
      <c r="OA52" s="19"/>
      <c r="OB52" s="19"/>
      <c r="OC52" s="19"/>
      <c r="OD52" s="19"/>
      <c r="OE52" s="19"/>
      <c r="OF52" s="19"/>
      <c r="OG52" s="19"/>
      <c r="OH52" s="19"/>
      <c r="OI52" s="19"/>
      <c r="OJ52" s="19"/>
      <c r="OK52" s="19"/>
      <c r="OL52" s="19"/>
      <c r="OM52" s="19"/>
      <c r="ON52" s="19"/>
      <c r="OO52" s="19"/>
      <c r="OP52" s="19"/>
      <c r="OQ52" s="19"/>
      <c r="OR52" s="19"/>
      <c r="OS52" s="19"/>
      <c r="OT52" s="19"/>
      <c r="OU52" s="19"/>
      <c r="OV52" s="19"/>
      <c r="OW52" s="19"/>
      <c r="OX52" s="19"/>
      <c r="OY52" s="19"/>
      <c r="OZ52" s="19"/>
      <c r="PA52" s="19"/>
      <c r="PB52" s="19"/>
      <c r="PC52" s="19"/>
      <c r="PD52" s="19"/>
      <c r="PE52" s="19"/>
      <c r="PF52" s="19"/>
      <c r="PG52" s="19"/>
      <c r="PH52" s="19"/>
      <c r="PI52" s="19"/>
      <c r="PJ52" s="19"/>
      <c r="PK52" s="19"/>
      <c r="PL52" s="19"/>
      <c r="PM52" s="19"/>
      <c r="PN52" s="19"/>
      <c r="PO52" s="19"/>
      <c r="PP52" s="19"/>
      <c r="PQ52" s="19"/>
      <c r="PR52" s="19"/>
      <c r="PS52" s="19"/>
      <c r="PT52" s="19"/>
      <c r="PU52" s="19"/>
      <c r="PV52" s="19"/>
      <c r="PW52" s="19"/>
      <c r="PX52" s="19"/>
      <c r="PY52" s="19"/>
      <c r="PZ52" s="19"/>
      <c r="QA52" s="19"/>
      <c r="QB52" s="19"/>
      <c r="QC52" s="19"/>
      <c r="QD52" s="19"/>
      <c r="QE52" s="19"/>
      <c r="QF52" s="19"/>
      <c r="QG52" s="19"/>
      <c r="QH52" s="19"/>
      <c r="QI52" s="19"/>
      <c r="QJ52" s="19"/>
      <c r="QK52" s="19"/>
      <c r="QL52" s="19"/>
      <c r="QM52" s="19"/>
      <c r="QN52" s="19"/>
      <c r="QO52" s="19"/>
      <c r="QP52" s="19"/>
      <c r="QQ52" s="19"/>
      <c r="QR52" s="19"/>
      <c r="QS52" s="19"/>
      <c r="QT52" s="19"/>
      <c r="QU52" s="19"/>
      <c r="QV52" s="19"/>
      <c r="QW52" s="19"/>
      <c r="QX52" s="19"/>
      <c r="QY52" s="19"/>
      <c r="QZ52" s="19"/>
      <c r="RA52" s="19"/>
      <c r="RB52" s="19"/>
      <c r="RC52" s="19"/>
      <c r="RD52" s="19"/>
      <c r="RE52" s="19"/>
      <c r="RF52" s="19"/>
      <c r="RG52" s="19"/>
      <c r="RH52" s="19"/>
      <c r="RI52" s="19"/>
      <c r="RJ52" s="19"/>
      <c r="RK52" s="19"/>
      <c r="RL52" s="19"/>
      <c r="RM52" s="19"/>
      <c r="RN52" s="19"/>
      <c r="RO52" s="19"/>
      <c r="RP52" s="19"/>
      <c r="RQ52" s="19"/>
      <c r="RR52" s="19"/>
      <c r="RS52" s="19"/>
      <c r="RT52" s="19"/>
      <c r="RU52" s="19"/>
      <c r="RV52" s="19"/>
      <c r="RW52" s="19"/>
      <c r="RX52" s="19"/>
      <c r="RY52" s="19"/>
      <c r="RZ52" s="19"/>
      <c r="SA52" s="19"/>
      <c r="SB52" s="19"/>
      <c r="SC52" s="19"/>
      <c r="SD52" s="19"/>
      <c r="SE52" s="19"/>
      <c r="SF52" s="19"/>
      <c r="SG52" s="19"/>
      <c r="SH52" s="19"/>
      <c r="SI52" s="19"/>
      <c r="SJ52" s="19"/>
      <c r="SK52" s="19"/>
      <c r="SL52" s="19"/>
      <c r="SM52" s="19"/>
      <c r="SN52" s="19"/>
      <c r="SO52" s="19"/>
      <c r="SP52" s="19"/>
      <c r="SQ52" s="19"/>
      <c r="SR52" s="19"/>
      <c r="SS52" s="19"/>
      <c r="ST52" s="19"/>
      <c r="SU52" s="19"/>
      <c r="SV52" s="19"/>
      <c r="SW52" s="19"/>
      <c r="SX52" s="19"/>
      <c r="SY52" s="19"/>
      <c r="SZ52" s="19"/>
      <c r="TA52" s="19"/>
      <c r="TB52" s="19"/>
      <c r="TC52" s="19"/>
      <c r="TD52" s="19"/>
      <c r="TE52" s="19"/>
      <c r="TF52" s="19"/>
      <c r="TG52" s="19"/>
      <c r="TH52" s="19"/>
      <c r="TI52" s="19"/>
      <c r="TJ52" s="19"/>
      <c r="TK52" s="19"/>
      <c r="TL52" s="19"/>
      <c r="TM52" s="19"/>
      <c r="TN52" s="19"/>
      <c r="TO52" s="19"/>
      <c r="TP52" s="19"/>
      <c r="TQ52" s="19"/>
      <c r="TR52" s="19"/>
      <c r="TS52" s="19"/>
      <c r="TT52" s="19"/>
      <c r="TU52" s="19"/>
      <c r="TV52" s="19"/>
      <c r="TW52" s="19"/>
      <c r="TX52" s="19"/>
      <c r="TY52" s="19"/>
      <c r="TZ52" s="19"/>
      <c r="UA52" s="19"/>
      <c r="UB52" s="19"/>
      <c r="UC52" s="19"/>
      <c r="UD52" s="19"/>
      <c r="UE52" s="19"/>
      <c r="UF52" s="19"/>
      <c r="UG52" s="19"/>
      <c r="UH52" s="19"/>
      <c r="UI52" s="19"/>
      <c r="UJ52" s="19"/>
      <c r="UK52" s="19"/>
      <c r="UL52" s="19"/>
      <c r="UM52" s="19"/>
      <c r="UN52" s="19"/>
      <c r="UO52" s="19"/>
      <c r="UP52" s="19"/>
      <c r="UQ52" s="19"/>
      <c r="UR52" s="19"/>
      <c r="US52" s="19"/>
      <c r="UT52" s="19"/>
      <c r="UU52" s="19"/>
      <c r="UV52" s="19"/>
      <c r="UW52" s="19"/>
      <c r="UX52" s="19"/>
      <c r="UY52" s="19"/>
      <c r="UZ52" s="19"/>
      <c r="VA52" s="19"/>
      <c r="VB52" s="19"/>
      <c r="VC52" s="19"/>
      <c r="VD52" s="19"/>
      <c r="VE52" s="19"/>
      <c r="VF52" s="19"/>
      <c r="VG52" s="19"/>
      <c r="VH52" s="19"/>
      <c r="VI52" s="19"/>
      <c r="VJ52" s="19"/>
      <c r="VK52" s="19"/>
      <c r="VL52" s="19"/>
      <c r="VM52" s="19"/>
      <c r="VN52" s="19"/>
      <c r="VO52" s="19"/>
      <c r="VP52" s="19"/>
      <c r="VQ52" s="19"/>
      <c r="VR52" s="19"/>
      <c r="VS52" s="19"/>
      <c r="VT52" s="19"/>
      <c r="VU52" s="19"/>
      <c r="VV52" s="19"/>
      <c r="VW52" s="19"/>
      <c r="VX52" s="19"/>
      <c r="VY52" s="19"/>
      <c r="VZ52" s="19"/>
      <c r="WA52" s="19"/>
      <c r="WB52" s="19"/>
      <c r="WC52" s="19"/>
      <c r="WD52" s="19"/>
      <c r="WE52" s="19"/>
      <c r="WF52" s="19"/>
      <c r="WG52" s="19"/>
      <c r="WH52" s="19"/>
      <c r="WI52" s="19"/>
      <c r="WJ52" s="19"/>
      <c r="WK52" s="19"/>
      <c r="WL52" s="19"/>
      <c r="WM52" s="19"/>
      <c r="WN52" s="19"/>
      <c r="WO52" s="19"/>
      <c r="WP52" s="19"/>
      <c r="WQ52" s="19"/>
      <c r="WR52" s="19"/>
      <c r="WS52" s="19"/>
      <c r="WT52" s="19"/>
      <c r="WU52" s="19"/>
      <c r="WV52" s="19"/>
      <c r="WW52" s="19"/>
      <c r="WX52" s="19"/>
      <c r="WY52" s="19"/>
      <c r="WZ52" s="19"/>
      <c r="XA52" s="19"/>
      <c r="XB52" s="19"/>
      <c r="XC52" s="19"/>
      <c r="XD52" s="19"/>
      <c r="XE52" s="19"/>
      <c r="XF52" s="19"/>
      <c r="XG52" s="19"/>
      <c r="XH52" s="19"/>
      <c r="XI52" s="19"/>
      <c r="XJ52" s="19"/>
      <c r="XK52" s="19"/>
      <c r="XL52" s="19"/>
      <c r="XM52" s="19"/>
      <c r="XN52" s="19"/>
      <c r="XO52" s="19"/>
      <c r="XP52" s="19"/>
      <c r="XQ52" s="19"/>
      <c r="XR52" s="19"/>
      <c r="XS52" s="19"/>
      <c r="XT52" s="19"/>
      <c r="XU52" s="19"/>
      <c r="XV52" s="19"/>
      <c r="XW52" s="19"/>
      <c r="XX52" s="19"/>
      <c r="XY52" s="19"/>
      <c r="XZ52" s="19"/>
      <c r="YA52" s="19"/>
      <c r="YB52" s="19"/>
      <c r="YC52" s="19"/>
      <c r="YD52" s="19"/>
      <c r="YE52" s="19"/>
      <c r="YF52" s="19"/>
      <c r="YG52" s="19"/>
      <c r="YH52" s="19"/>
      <c r="YI52" s="19"/>
      <c r="YJ52" s="19"/>
      <c r="YK52" s="19"/>
      <c r="YL52" s="19"/>
      <c r="YM52" s="19"/>
      <c r="YN52" s="19"/>
      <c r="YO52" s="19"/>
      <c r="YP52" s="19"/>
      <c r="YQ52" s="19"/>
      <c r="YR52" s="19"/>
      <c r="YS52" s="19"/>
      <c r="YT52" s="19"/>
      <c r="YU52" s="19"/>
      <c r="YV52" s="19"/>
      <c r="YW52" s="19"/>
      <c r="YX52" s="19"/>
      <c r="YY52" s="19"/>
      <c r="YZ52" s="19"/>
      <c r="ZA52" s="19"/>
      <c r="ZB52" s="19"/>
      <c r="ZC52" s="19"/>
      <c r="ZD52" s="19"/>
      <c r="ZE52" s="19"/>
      <c r="ZF52" s="19"/>
      <c r="ZG52" s="19"/>
      <c r="ZH52" s="19"/>
      <c r="ZI52" s="19"/>
      <c r="ZJ52" s="19"/>
      <c r="ZK52" s="19"/>
      <c r="ZL52" s="19"/>
      <c r="ZM52" s="19"/>
      <c r="ZN52" s="19"/>
      <c r="ZO52" s="19"/>
      <c r="ZP52" s="19"/>
      <c r="ZQ52" s="19"/>
      <c r="ZR52" s="19"/>
      <c r="ZS52" s="19"/>
      <c r="ZT52" s="19"/>
      <c r="ZU52" s="19"/>
      <c r="ZV52" s="19"/>
      <c r="ZW52" s="19"/>
      <c r="ZX52" s="19"/>
      <c r="ZY52" s="19"/>
      <c r="ZZ52" s="19"/>
      <c r="AAA52" s="19"/>
      <c r="AAB52" s="19"/>
      <c r="AAC52" s="19"/>
      <c r="AAD52" s="19"/>
      <c r="AAE52" s="19"/>
      <c r="AAF52" s="19"/>
      <c r="AAG52" s="19"/>
      <c r="AAH52" s="19"/>
      <c r="AAI52" s="19"/>
      <c r="AAJ52" s="19"/>
      <c r="AAK52" s="19"/>
      <c r="AAL52" s="19"/>
      <c r="AAM52" s="19"/>
      <c r="AAN52" s="19"/>
      <c r="AAO52" s="19"/>
      <c r="AAP52" s="19"/>
      <c r="AAQ52" s="19"/>
      <c r="AAR52" s="19"/>
      <c r="AAS52" s="19"/>
      <c r="AAT52" s="19"/>
      <c r="AAU52" s="19"/>
      <c r="AAV52" s="19"/>
      <c r="AAW52" s="19"/>
      <c r="AAX52" s="19"/>
      <c r="AAY52" s="19"/>
      <c r="AAZ52" s="19"/>
      <c r="ABA52" s="19"/>
      <c r="ABB52" s="19"/>
      <c r="ABC52" s="19"/>
      <c r="ABD52" s="19"/>
      <c r="ABE52" s="19"/>
      <c r="ABF52" s="19"/>
      <c r="ABG52" s="19"/>
      <c r="ABH52" s="19"/>
      <c r="ABI52" s="19"/>
      <c r="ABJ52" s="19"/>
      <c r="ABK52" s="19"/>
      <c r="ABL52" s="19"/>
      <c r="ABM52" s="19"/>
      <c r="ABN52" s="19"/>
      <c r="ABO52" s="19"/>
      <c r="ABP52" s="19"/>
      <c r="ABQ52" s="19"/>
      <c r="ABR52" s="19"/>
      <c r="ABS52" s="19"/>
      <c r="ABT52" s="19"/>
      <c r="ABU52" s="19"/>
      <c r="ABV52" s="19"/>
      <c r="ABW52" s="19"/>
      <c r="ABX52" s="19"/>
      <c r="ABY52" s="19"/>
      <c r="ABZ52" s="19"/>
      <c r="ACA52" s="19"/>
      <c r="ACB52" s="19"/>
      <c r="ACC52" s="19"/>
      <c r="ACD52" s="19"/>
      <c r="ACE52" s="19"/>
      <c r="ACF52" s="19"/>
      <c r="ACG52" s="19"/>
      <c r="ACH52" s="19"/>
      <c r="ACI52" s="19"/>
      <c r="ACJ52" s="19"/>
      <c r="ACK52" s="19"/>
      <c r="ACL52" s="19"/>
      <c r="ACM52" s="19"/>
      <c r="ACN52" s="19"/>
      <c r="ACO52" s="19"/>
      <c r="ACP52" s="19"/>
      <c r="ACQ52" s="19"/>
      <c r="ACR52" s="19"/>
      <c r="ACS52" s="19"/>
      <c r="ACT52" s="19"/>
      <c r="ACU52" s="19"/>
      <c r="ACV52" s="19"/>
      <c r="ACW52" s="19"/>
      <c r="ACX52" s="19"/>
      <c r="ACY52" s="19"/>
      <c r="ACZ52" s="19"/>
      <c r="ADA52" s="19"/>
      <c r="ADB52" s="19"/>
      <c r="ADC52" s="19"/>
      <c r="ADD52" s="19"/>
      <c r="ADE52" s="19"/>
      <c r="ADF52" s="19"/>
      <c r="ADG52" s="19"/>
      <c r="ADH52" s="19"/>
      <c r="ADI52" s="19"/>
      <c r="ADJ52" s="19"/>
      <c r="ADK52" s="19"/>
      <c r="ADL52" s="19"/>
      <c r="ADM52" s="19"/>
      <c r="ADN52" s="19"/>
      <c r="ADO52" s="19"/>
      <c r="ADP52" s="19"/>
      <c r="ADQ52" s="19"/>
      <c r="ADR52" s="19"/>
      <c r="ADS52" s="19"/>
      <c r="ADT52" s="19"/>
      <c r="ADU52" s="19"/>
      <c r="ADV52" s="19"/>
      <c r="ADW52" s="19"/>
      <c r="ADX52" s="19"/>
      <c r="ADY52" s="19"/>
      <c r="ADZ52" s="19"/>
      <c r="AEA52" s="19"/>
      <c r="AEB52" s="19"/>
      <c r="AEC52" s="19"/>
      <c r="AED52" s="19"/>
      <c r="AEE52" s="19"/>
      <c r="AEF52" s="19"/>
      <c r="AEG52" s="19"/>
      <c r="AEH52" s="19"/>
      <c r="AEI52" s="19"/>
      <c r="AEJ52" s="19"/>
      <c r="AEK52" s="19"/>
      <c r="AEL52" s="19"/>
      <c r="AEM52" s="19"/>
      <c r="AEN52" s="19"/>
      <c r="AEO52" s="19"/>
      <c r="AEP52" s="19"/>
      <c r="AEQ52" s="19"/>
      <c r="AER52" s="19"/>
      <c r="AES52" s="19"/>
      <c r="AET52" s="19"/>
      <c r="AEU52" s="19"/>
      <c r="AEV52" s="19"/>
      <c r="AEW52" s="19"/>
      <c r="AEX52" s="19"/>
      <c r="AEY52" s="19"/>
      <c r="AEZ52" s="19"/>
      <c r="AFA52" s="19"/>
      <c r="AFB52" s="19"/>
      <c r="AFC52" s="19"/>
      <c r="AFD52" s="19"/>
      <c r="AFE52" s="19"/>
      <c r="AFF52" s="19"/>
      <c r="AFG52" s="19"/>
      <c r="AFH52" s="19"/>
      <c r="AFI52" s="19"/>
      <c r="AFJ52" s="19"/>
      <c r="AFK52" s="19"/>
      <c r="AFL52" s="19"/>
      <c r="AFM52" s="19"/>
      <c r="AFN52" s="19"/>
      <c r="AFO52" s="19"/>
      <c r="AFP52" s="19"/>
      <c r="AFQ52" s="19"/>
      <c r="AFR52" s="19"/>
      <c r="AFS52" s="19"/>
      <c r="AFT52" s="19"/>
      <c r="AFU52" s="19"/>
      <c r="AFV52" s="19"/>
      <c r="AFW52" s="19"/>
      <c r="AFX52" s="19"/>
      <c r="AFY52" s="19"/>
      <c r="AFZ52" s="19"/>
      <c r="AGA52" s="19"/>
      <c r="AGB52" s="19"/>
      <c r="AGC52" s="19"/>
      <c r="AGD52" s="19"/>
      <c r="AGE52" s="19"/>
      <c r="AGF52" s="19"/>
      <c r="AGG52" s="19"/>
      <c r="AGH52" s="19"/>
      <c r="AGI52" s="19"/>
      <c r="AGJ52" s="19"/>
      <c r="AGK52" s="19"/>
      <c r="AGL52" s="19"/>
      <c r="AGM52" s="19"/>
      <c r="AGN52" s="19"/>
      <c r="AGO52" s="19"/>
      <c r="AGP52" s="19"/>
      <c r="AGQ52" s="19"/>
      <c r="AGR52" s="19"/>
      <c r="AGS52" s="19"/>
      <c r="AGT52" s="19"/>
      <c r="AGU52" s="19"/>
      <c r="AGV52" s="19"/>
      <c r="AGW52" s="19"/>
      <c r="AGX52" s="19"/>
      <c r="AGY52" s="19"/>
      <c r="AGZ52" s="19"/>
      <c r="AHA52" s="19"/>
      <c r="AHB52" s="19"/>
      <c r="AHC52" s="19"/>
      <c r="AHD52" s="19"/>
      <c r="AHE52" s="19"/>
      <c r="AHF52" s="19"/>
      <c r="AHG52" s="19"/>
      <c r="AHH52" s="19"/>
      <c r="AHI52" s="19"/>
      <c r="AHJ52" s="19"/>
      <c r="AHK52" s="19"/>
      <c r="AHL52" s="19"/>
      <c r="AHM52" s="19"/>
      <c r="AHN52" s="19"/>
      <c r="AHO52" s="19"/>
      <c r="AHP52" s="19"/>
      <c r="AHQ52" s="19"/>
      <c r="AHR52" s="19"/>
      <c r="AHS52" s="19"/>
      <c r="AHT52" s="19"/>
      <c r="AHU52" s="19"/>
      <c r="AHV52" s="19"/>
      <c r="AHW52" s="19"/>
      <c r="AHX52" s="19"/>
      <c r="AHY52" s="19"/>
      <c r="AHZ52" s="19"/>
      <c r="AIA52" s="19"/>
      <c r="AIB52" s="19"/>
      <c r="AIC52" s="19"/>
      <c r="AID52" s="19"/>
      <c r="AIE52" s="19"/>
      <c r="AIF52" s="19"/>
      <c r="AIG52" s="19"/>
      <c r="AIH52" s="19"/>
      <c r="AII52" s="19"/>
      <c r="AIJ52" s="19"/>
      <c r="AIK52" s="19"/>
      <c r="AIL52" s="19"/>
      <c r="AIM52" s="19"/>
      <c r="AIN52" s="19"/>
      <c r="AIO52" s="19"/>
      <c r="AIP52" s="19"/>
      <c r="AIQ52" s="19"/>
      <c r="AIR52" s="19"/>
      <c r="AIS52" s="19"/>
      <c r="AIT52" s="19"/>
      <c r="AIU52" s="19"/>
      <c r="AIV52" s="19"/>
      <c r="AIW52" s="19"/>
      <c r="AIX52" s="19"/>
      <c r="AIY52" s="19"/>
      <c r="AIZ52" s="19"/>
      <c r="AJA52" s="19"/>
      <c r="AJB52" s="19"/>
      <c r="AJC52" s="19"/>
      <c r="AJD52" s="19"/>
      <c r="AJE52" s="19"/>
      <c r="AJF52" s="19"/>
      <c r="AJG52" s="19"/>
      <c r="AJH52" s="19"/>
      <c r="AJI52" s="19"/>
      <c r="AJJ52" s="19"/>
      <c r="AJK52" s="19"/>
      <c r="AJL52" s="19"/>
      <c r="AJM52" s="19"/>
      <c r="AJN52" s="19"/>
      <c r="AJO52" s="19"/>
      <c r="AJP52" s="19"/>
      <c r="AJQ52" s="19"/>
      <c r="AJR52" s="19"/>
      <c r="AJS52" s="19"/>
      <c r="AJT52" s="19"/>
      <c r="AJU52" s="19"/>
      <c r="AJV52" s="19"/>
      <c r="AJW52" s="19"/>
      <c r="AJX52" s="19"/>
      <c r="AJY52" s="19"/>
      <c r="AJZ52" s="19"/>
      <c r="AKA52" s="19"/>
      <c r="AKB52" s="19"/>
      <c r="AKC52" s="19"/>
      <c r="AKD52" s="19"/>
      <c r="AKE52" s="19"/>
      <c r="AKF52" s="19"/>
      <c r="AKG52" s="19"/>
      <c r="AKH52" s="19"/>
      <c r="AKI52" s="19"/>
      <c r="AKJ52" s="19"/>
      <c r="AKK52" s="19"/>
      <c r="AKL52" s="19"/>
      <c r="AKM52" s="19"/>
      <c r="AKN52" s="19"/>
      <c r="AKO52" s="19"/>
      <c r="AKP52" s="19"/>
      <c r="AKQ52" s="19"/>
      <c r="AKR52" s="19"/>
      <c r="AKS52" s="19"/>
      <c r="AKT52" s="19"/>
      <c r="AKU52" s="19"/>
      <c r="AKV52" s="19"/>
      <c r="AKW52" s="19"/>
      <c r="AKX52" s="19"/>
      <c r="AKY52" s="19"/>
      <c r="AKZ52" s="19"/>
      <c r="ALA52" s="19"/>
      <c r="ALB52" s="19"/>
      <c r="ALC52" s="19"/>
      <c r="ALD52" s="19"/>
      <c r="ALE52" s="19"/>
      <c r="ALF52" s="19"/>
      <c r="ALG52" s="19"/>
      <c r="ALH52" s="19"/>
      <c r="ALI52" s="19"/>
      <c r="ALJ52" s="19"/>
      <c r="ALK52" s="19"/>
      <c r="ALL52" s="19"/>
      <c r="ALM52" s="19"/>
      <c r="ALN52" s="19"/>
      <c r="ALO52" s="19"/>
      <c r="ALP52" s="19"/>
      <c r="ALQ52" s="19"/>
      <c r="ALR52" s="19"/>
      <c r="ALS52" s="19"/>
      <c r="ALT52" s="19"/>
      <c r="ALU52" s="19"/>
      <c r="ALV52" s="19"/>
      <c r="ALW52" s="19"/>
      <c r="ALX52" s="19"/>
      <c r="ALY52" s="19"/>
      <c r="ALZ52" s="19"/>
      <c r="AMA52" s="19"/>
      <c r="AMB52" s="19"/>
      <c r="AMC52" s="19"/>
      <c r="AMD52" s="19"/>
      <c r="AME52" s="19"/>
      <c r="AMF52" s="19"/>
      <c r="AMG52" s="19"/>
      <c r="AMH52" s="19"/>
      <c r="AMI52" s="19"/>
      <c r="AMJ52" s="19"/>
      <c r="AMK52" s="19"/>
    </row>
    <row r="53" spans="1:1025" s="8" customFormat="1" ht="49.5" hidden="1" customHeight="1" outlineLevel="2">
      <c r="A53" s="37" t="s">
        <v>4022</v>
      </c>
      <c r="B53" s="25" t="s">
        <v>4021</v>
      </c>
      <c r="C53" s="25" t="s">
        <v>4024</v>
      </c>
      <c r="D53" s="70" t="s">
        <v>2133</v>
      </c>
      <c r="E53" s="25" t="s">
        <v>4019</v>
      </c>
      <c r="F53" s="25" t="s">
        <v>598</v>
      </c>
      <c r="G53" s="94" t="s">
        <v>55</v>
      </c>
      <c r="H53" s="93" t="s">
        <v>599</v>
      </c>
      <c r="I53" s="69">
        <v>189000</v>
      </c>
      <c r="J53" s="25" t="s">
        <v>53</v>
      </c>
      <c r="K53" s="25" t="s">
        <v>4018</v>
      </c>
      <c r="L53" s="25" t="s">
        <v>4017</v>
      </c>
      <c r="M53" s="70"/>
    </row>
    <row r="54" spans="1:1025" s="8" customFormat="1" ht="49.5" hidden="1" customHeight="1" outlineLevel="2">
      <c r="A54" s="37" t="s">
        <v>4022</v>
      </c>
      <c r="B54" s="25" t="s">
        <v>4021</v>
      </c>
      <c r="C54" s="25" t="s">
        <v>4023</v>
      </c>
      <c r="D54" s="70" t="s">
        <v>2133</v>
      </c>
      <c r="E54" s="25" t="s">
        <v>4019</v>
      </c>
      <c r="F54" s="25" t="s">
        <v>598</v>
      </c>
      <c r="G54" s="94" t="s">
        <v>55</v>
      </c>
      <c r="H54" s="93" t="s">
        <v>599</v>
      </c>
      <c r="I54" s="69">
        <v>63000</v>
      </c>
      <c r="J54" s="25" t="s">
        <v>53</v>
      </c>
      <c r="K54" s="25" t="s">
        <v>4018</v>
      </c>
      <c r="L54" s="25" t="s">
        <v>4017</v>
      </c>
      <c r="M54" s="70"/>
    </row>
    <row r="55" spans="1:1025" ht="49.5" hidden="1" customHeight="1" outlineLevel="2">
      <c r="A55" s="37" t="s">
        <v>4022</v>
      </c>
      <c r="B55" s="25" t="s">
        <v>4021</v>
      </c>
      <c r="C55" s="25" t="s">
        <v>4020</v>
      </c>
      <c r="D55" s="70" t="s">
        <v>2133</v>
      </c>
      <c r="E55" s="25" t="s">
        <v>4019</v>
      </c>
      <c r="F55" s="25" t="s">
        <v>598</v>
      </c>
      <c r="G55" s="94" t="s">
        <v>55</v>
      </c>
      <c r="H55" s="93" t="s">
        <v>599</v>
      </c>
      <c r="I55" s="69">
        <v>63000</v>
      </c>
      <c r="J55" s="25" t="s">
        <v>53</v>
      </c>
      <c r="K55" s="25" t="s">
        <v>4018</v>
      </c>
      <c r="L55" s="25" t="s">
        <v>4017</v>
      </c>
      <c r="M55" s="70"/>
      <c r="N55" s="18"/>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19"/>
      <c r="GH55" s="19"/>
      <c r="GI55" s="19"/>
      <c r="GJ55" s="19"/>
      <c r="GK55" s="19"/>
      <c r="GL55" s="19"/>
      <c r="GM55" s="19"/>
      <c r="GN55" s="19"/>
      <c r="GO55" s="19"/>
      <c r="GP55" s="19"/>
      <c r="GQ55" s="19"/>
      <c r="GR55" s="19"/>
      <c r="GS55" s="19"/>
      <c r="GT55" s="19"/>
      <c r="GU55" s="19"/>
      <c r="GV55" s="19"/>
      <c r="GW55" s="19"/>
      <c r="GX55" s="19"/>
      <c r="GY55" s="19"/>
      <c r="GZ55" s="19"/>
      <c r="HA55" s="19"/>
      <c r="HB55" s="19"/>
      <c r="HC55" s="19"/>
      <c r="HD55" s="19"/>
      <c r="HE55" s="19"/>
      <c r="HF55" s="19"/>
      <c r="HG55" s="19"/>
      <c r="HH55" s="19"/>
      <c r="HI55" s="19"/>
      <c r="HJ55" s="19"/>
      <c r="HK55" s="19"/>
      <c r="HL55" s="19"/>
      <c r="HM55" s="19"/>
      <c r="HN55" s="19"/>
      <c r="HO55" s="19"/>
      <c r="HP55" s="19"/>
      <c r="HQ55" s="19"/>
      <c r="HR55" s="19"/>
      <c r="HS55" s="19"/>
      <c r="HT55" s="19"/>
      <c r="HU55" s="19"/>
      <c r="HV55" s="19"/>
      <c r="HW55" s="19"/>
      <c r="HX55" s="19"/>
      <c r="HY55" s="19"/>
      <c r="HZ55" s="19"/>
      <c r="IA55" s="19"/>
      <c r="IB55" s="19"/>
      <c r="IC55" s="19"/>
      <c r="ID55" s="19"/>
      <c r="IE55" s="19"/>
      <c r="IF55" s="19"/>
      <c r="IG55" s="19"/>
      <c r="IH55" s="19"/>
      <c r="II55" s="19"/>
      <c r="IJ55" s="19"/>
      <c r="IK55" s="19"/>
      <c r="IL55" s="19"/>
      <c r="IM55" s="19"/>
      <c r="IN55" s="19"/>
      <c r="IO55" s="19"/>
      <c r="IP55" s="19"/>
      <c r="IQ55" s="19"/>
      <c r="IR55" s="19"/>
      <c r="IS55" s="19"/>
      <c r="IT55" s="19"/>
      <c r="IU55" s="19"/>
      <c r="IV55" s="19"/>
      <c r="IW55" s="19"/>
      <c r="IX55" s="19"/>
      <c r="IY55" s="19"/>
      <c r="IZ55" s="19"/>
      <c r="JA55" s="19"/>
      <c r="JB55" s="19"/>
      <c r="JC55" s="19"/>
      <c r="JD55" s="19"/>
      <c r="JE55" s="19"/>
      <c r="JF55" s="19"/>
      <c r="JG55" s="19"/>
      <c r="JH55" s="19"/>
      <c r="JI55" s="19"/>
      <c r="JJ55" s="19"/>
      <c r="JK55" s="19"/>
      <c r="JL55" s="19"/>
      <c r="JM55" s="19"/>
      <c r="JN55" s="19"/>
      <c r="JO55" s="19"/>
      <c r="JP55" s="19"/>
      <c r="JQ55" s="19"/>
      <c r="JR55" s="19"/>
      <c r="JS55" s="19"/>
      <c r="JT55" s="19"/>
      <c r="JU55" s="19"/>
      <c r="JV55" s="19"/>
      <c r="JW55" s="19"/>
      <c r="JX55" s="19"/>
      <c r="JY55" s="19"/>
      <c r="JZ55" s="19"/>
      <c r="KA55" s="19"/>
      <c r="KB55" s="19"/>
      <c r="KC55" s="19"/>
      <c r="KD55" s="19"/>
      <c r="KE55" s="19"/>
      <c r="KF55" s="19"/>
      <c r="KG55" s="19"/>
      <c r="KH55" s="19"/>
      <c r="KI55" s="19"/>
      <c r="KJ55" s="19"/>
      <c r="KK55" s="19"/>
      <c r="KL55" s="19"/>
      <c r="KM55" s="19"/>
      <c r="KN55" s="19"/>
      <c r="KO55" s="19"/>
      <c r="KP55" s="19"/>
      <c r="KQ55" s="19"/>
      <c r="KR55" s="19"/>
      <c r="KS55" s="19"/>
      <c r="KT55" s="19"/>
      <c r="KU55" s="19"/>
      <c r="KV55" s="19"/>
      <c r="KW55" s="19"/>
      <c r="KX55" s="19"/>
      <c r="KY55" s="19"/>
      <c r="KZ55" s="19"/>
      <c r="LA55" s="19"/>
      <c r="LB55" s="19"/>
      <c r="LC55" s="19"/>
      <c r="LD55" s="19"/>
      <c r="LE55" s="19"/>
      <c r="LF55" s="19"/>
      <c r="LG55" s="19"/>
      <c r="LH55" s="19"/>
      <c r="LI55" s="19"/>
      <c r="LJ55" s="19"/>
      <c r="LK55" s="19"/>
      <c r="LL55" s="19"/>
      <c r="LM55" s="19"/>
      <c r="LN55" s="19"/>
      <c r="LO55" s="19"/>
      <c r="LP55" s="19"/>
      <c r="LQ55" s="19"/>
      <c r="LR55" s="19"/>
      <c r="LS55" s="19"/>
      <c r="LT55" s="19"/>
      <c r="LU55" s="19"/>
      <c r="LV55" s="19"/>
      <c r="LW55" s="19"/>
      <c r="LX55" s="19"/>
      <c r="LY55" s="19"/>
      <c r="LZ55" s="19"/>
      <c r="MA55" s="19"/>
      <c r="MB55" s="19"/>
      <c r="MC55" s="19"/>
      <c r="MD55" s="19"/>
      <c r="ME55" s="19"/>
      <c r="MF55" s="19"/>
      <c r="MG55" s="19"/>
      <c r="MH55" s="19"/>
      <c r="MI55" s="19"/>
      <c r="MJ55" s="19"/>
      <c r="MK55" s="19"/>
      <c r="ML55" s="19"/>
      <c r="MM55" s="19"/>
      <c r="MN55" s="19"/>
      <c r="MO55" s="19"/>
      <c r="MP55" s="19"/>
      <c r="MQ55" s="19"/>
      <c r="MR55" s="19"/>
      <c r="MS55" s="19"/>
      <c r="MT55" s="19"/>
      <c r="MU55" s="19"/>
      <c r="MV55" s="19"/>
      <c r="MW55" s="19"/>
      <c r="MX55" s="19"/>
      <c r="MY55" s="19"/>
      <c r="MZ55" s="19"/>
      <c r="NA55" s="19"/>
      <c r="NB55" s="19"/>
      <c r="NC55" s="19"/>
      <c r="ND55" s="19"/>
      <c r="NE55" s="19"/>
      <c r="NF55" s="19"/>
      <c r="NG55" s="19"/>
      <c r="NH55" s="19"/>
      <c r="NI55" s="19"/>
      <c r="NJ55" s="19"/>
      <c r="NK55" s="19"/>
      <c r="NL55" s="19"/>
      <c r="NM55" s="19"/>
      <c r="NN55" s="19"/>
      <c r="NO55" s="19"/>
      <c r="NP55" s="19"/>
      <c r="NQ55" s="19"/>
      <c r="NR55" s="19"/>
      <c r="NS55" s="19"/>
      <c r="NT55" s="19"/>
      <c r="NU55" s="19"/>
      <c r="NV55" s="19"/>
      <c r="NW55" s="19"/>
      <c r="NX55" s="19"/>
      <c r="NY55" s="19"/>
      <c r="NZ55" s="19"/>
      <c r="OA55" s="19"/>
      <c r="OB55" s="19"/>
      <c r="OC55" s="19"/>
      <c r="OD55" s="19"/>
      <c r="OE55" s="19"/>
      <c r="OF55" s="19"/>
      <c r="OG55" s="19"/>
      <c r="OH55" s="19"/>
      <c r="OI55" s="19"/>
      <c r="OJ55" s="19"/>
      <c r="OK55" s="19"/>
      <c r="OL55" s="19"/>
      <c r="OM55" s="19"/>
      <c r="ON55" s="19"/>
      <c r="OO55" s="19"/>
      <c r="OP55" s="19"/>
      <c r="OQ55" s="19"/>
      <c r="OR55" s="19"/>
      <c r="OS55" s="19"/>
      <c r="OT55" s="19"/>
      <c r="OU55" s="19"/>
      <c r="OV55" s="19"/>
      <c r="OW55" s="19"/>
      <c r="OX55" s="19"/>
      <c r="OY55" s="19"/>
      <c r="OZ55" s="19"/>
      <c r="PA55" s="19"/>
      <c r="PB55" s="19"/>
      <c r="PC55" s="19"/>
      <c r="PD55" s="19"/>
      <c r="PE55" s="19"/>
      <c r="PF55" s="19"/>
      <c r="PG55" s="19"/>
      <c r="PH55" s="19"/>
      <c r="PI55" s="19"/>
      <c r="PJ55" s="19"/>
      <c r="PK55" s="19"/>
      <c r="PL55" s="19"/>
      <c r="PM55" s="19"/>
      <c r="PN55" s="19"/>
      <c r="PO55" s="19"/>
      <c r="PP55" s="19"/>
      <c r="PQ55" s="19"/>
      <c r="PR55" s="19"/>
      <c r="PS55" s="19"/>
      <c r="PT55" s="19"/>
      <c r="PU55" s="19"/>
      <c r="PV55" s="19"/>
      <c r="PW55" s="19"/>
      <c r="PX55" s="19"/>
      <c r="PY55" s="19"/>
      <c r="PZ55" s="19"/>
      <c r="QA55" s="19"/>
      <c r="QB55" s="19"/>
      <c r="QC55" s="19"/>
      <c r="QD55" s="19"/>
      <c r="QE55" s="19"/>
      <c r="QF55" s="19"/>
      <c r="QG55" s="19"/>
      <c r="QH55" s="19"/>
      <c r="QI55" s="19"/>
      <c r="QJ55" s="19"/>
      <c r="QK55" s="19"/>
      <c r="QL55" s="19"/>
      <c r="QM55" s="19"/>
      <c r="QN55" s="19"/>
      <c r="QO55" s="19"/>
      <c r="QP55" s="19"/>
      <c r="QQ55" s="19"/>
      <c r="QR55" s="19"/>
      <c r="QS55" s="19"/>
      <c r="QT55" s="19"/>
      <c r="QU55" s="19"/>
      <c r="QV55" s="19"/>
      <c r="QW55" s="19"/>
      <c r="QX55" s="19"/>
      <c r="QY55" s="19"/>
      <c r="QZ55" s="19"/>
      <c r="RA55" s="19"/>
      <c r="RB55" s="19"/>
      <c r="RC55" s="19"/>
      <c r="RD55" s="19"/>
      <c r="RE55" s="19"/>
      <c r="RF55" s="19"/>
      <c r="RG55" s="19"/>
      <c r="RH55" s="19"/>
      <c r="RI55" s="19"/>
      <c r="RJ55" s="19"/>
      <c r="RK55" s="19"/>
      <c r="RL55" s="19"/>
      <c r="RM55" s="19"/>
      <c r="RN55" s="19"/>
      <c r="RO55" s="19"/>
      <c r="RP55" s="19"/>
      <c r="RQ55" s="19"/>
      <c r="RR55" s="19"/>
      <c r="RS55" s="19"/>
      <c r="RT55" s="19"/>
      <c r="RU55" s="19"/>
      <c r="RV55" s="19"/>
      <c r="RW55" s="19"/>
      <c r="RX55" s="19"/>
      <c r="RY55" s="19"/>
      <c r="RZ55" s="19"/>
      <c r="SA55" s="19"/>
      <c r="SB55" s="19"/>
      <c r="SC55" s="19"/>
      <c r="SD55" s="19"/>
      <c r="SE55" s="19"/>
      <c r="SF55" s="19"/>
      <c r="SG55" s="19"/>
      <c r="SH55" s="19"/>
      <c r="SI55" s="19"/>
      <c r="SJ55" s="19"/>
      <c r="SK55" s="19"/>
      <c r="SL55" s="19"/>
      <c r="SM55" s="19"/>
      <c r="SN55" s="19"/>
      <c r="SO55" s="19"/>
      <c r="SP55" s="19"/>
      <c r="SQ55" s="19"/>
      <c r="SR55" s="19"/>
      <c r="SS55" s="19"/>
      <c r="ST55" s="19"/>
      <c r="SU55" s="19"/>
      <c r="SV55" s="19"/>
      <c r="SW55" s="19"/>
      <c r="SX55" s="19"/>
      <c r="SY55" s="19"/>
      <c r="SZ55" s="19"/>
      <c r="TA55" s="19"/>
      <c r="TB55" s="19"/>
      <c r="TC55" s="19"/>
      <c r="TD55" s="19"/>
      <c r="TE55" s="19"/>
      <c r="TF55" s="19"/>
      <c r="TG55" s="19"/>
      <c r="TH55" s="19"/>
      <c r="TI55" s="19"/>
      <c r="TJ55" s="19"/>
      <c r="TK55" s="19"/>
      <c r="TL55" s="19"/>
      <c r="TM55" s="19"/>
      <c r="TN55" s="19"/>
      <c r="TO55" s="19"/>
      <c r="TP55" s="19"/>
      <c r="TQ55" s="19"/>
      <c r="TR55" s="19"/>
      <c r="TS55" s="19"/>
      <c r="TT55" s="19"/>
      <c r="TU55" s="19"/>
      <c r="TV55" s="19"/>
      <c r="TW55" s="19"/>
      <c r="TX55" s="19"/>
      <c r="TY55" s="19"/>
      <c r="TZ55" s="19"/>
      <c r="UA55" s="19"/>
      <c r="UB55" s="19"/>
      <c r="UC55" s="19"/>
      <c r="UD55" s="19"/>
      <c r="UE55" s="19"/>
      <c r="UF55" s="19"/>
      <c r="UG55" s="19"/>
      <c r="UH55" s="19"/>
      <c r="UI55" s="19"/>
      <c r="UJ55" s="19"/>
      <c r="UK55" s="19"/>
      <c r="UL55" s="19"/>
      <c r="UM55" s="19"/>
      <c r="UN55" s="19"/>
      <c r="UO55" s="19"/>
      <c r="UP55" s="19"/>
      <c r="UQ55" s="19"/>
      <c r="UR55" s="19"/>
      <c r="US55" s="19"/>
      <c r="UT55" s="19"/>
      <c r="UU55" s="19"/>
      <c r="UV55" s="19"/>
      <c r="UW55" s="19"/>
      <c r="UX55" s="19"/>
      <c r="UY55" s="19"/>
      <c r="UZ55" s="19"/>
      <c r="VA55" s="19"/>
      <c r="VB55" s="19"/>
      <c r="VC55" s="19"/>
      <c r="VD55" s="19"/>
      <c r="VE55" s="19"/>
      <c r="VF55" s="19"/>
      <c r="VG55" s="19"/>
      <c r="VH55" s="19"/>
      <c r="VI55" s="19"/>
      <c r="VJ55" s="19"/>
      <c r="VK55" s="19"/>
      <c r="VL55" s="19"/>
      <c r="VM55" s="19"/>
      <c r="VN55" s="19"/>
      <c r="VO55" s="19"/>
      <c r="VP55" s="19"/>
      <c r="VQ55" s="19"/>
      <c r="VR55" s="19"/>
      <c r="VS55" s="19"/>
      <c r="VT55" s="19"/>
      <c r="VU55" s="19"/>
      <c r="VV55" s="19"/>
      <c r="VW55" s="19"/>
      <c r="VX55" s="19"/>
      <c r="VY55" s="19"/>
      <c r="VZ55" s="19"/>
      <c r="WA55" s="19"/>
      <c r="WB55" s="19"/>
      <c r="WC55" s="19"/>
      <c r="WD55" s="19"/>
      <c r="WE55" s="19"/>
      <c r="WF55" s="19"/>
      <c r="WG55" s="19"/>
      <c r="WH55" s="19"/>
      <c r="WI55" s="19"/>
      <c r="WJ55" s="19"/>
      <c r="WK55" s="19"/>
      <c r="WL55" s="19"/>
      <c r="WM55" s="19"/>
      <c r="WN55" s="19"/>
      <c r="WO55" s="19"/>
      <c r="WP55" s="19"/>
      <c r="WQ55" s="19"/>
      <c r="WR55" s="19"/>
      <c r="WS55" s="19"/>
      <c r="WT55" s="19"/>
      <c r="WU55" s="19"/>
      <c r="WV55" s="19"/>
      <c r="WW55" s="19"/>
      <c r="WX55" s="19"/>
      <c r="WY55" s="19"/>
      <c r="WZ55" s="19"/>
      <c r="XA55" s="19"/>
      <c r="XB55" s="19"/>
      <c r="XC55" s="19"/>
      <c r="XD55" s="19"/>
      <c r="XE55" s="19"/>
      <c r="XF55" s="19"/>
      <c r="XG55" s="19"/>
      <c r="XH55" s="19"/>
      <c r="XI55" s="19"/>
      <c r="XJ55" s="19"/>
      <c r="XK55" s="19"/>
      <c r="XL55" s="19"/>
      <c r="XM55" s="19"/>
      <c r="XN55" s="19"/>
      <c r="XO55" s="19"/>
      <c r="XP55" s="19"/>
      <c r="XQ55" s="19"/>
      <c r="XR55" s="19"/>
      <c r="XS55" s="19"/>
      <c r="XT55" s="19"/>
      <c r="XU55" s="19"/>
      <c r="XV55" s="19"/>
      <c r="XW55" s="19"/>
      <c r="XX55" s="19"/>
      <c r="XY55" s="19"/>
      <c r="XZ55" s="19"/>
      <c r="YA55" s="19"/>
      <c r="YB55" s="19"/>
      <c r="YC55" s="19"/>
      <c r="YD55" s="19"/>
      <c r="YE55" s="19"/>
      <c r="YF55" s="19"/>
      <c r="YG55" s="19"/>
      <c r="YH55" s="19"/>
      <c r="YI55" s="19"/>
      <c r="YJ55" s="19"/>
      <c r="YK55" s="19"/>
      <c r="YL55" s="19"/>
      <c r="YM55" s="19"/>
      <c r="YN55" s="19"/>
      <c r="YO55" s="19"/>
      <c r="YP55" s="19"/>
      <c r="YQ55" s="19"/>
      <c r="YR55" s="19"/>
      <c r="YS55" s="19"/>
      <c r="YT55" s="19"/>
      <c r="YU55" s="19"/>
      <c r="YV55" s="19"/>
      <c r="YW55" s="19"/>
      <c r="YX55" s="19"/>
      <c r="YY55" s="19"/>
      <c r="YZ55" s="19"/>
      <c r="ZA55" s="19"/>
      <c r="ZB55" s="19"/>
      <c r="ZC55" s="19"/>
      <c r="ZD55" s="19"/>
      <c r="ZE55" s="19"/>
      <c r="ZF55" s="19"/>
      <c r="ZG55" s="19"/>
      <c r="ZH55" s="19"/>
      <c r="ZI55" s="19"/>
      <c r="ZJ55" s="19"/>
      <c r="ZK55" s="19"/>
      <c r="ZL55" s="19"/>
      <c r="ZM55" s="19"/>
      <c r="ZN55" s="19"/>
      <c r="ZO55" s="19"/>
      <c r="ZP55" s="19"/>
      <c r="ZQ55" s="19"/>
      <c r="ZR55" s="19"/>
      <c r="ZS55" s="19"/>
      <c r="ZT55" s="19"/>
      <c r="ZU55" s="19"/>
      <c r="ZV55" s="19"/>
      <c r="ZW55" s="19"/>
      <c r="ZX55" s="19"/>
      <c r="ZY55" s="19"/>
      <c r="ZZ55" s="19"/>
      <c r="AAA55" s="19"/>
      <c r="AAB55" s="19"/>
      <c r="AAC55" s="19"/>
      <c r="AAD55" s="19"/>
      <c r="AAE55" s="19"/>
      <c r="AAF55" s="19"/>
      <c r="AAG55" s="19"/>
      <c r="AAH55" s="19"/>
      <c r="AAI55" s="19"/>
      <c r="AAJ55" s="19"/>
      <c r="AAK55" s="19"/>
      <c r="AAL55" s="19"/>
      <c r="AAM55" s="19"/>
      <c r="AAN55" s="19"/>
      <c r="AAO55" s="19"/>
      <c r="AAP55" s="19"/>
      <c r="AAQ55" s="19"/>
      <c r="AAR55" s="19"/>
      <c r="AAS55" s="19"/>
      <c r="AAT55" s="19"/>
      <c r="AAU55" s="19"/>
      <c r="AAV55" s="19"/>
      <c r="AAW55" s="19"/>
      <c r="AAX55" s="19"/>
      <c r="AAY55" s="19"/>
      <c r="AAZ55" s="19"/>
      <c r="ABA55" s="19"/>
      <c r="ABB55" s="19"/>
      <c r="ABC55" s="19"/>
      <c r="ABD55" s="19"/>
      <c r="ABE55" s="19"/>
      <c r="ABF55" s="19"/>
      <c r="ABG55" s="19"/>
      <c r="ABH55" s="19"/>
      <c r="ABI55" s="19"/>
      <c r="ABJ55" s="19"/>
      <c r="ABK55" s="19"/>
      <c r="ABL55" s="19"/>
      <c r="ABM55" s="19"/>
      <c r="ABN55" s="19"/>
      <c r="ABO55" s="19"/>
      <c r="ABP55" s="19"/>
      <c r="ABQ55" s="19"/>
      <c r="ABR55" s="19"/>
      <c r="ABS55" s="19"/>
      <c r="ABT55" s="19"/>
      <c r="ABU55" s="19"/>
      <c r="ABV55" s="19"/>
      <c r="ABW55" s="19"/>
      <c r="ABX55" s="19"/>
      <c r="ABY55" s="19"/>
      <c r="ABZ55" s="19"/>
      <c r="ACA55" s="19"/>
      <c r="ACB55" s="19"/>
      <c r="ACC55" s="19"/>
      <c r="ACD55" s="19"/>
      <c r="ACE55" s="19"/>
      <c r="ACF55" s="19"/>
      <c r="ACG55" s="19"/>
      <c r="ACH55" s="19"/>
      <c r="ACI55" s="19"/>
      <c r="ACJ55" s="19"/>
      <c r="ACK55" s="19"/>
      <c r="ACL55" s="19"/>
      <c r="ACM55" s="19"/>
      <c r="ACN55" s="19"/>
      <c r="ACO55" s="19"/>
      <c r="ACP55" s="19"/>
      <c r="ACQ55" s="19"/>
      <c r="ACR55" s="19"/>
      <c r="ACS55" s="19"/>
      <c r="ACT55" s="19"/>
      <c r="ACU55" s="19"/>
      <c r="ACV55" s="19"/>
      <c r="ACW55" s="19"/>
      <c r="ACX55" s="19"/>
      <c r="ACY55" s="19"/>
      <c r="ACZ55" s="19"/>
      <c r="ADA55" s="19"/>
      <c r="ADB55" s="19"/>
      <c r="ADC55" s="19"/>
      <c r="ADD55" s="19"/>
      <c r="ADE55" s="19"/>
      <c r="ADF55" s="19"/>
      <c r="ADG55" s="19"/>
      <c r="ADH55" s="19"/>
      <c r="ADI55" s="19"/>
      <c r="ADJ55" s="19"/>
      <c r="ADK55" s="19"/>
      <c r="ADL55" s="19"/>
      <c r="ADM55" s="19"/>
      <c r="ADN55" s="19"/>
      <c r="ADO55" s="19"/>
      <c r="ADP55" s="19"/>
      <c r="ADQ55" s="19"/>
      <c r="ADR55" s="19"/>
      <c r="ADS55" s="19"/>
      <c r="ADT55" s="19"/>
      <c r="ADU55" s="19"/>
      <c r="ADV55" s="19"/>
      <c r="ADW55" s="19"/>
      <c r="ADX55" s="19"/>
      <c r="ADY55" s="19"/>
      <c r="ADZ55" s="19"/>
      <c r="AEA55" s="19"/>
      <c r="AEB55" s="19"/>
      <c r="AEC55" s="19"/>
      <c r="AED55" s="19"/>
      <c r="AEE55" s="19"/>
      <c r="AEF55" s="19"/>
      <c r="AEG55" s="19"/>
      <c r="AEH55" s="19"/>
      <c r="AEI55" s="19"/>
      <c r="AEJ55" s="19"/>
      <c r="AEK55" s="19"/>
      <c r="AEL55" s="19"/>
      <c r="AEM55" s="19"/>
      <c r="AEN55" s="19"/>
      <c r="AEO55" s="19"/>
      <c r="AEP55" s="19"/>
      <c r="AEQ55" s="19"/>
      <c r="AER55" s="19"/>
      <c r="AES55" s="19"/>
      <c r="AET55" s="19"/>
      <c r="AEU55" s="19"/>
      <c r="AEV55" s="19"/>
      <c r="AEW55" s="19"/>
      <c r="AEX55" s="19"/>
      <c r="AEY55" s="19"/>
      <c r="AEZ55" s="19"/>
      <c r="AFA55" s="19"/>
      <c r="AFB55" s="19"/>
      <c r="AFC55" s="19"/>
      <c r="AFD55" s="19"/>
      <c r="AFE55" s="19"/>
      <c r="AFF55" s="19"/>
      <c r="AFG55" s="19"/>
      <c r="AFH55" s="19"/>
      <c r="AFI55" s="19"/>
      <c r="AFJ55" s="19"/>
      <c r="AFK55" s="19"/>
      <c r="AFL55" s="19"/>
      <c r="AFM55" s="19"/>
      <c r="AFN55" s="19"/>
      <c r="AFO55" s="19"/>
      <c r="AFP55" s="19"/>
      <c r="AFQ55" s="19"/>
      <c r="AFR55" s="19"/>
      <c r="AFS55" s="19"/>
      <c r="AFT55" s="19"/>
      <c r="AFU55" s="19"/>
      <c r="AFV55" s="19"/>
      <c r="AFW55" s="19"/>
      <c r="AFX55" s="19"/>
      <c r="AFY55" s="19"/>
      <c r="AFZ55" s="19"/>
      <c r="AGA55" s="19"/>
      <c r="AGB55" s="19"/>
      <c r="AGC55" s="19"/>
      <c r="AGD55" s="19"/>
      <c r="AGE55" s="19"/>
      <c r="AGF55" s="19"/>
      <c r="AGG55" s="19"/>
      <c r="AGH55" s="19"/>
      <c r="AGI55" s="19"/>
      <c r="AGJ55" s="19"/>
      <c r="AGK55" s="19"/>
      <c r="AGL55" s="19"/>
      <c r="AGM55" s="19"/>
      <c r="AGN55" s="19"/>
      <c r="AGO55" s="19"/>
      <c r="AGP55" s="19"/>
      <c r="AGQ55" s="19"/>
      <c r="AGR55" s="19"/>
      <c r="AGS55" s="19"/>
      <c r="AGT55" s="19"/>
      <c r="AGU55" s="19"/>
      <c r="AGV55" s="19"/>
      <c r="AGW55" s="19"/>
      <c r="AGX55" s="19"/>
      <c r="AGY55" s="19"/>
      <c r="AGZ55" s="19"/>
      <c r="AHA55" s="19"/>
      <c r="AHB55" s="19"/>
      <c r="AHC55" s="19"/>
      <c r="AHD55" s="19"/>
      <c r="AHE55" s="19"/>
      <c r="AHF55" s="19"/>
      <c r="AHG55" s="19"/>
      <c r="AHH55" s="19"/>
      <c r="AHI55" s="19"/>
      <c r="AHJ55" s="19"/>
      <c r="AHK55" s="19"/>
      <c r="AHL55" s="19"/>
      <c r="AHM55" s="19"/>
      <c r="AHN55" s="19"/>
      <c r="AHO55" s="19"/>
      <c r="AHP55" s="19"/>
      <c r="AHQ55" s="19"/>
      <c r="AHR55" s="19"/>
      <c r="AHS55" s="19"/>
      <c r="AHT55" s="19"/>
      <c r="AHU55" s="19"/>
      <c r="AHV55" s="19"/>
      <c r="AHW55" s="19"/>
      <c r="AHX55" s="19"/>
      <c r="AHY55" s="19"/>
      <c r="AHZ55" s="19"/>
      <c r="AIA55" s="19"/>
      <c r="AIB55" s="19"/>
      <c r="AIC55" s="19"/>
      <c r="AID55" s="19"/>
      <c r="AIE55" s="19"/>
      <c r="AIF55" s="19"/>
      <c r="AIG55" s="19"/>
      <c r="AIH55" s="19"/>
      <c r="AII55" s="19"/>
      <c r="AIJ55" s="19"/>
      <c r="AIK55" s="19"/>
      <c r="AIL55" s="19"/>
      <c r="AIM55" s="19"/>
      <c r="AIN55" s="19"/>
      <c r="AIO55" s="19"/>
      <c r="AIP55" s="19"/>
      <c r="AIQ55" s="19"/>
      <c r="AIR55" s="19"/>
      <c r="AIS55" s="19"/>
      <c r="AIT55" s="19"/>
      <c r="AIU55" s="19"/>
      <c r="AIV55" s="19"/>
      <c r="AIW55" s="19"/>
      <c r="AIX55" s="19"/>
      <c r="AIY55" s="19"/>
      <c r="AIZ55" s="19"/>
      <c r="AJA55" s="19"/>
      <c r="AJB55" s="19"/>
      <c r="AJC55" s="19"/>
      <c r="AJD55" s="19"/>
      <c r="AJE55" s="19"/>
      <c r="AJF55" s="19"/>
      <c r="AJG55" s="19"/>
      <c r="AJH55" s="19"/>
      <c r="AJI55" s="19"/>
      <c r="AJJ55" s="19"/>
      <c r="AJK55" s="19"/>
      <c r="AJL55" s="19"/>
      <c r="AJM55" s="19"/>
      <c r="AJN55" s="19"/>
      <c r="AJO55" s="19"/>
      <c r="AJP55" s="19"/>
      <c r="AJQ55" s="19"/>
      <c r="AJR55" s="19"/>
      <c r="AJS55" s="19"/>
      <c r="AJT55" s="19"/>
      <c r="AJU55" s="19"/>
      <c r="AJV55" s="19"/>
      <c r="AJW55" s="19"/>
      <c r="AJX55" s="19"/>
      <c r="AJY55" s="19"/>
      <c r="AJZ55" s="19"/>
      <c r="AKA55" s="19"/>
      <c r="AKB55" s="19"/>
      <c r="AKC55" s="19"/>
      <c r="AKD55" s="19"/>
      <c r="AKE55" s="19"/>
      <c r="AKF55" s="19"/>
      <c r="AKG55" s="19"/>
      <c r="AKH55" s="19"/>
      <c r="AKI55" s="19"/>
      <c r="AKJ55" s="19"/>
      <c r="AKK55" s="19"/>
      <c r="AKL55" s="19"/>
      <c r="AKM55" s="19"/>
      <c r="AKN55" s="19"/>
      <c r="AKO55" s="19"/>
      <c r="AKP55" s="19"/>
      <c r="AKQ55" s="19"/>
      <c r="AKR55" s="19"/>
      <c r="AKS55" s="19"/>
      <c r="AKT55" s="19"/>
      <c r="AKU55" s="19"/>
      <c r="AKV55" s="19"/>
      <c r="AKW55" s="19"/>
      <c r="AKX55" s="19"/>
      <c r="AKY55" s="19"/>
      <c r="AKZ55" s="19"/>
      <c r="ALA55" s="19"/>
      <c r="ALB55" s="19"/>
      <c r="ALC55" s="19"/>
      <c r="ALD55" s="19"/>
      <c r="ALE55" s="19"/>
      <c r="ALF55" s="19"/>
      <c r="ALG55" s="19"/>
      <c r="ALH55" s="19"/>
      <c r="ALI55" s="19"/>
      <c r="ALJ55" s="19"/>
      <c r="ALK55" s="19"/>
      <c r="ALL55" s="19"/>
      <c r="ALM55" s="19"/>
      <c r="ALN55" s="19"/>
      <c r="ALO55" s="19"/>
      <c r="ALP55" s="19"/>
      <c r="ALQ55" s="19"/>
      <c r="ALR55" s="19"/>
      <c r="ALS55" s="19"/>
      <c r="ALT55" s="19"/>
      <c r="ALU55" s="19"/>
      <c r="ALV55" s="19"/>
      <c r="ALW55" s="19"/>
      <c r="ALX55" s="19"/>
      <c r="ALY55" s="19"/>
      <c r="ALZ55" s="19"/>
      <c r="AMA55" s="19"/>
      <c r="AMB55" s="19"/>
      <c r="AMC55" s="19"/>
      <c r="AMD55" s="19"/>
      <c r="AME55" s="19"/>
      <c r="AMF55" s="19"/>
      <c r="AMG55" s="19"/>
      <c r="AMH55" s="19"/>
      <c r="AMI55" s="19"/>
      <c r="AMJ55" s="19"/>
      <c r="AMK55" s="19"/>
    </row>
    <row r="56" spans="1:1025" ht="66" hidden="1" customHeight="1" outlineLevel="2">
      <c r="A56" s="37" t="s">
        <v>455</v>
      </c>
      <c r="B56" s="25" t="s">
        <v>4016</v>
      </c>
      <c r="C56" s="25" t="s">
        <v>4015</v>
      </c>
      <c r="D56" s="25" t="s">
        <v>46</v>
      </c>
      <c r="E56" s="25" t="s">
        <v>4014</v>
      </c>
      <c r="F56" s="25" t="s">
        <v>598</v>
      </c>
      <c r="G56" s="92" t="s">
        <v>55</v>
      </c>
      <c r="H56" s="76" t="s">
        <v>599</v>
      </c>
      <c r="I56" s="69">
        <v>375000</v>
      </c>
      <c r="J56" s="25" t="s">
        <v>4013</v>
      </c>
      <c r="K56" s="25" t="s">
        <v>4012</v>
      </c>
      <c r="L56" s="25" t="s">
        <v>4011</v>
      </c>
      <c r="M56" s="70"/>
      <c r="N56" s="18"/>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19"/>
      <c r="GH56" s="19"/>
      <c r="GI56" s="19"/>
      <c r="GJ56" s="19"/>
      <c r="GK56" s="19"/>
      <c r="GL56" s="19"/>
      <c r="GM56" s="19"/>
      <c r="GN56" s="19"/>
      <c r="GO56" s="19"/>
      <c r="GP56" s="19"/>
      <c r="GQ56" s="19"/>
      <c r="GR56" s="19"/>
      <c r="GS56" s="19"/>
      <c r="GT56" s="19"/>
      <c r="GU56" s="19"/>
      <c r="GV56" s="19"/>
      <c r="GW56" s="19"/>
      <c r="GX56" s="19"/>
      <c r="GY56" s="19"/>
      <c r="GZ56" s="19"/>
      <c r="HA56" s="19"/>
      <c r="HB56" s="19"/>
      <c r="HC56" s="19"/>
      <c r="HD56" s="19"/>
      <c r="HE56" s="19"/>
      <c r="HF56" s="19"/>
      <c r="HG56" s="19"/>
      <c r="HH56" s="19"/>
      <c r="HI56" s="19"/>
      <c r="HJ56" s="19"/>
      <c r="HK56" s="19"/>
      <c r="HL56" s="19"/>
      <c r="HM56" s="19"/>
      <c r="HN56" s="19"/>
      <c r="HO56" s="19"/>
      <c r="HP56" s="19"/>
      <c r="HQ56" s="19"/>
      <c r="HR56" s="19"/>
      <c r="HS56" s="19"/>
      <c r="HT56" s="19"/>
      <c r="HU56" s="19"/>
      <c r="HV56" s="19"/>
      <c r="HW56" s="19"/>
      <c r="HX56" s="19"/>
      <c r="HY56" s="19"/>
      <c r="HZ56" s="19"/>
      <c r="IA56" s="19"/>
      <c r="IB56" s="19"/>
      <c r="IC56" s="19"/>
      <c r="ID56" s="19"/>
      <c r="IE56" s="19"/>
      <c r="IF56" s="19"/>
      <c r="IG56" s="19"/>
      <c r="IH56" s="19"/>
      <c r="II56" s="19"/>
      <c r="IJ56" s="19"/>
      <c r="IK56" s="19"/>
      <c r="IL56" s="19"/>
      <c r="IM56" s="19"/>
      <c r="IN56" s="19"/>
      <c r="IO56" s="19"/>
      <c r="IP56" s="19"/>
      <c r="IQ56" s="19"/>
      <c r="IR56" s="19"/>
      <c r="IS56" s="19"/>
      <c r="IT56" s="19"/>
      <c r="IU56" s="19"/>
      <c r="IV56" s="19"/>
      <c r="IW56" s="19"/>
      <c r="IX56" s="19"/>
      <c r="IY56" s="19"/>
      <c r="IZ56" s="19"/>
      <c r="JA56" s="19"/>
      <c r="JB56" s="19"/>
      <c r="JC56" s="19"/>
      <c r="JD56" s="19"/>
      <c r="JE56" s="19"/>
      <c r="JF56" s="19"/>
      <c r="JG56" s="19"/>
      <c r="JH56" s="19"/>
      <c r="JI56" s="19"/>
      <c r="JJ56" s="19"/>
      <c r="JK56" s="19"/>
      <c r="JL56" s="19"/>
      <c r="JM56" s="19"/>
      <c r="JN56" s="19"/>
      <c r="JO56" s="19"/>
      <c r="JP56" s="19"/>
      <c r="JQ56" s="19"/>
      <c r="JR56" s="19"/>
      <c r="JS56" s="19"/>
      <c r="JT56" s="19"/>
      <c r="JU56" s="19"/>
      <c r="JV56" s="19"/>
      <c r="JW56" s="19"/>
      <c r="JX56" s="19"/>
      <c r="JY56" s="19"/>
      <c r="JZ56" s="19"/>
      <c r="KA56" s="19"/>
      <c r="KB56" s="19"/>
      <c r="KC56" s="19"/>
      <c r="KD56" s="19"/>
      <c r="KE56" s="19"/>
      <c r="KF56" s="19"/>
      <c r="KG56" s="19"/>
      <c r="KH56" s="19"/>
      <c r="KI56" s="19"/>
      <c r="KJ56" s="19"/>
      <c r="KK56" s="19"/>
      <c r="KL56" s="19"/>
      <c r="KM56" s="19"/>
      <c r="KN56" s="19"/>
      <c r="KO56" s="19"/>
      <c r="KP56" s="19"/>
      <c r="KQ56" s="19"/>
      <c r="KR56" s="19"/>
      <c r="KS56" s="19"/>
      <c r="KT56" s="19"/>
      <c r="KU56" s="19"/>
      <c r="KV56" s="19"/>
      <c r="KW56" s="19"/>
      <c r="KX56" s="19"/>
      <c r="KY56" s="19"/>
      <c r="KZ56" s="19"/>
      <c r="LA56" s="19"/>
      <c r="LB56" s="19"/>
      <c r="LC56" s="19"/>
      <c r="LD56" s="19"/>
      <c r="LE56" s="19"/>
      <c r="LF56" s="19"/>
      <c r="LG56" s="19"/>
      <c r="LH56" s="19"/>
      <c r="LI56" s="19"/>
      <c r="LJ56" s="19"/>
      <c r="LK56" s="19"/>
      <c r="LL56" s="19"/>
      <c r="LM56" s="19"/>
      <c r="LN56" s="19"/>
      <c r="LO56" s="19"/>
      <c r="LP56" s="19"/>
      <c r="LQ56" s="19"/>
      <c r="LR56" s="19"/>
      <c r="LS56" s="19"/>
      <c r="LT56" s="19"/>
      <c r="LU56" s="19"/>
      <c r="LV56" s="19"/>
      <c r="LW56" s="19"/>
      <c r="LX56" s="19"/>
      <c r="LY56" s="19"/>
      <c r="LZ56" s="19"/>
      <c r="MA56" s="19"/>
      <c r="MB56" s="19"/>
      <c r="MC56" s="19"/>
      <c r="MD56" s="19"/>
      <c r="ME56" s="19"/>
      <c r="MF56" s="19"/>
      <c r="MG56" s="19"/>
      <c r="MH56" s="19"/>
      <c r="MI56" s="19"/>
      <c r="MJ56" s="19"/>
      <c r="MK56" s="19"/>
      <c r="ML56" s="19"/>
      <c r="MM56" s="19"/>
      <c r="MN56" s="19"/>
      <c r="MO56" s="19"/>
      <c r="MP56" s="19"/>
      <c r="MQ56" s="19"/>
      <c r="MR56" s="19"/>
      <c r="MS56" s="19"/>
      <c r="MT56" s="19"/>
      <c r="MU56" s="19"/>
      <c r="MV56" s="19"/>
      <c r="MW56" s="19"/>
      <c r="MX56" s="19"/>
      <c r="MY56" s="19"/>
      <c r="MZ56" s="19"/>
      <c r="NA56" s="19"/>
      <c r="NB56" s="19"/>
      <c r="NC56" s="19"/>
      <c r="ND56" s="19"/>
      <c r="NE56" s="19"/>
      <c r="NF56" s="19"/>
      <c r="NG56" s="19"/>
      <c r="NH56" s="19"/>
      <c r="NI56" s="19"/>
      <c r="NJ56" s="19"/>
      <c r="NK56" s="19"/>
      <c r="NL56" s="19"/>
      <c r="NM56" s="19"/>
      <c r="NN56" s="19"/>
      <c r="NO56" s="19"/>
      <c r="NP56" s="19"/>
      <c r="NQ56" s="19"/>
      <c r="NR56" s="19"/>
      <c r="NS56" s="19"/>
      <c r="NT56" s="19"/>
      <c r="NU56" s="19"/>
      <c r="NV56" s="19"/>
      <c r="NW56" s="19"/>
      <c r="NX56" s="19"/>
      <c r="NY56" s="19"/>
      <c r="NZ56" s="19"/>
      <c r="OA56" s="19"/>
      <c r="OB56" s="19"/>
      <c r="OC56" s="19"/>
      <c r="OD56" s="19"/>
      <c r="OE56" s="19"/>
      <c r="OF56" s="19"/>
      <c r="OG56" s="19"/>
      <c r="OH56" s="19"/>
      <c r="OI56" s="19"/>
      <c r="OJ56" s="19"/>
      <c r="OK56" s="19"/>
      <c r="OL56" s="19"/>
      <c r="OM56" s="19"/>
      <c r="ON56" s="19"/>
      <c r="OO56" s="19"/>
      <c r="OP56" s="19"/>
      <c r="OQ56" s="19"/>
      <c r="OR56" s="19"/>
      <c r="OS56" s="19"/>
      <c r="OT56" s="19"/>
      <c r="OU56" s="19"/>
      <c r="OV56" s="19"/>
      <c r="OW56" s="19"/>
      <c r="OX56" s="19"/>
      <c r="OY56" s="19"/>
      <c r="OZ56" s="19"/>
      <c r="PA56" s="19"/>
      <c r="PB56" s="19"/>
      <c r="PC56" s="19"/>
      <c r="PD56" s="19"/>
      <c r="PE56" s="19"/>
      <c r="PF56" s="19"/>
      <c r="PG56" s="19"/>
      <c r="PH56" s="19"/>
      <c r="PI56" s="19"/>
      <c r="PJ56" s="19"/>
      <c r="PK56" s="19"/>
      <c r="PL56" s="19"/>
      <c r="PM56" s="19"/>
      <c r="PN56" s="19"/>
      <c r="PO56" s="19"/>
      <c r="PP56" s="19"/>
      <c r="PQ56" s="19"/>
      <c r="PR56" s="19"/>
      <c r="PS56" s="19"/>
      <c r="PT56" s="19"/>
      <c r="PU56" s="19"/>
      <c r="PV56" s="19"/>
      <c r="PW56" s="19"/>
      <c r="PX56" s="19"/>
      <c r="PY56" s="19"/>
      <c r="PZ56" s="19"/>
      <c r="QA56" s="19"/>
      <c r="QB56" s="19"/>
      <c r="QC56" s="19"/>
      <c r="QD56" s="19"/>
      <c r="QE56" s="19"/>
      <c r="QF56" s="19"/>
      <c r="QG56" s="19"/>
      <c r="QH56" s="19"/>
      <c r="QI56" s="19"/>
      <c r="QJ56" s="19"/>
      <c r="QK56" s="19"/>
      <c r="QL56" s="19"/>
      <c r="QM56" s="19"/>
      <c r="QN56" s="19"/>
      <c r="QO56" s="19"/>
      <c r="QP56" s="19"/>
      <c r="QQ56" s="19"/>
      <c r="QR56" s="19"/>
      <c r="QS56" s="19"/>
      <c r="QT56" s="19"/>
      <c r="QU56" s="19"/>
      <c r="QV56" s="19"/>
      <c r="QW56" s="19"/>
      <c r="QX56" s="19"/>
      <c r="QY56" s="19"/>
      <c r="QZ56" s="19"/>
      <c r="RA56" s="19"/>
      <c r="RB56" s="19"/>
      <c r="RC56" s="19"/>
      <c r="RD56" s="19"/>
      <c r="RE56" s="19"/>
      <c r="RF56" s="19"/>
      <c r="RG56" s="19"/>
      <c r="RH56" s="19"/>
      <c r="RI56" s="19"/>
      <c r="RJ56" s="19"/>
      <c r="RK56" s="19"/>
      <c r="RL56" s="19"/>
      <c r="RM56" s="19"/>
      <c r="RN56" s="19"/>
      <c r="RO56" s="19"/>
      <c r="RP56" s="19"/>
      <c r="RQ56" s="19"/>
      <c r="RR56" s="19"/>
      <c r="RS56" s="19"/>
      <c r="RT56" s="19"/>
      <c r="RU56" s="19"/>
      <c r="RV56" s="19"/>
      <c r="RW56" s="19"/>
      <c r="RX56" s="19"/>
      <c r="RY56" s="19"/>
      <c r="RZ56" s="19"/>
      <c r="SA56" s="19"/>
      <c r="SB56" s="19"/>
      <c r="SC56" s="19"/>
      <c r="SD56" s="19"/>
      <c r="SE56" s="19"/>
      <c r="SF56" s="19"/>
      <c r="SG56" s="19"/>
      <c r="SH56" s="19"/>
      <c r="SI56" s="19"/>
      <c r="SJ56" s="19"/>
      <c r="SK56" s="19"/>
      <c r="SL56" s="19"/>
      <c r="SM56" s="19"/>
      <c r="SN56" s="19"/>
      <c r="SO56" s="19"/>
      <c r="SP56" s="19"/>
      <c r="SQ56" s="19"/>
      <c r="SR56" s="19"/>
      <c r="SS56" s="19"/>
      <c r="ST56" s="19"/>
      <c r="SU56" s="19"/>
      <c r="SV56" s="19"/>
      <c r="SW56" s="19"/>
      <c r="SX56" s="19"/>
      <c r="SY56" s="19"/>
      <c r="SZ56" s="19"/>
      <c r="TA56" s="19"/>
      <c r="TB56" s="19"/>
      <c r="TC56" s="19"/>
      <c r="TD56" s="19"/>
      <c r="TE56" s="19"/>
      <c r="TF56" s="19"/>
      <c r="TG56" s="19"/>
      <c r="TH56" s="19"/>
      <c r="TI56" s="19"/>
      <c r="TJ56" s="19"/>
      <c r="TK56" s="19"/>
      <c r="TL56" s="19"/>
      <c r="TM56" s="19"/>
      <c r="TN56" s="19"/>
      <c r="TO56" s="19"/>
      <c r="TP56" s="19"/>
      <c r="TQ56" s="19"/>
      <c r="TR56" s="19"/>
      <c r="TS56" s="19"/>
      <c r="TT56" s="19"/>
      <c r="TU56" s="19"/>
      <c r="TV56" s="19"/>
      <c r="TW56" s="19"/>
      <c r="TX56" s="19"/>
      <c r="TY56" s="19"/>
      <c r="TZ56" s="19"/>
      <c r="UA56" s="19"/>
      <c r="UB56" s="19"/>
      <c r="UC56" s="19"/>
      <c r="UD56" s="19"/>
      <c r="UE56" s="19"/>
      <c r="UF56" s="19"/>
      <c r="UG56" s="19"/>
      <c r="UH56" s="19"/>
      <c r="UI56" s="19"/>
      <c r="UJ56" s="19"/>
      <c r="UK56" s="19"/>
      <c r="UL56" s="19"/>
      <c r="UM56" s="19"/>
      <c r="UN56" s="19"/>
      <c r="UO56" s="19"/>
      <c r="UP56" s="19"/>
      <c r="UQ56" s="19"/>
      <c r="UR56" s="19"/>
      <c r="US56" s="19"/>
      <c r="UT56" s="19"/>
      <c r="UU56" s="19"/>
      <c r="UV56" s="19"/>
      <c r="UW56" s="19"/>
      <c r="UX56" s="19"/>
      <c r="UY56" s="19"/>
      <c r="UZ56" s="19"/>
      <c r="VA56" s="19"/>
      <c r="VB56" s="19"/>
      <c r="VC56" s="19"/>
      <c r="VD56" s="19"/>
      <c r="VE56" s="19"/>
      <c r="VF56" s="19"/>
      <c r="VG56" s="19"/>
      <c r="VH56" s="19"/>
      <c r="VI56" s="19"/>
      <c r="VJ56" s="19"/>
      <c r="VK56" s="19"/>
      <c r="VL56" s="19"/>
      <c r="VM56" s="19"/>
      <c r="VN56" s="19"/>
      <c r="VO56" s="19"/>
      <c r="VP56" s="19"/>
      <c r="VQ56" s="19"/>
      <c r="VR56" s="19"/>
      <c r="VS56" s="19"/>
      <c r="VT56" s="19"/>
      <c r="VU56" s="19"/>
      <c r="VV56" s="19"/>
      <c r="VW56" s="19"/>
      <c r="VX56" s="19"/>
      <c r="VY56" s="19"/>
      <c r="VZ56" s="19"/>
      <c r="WA56" s="19"/>
      <c r="WB56" s="19"/>
      <c r="WC56" s="19"/>
      <c r="WD56" s="19"/>
      <c r="WE56" s="19"/>
      <c r="WF56" s="19"/>
      <c r="WG56" s="19"/>
      <c r="WH56" s="19"/>
      <c r="WI56" s="19"/>
      <c r="WJ56" s="19"/>
      <c r="WK56" s="19"/>
      <c r="WL56" s="19"/>
      <c r="WM56" s="19"/>
      <c r="WN56" s="19"/>
      <c r="WO56" s="19"/>
      <c r="WP56" s="19"/>
      <c r="WQ56" s="19"/>
      <c r="WR56" s="19"/>
      <c r="WS56" s="19"/>
      <c r="WT56" s="19"/>
      <c r="WU56" s="19"/>
      <c r="WV56" s="19"/>
      <c r="WW56" s="19"/>
      <c r="WX56" s="19"/>
      <c r="WY56" s="19"/>
      <c r="WZ56" s="19"/>
      <c r="XA56" s="19"/>
      <c r="XB56" s="19"/>
      <c r="XC56" s="19"/>
      <c r="XD56" s="19"/>
      <c r="XE56" s="19"/>
      <c r="XF56" s="19"/>
      <c r="XG56" s="19"/>
      <c r="XH56" s="19"/>
      <c r="XI56" s="19"/>
      <c r="XJ56" s="19"/>
      <c r="XK56" s="19"/>
      <c r="XL56" s="19"/>
      <c r="XM56" s="19"/>
      <c r="XN56" s="19"/>
      <c r="XO56" s="19"/>
      <c r="XP56" s="19"/>
      <c r="XQ56" s="19"/>
      <c r="XR56" s="19"/>
      <c r="XS56" s="19"/>
      <c r="XT56" s="19"/>
      <c r="XU56" s="19"/>
      <c r="XV56" s="19"/>
      <c r="XW56" s="19"/>
      <c r="XX56" s="19"/>
      <c r="XY56" s="19"/>
      <c r="XZ56" s="19"/>
      <c r="YA56" s="19"/>
      <c r="YB56" s="19"/>
      <c r="YC56" s="19"/>
      <c r="YD56" s="19"/>
      <c r="YE56" s="19"/>
      <c r="YF56" s="19"/>
      <c r="YG56" s="19"/>
      <c r="YH56" s="19"/>
      <c r="YI56" s="19"/>
      <c r="YJ56" s="19"/>
      <c r="YK56" s="19"/>
      <c r="YL56" s="19"/>
      <c r="YM56" s="19"/>
      <c r="YN56" s="19"/>
      <c r="YO56" s="19"/>
      <c r="YP56" s="19"/>
      <c r="YQ56" s="19"/>
      <c r="YR56" s="19"/>
      <c r="YS56" s="19"/>
      <c r="YT56" s="19"/>
      <c r="YU56" s="19"/>
      <c r="YV56" s="19"/>
      <c r="YW56" s="19"/>
      <c r="YX56" s="19"/>
      <c r="YY56" s="19"/>
      <c r="YZ56" s="19"/>
      <c r="ZA56" s="19"/>
      <c r="ZB56" s="19"/>
      <c r="ZC56" s="19"/>
      <c r="ZD56" s="19"/>
      <c r="ZE56" s="19"/>
      <c r="ZF56" s="19"/>
      <c r="ZG56" s="19"/>
      <c r="ZH56" s="19"/>
      <c r="ZI56" s="19"/>
      <c r="ZJ56" s="19"/>
      <c r="ZK56" s="19"/>
      <c r="ZL56" s="19"/>
      <c r="ZM56" s="19"/>
      <c r="ZN56" s="19"/>
      <c r="ZO56" s="19"/>
      <c r="ZP56" s="19"/>
      <c r="ZQ56" s="19"/>
      <c r="ZR56" s="19"/>
      <c r="ZS56" s="19"/>
      <c r="ZT56" s="19"/>
      <c r="ZU56" s="19"/>
      <c r="ZV56" s="19"/>
      <c r="ZW56" s="19"/>
      <c r="ZX56" s="19"/>
      <c r="ZY56" s="19"/>
      <c r="ZZ56" s="19"/>
      <c r="AAA56" s="19"/>
      <c r="AAB56" s="19"/>
      <c r="AAC56" s="19"/>
      <c r="AAD56" s="19"/>
      <c r="AAE56" s="19"/>
      <c r="AAF56" s="19"/>
      <c r="AAG56" s="19"/>
      <c r="AAH56" s="19"/>
      <c r="AAI56" s="19"/>
      <c r="AAJ56" s="19"/>
      <c r="AAK56" s="19"/>
      <c r="AAL56" s="19"/>
      <c r="AAM56" s="19"/>
      <c r="AAN56" s="19"/>
      <c r="AAO56" s="19"/>
      <c r="AAP56" s="19"/>
      <c r="AAQ56" s="19"/>
      <c r="AAR56" s="19"/>
      <c r="AAS56" s="19"/>
      <c r="AAT56" s="19"/>
      <c r="AAU56" s="19"/>
      <c r="AAV56" s="19"/>
      <c r="AAW56" s="19"/>
      <c r="AAX56" s="19"/>
      <c r="AAY56" s="19"/>
      <c r="AAZ56" s="19"/>
      <c r="ABA56" s="19"/>
      <c r="ABB56" s="19"/>
      <c r="ABC56" s="19"/>
      <c r="ABD56" s="19"/>
      <c r="ABE56" s="19"/>
      <c r="ABF56" s="19"/>
      <c r="ABG56" s="19"/>
      <c r="ABH56" s="19"/>
      <c r="ABI56" s="19"/>
      <c r="ABJ56" s="19"/>
      <c r="ABK56" s="19"/>
      <c r="ABL56" s="19"/>
      <c r="ABM56" s="19"/>
      <c r="ABN56" s="19"/>
      <c r="ABO56" s="19"/>
      <c r="ABP56" s="19"/>
      <c r="ABQ56" s="19"/>
      <c r="ABR56" s="19"/>
      <c r="ABS56" s="19"/>
      <c r="ABT56" s="19"/>
      <c r="ABU56" s="19"/>
      <c r="ABV56" s="19"/>
      <c r="ABW56" s="19"/>
      <c r="ABX56" s="19"/>
      <c r="ABY56" s="19"/>
      <c r="ABZ56" s="19"/>
      <c r="ACA56" s="19"/>
      <c r="ACB56" s="19"/>
      <c r="ACC56" s="19"/>
      <c r="ACD56" s="19"/>
      <c r="ACE56" s="19"/>
      <c r="ACF56" s="19"/>
      <c r="ACG56" s="19"/>
      <c r="ACH56" s="19"/>
      <c r="ACI56" s="19"/>
      <c r="ACJ56" s="19"/>
      <c r="ACK56" s="19"/>
      <c r="ACL56" s="19"/>
      <c r="ACM56" s="19"/>
      <c r="ACN56" s="19"/>
      <c r="ACO56" s="19"/>
      <c r="ACP56" s="19"/>
      <c r="ACQ56" s="19"/>
      <c r="ACR56" s="19"/>
      <c r="ACS56" s="19"/>
      <c r="ACT56" s="19"/>
      <c r="ACU56" s="19"/>
      <c r="ACV56" s="19"/>
      <c r="ACW56" s="19"/>
      <c r="ACX56" s="19"/>
      <c r="ACY56" s="19"/>
      <c r="ACZ56" s="19"/>
      <c r="ADA56" s="19"/>
      <c r="ADB56" s="19"/>
      <c r="ADC56" s="19"/>
      <c r="ADD56" s="19"/>
      <c r="ADE56" s="19"/>
      <c r="ADF56" s="19"/>
      <c r="ADG56" s="19"/>
      <c r="ADH56" s="19"/>
      <c r="ADI56" s="19"/>
      <c r="ADJ56" s="19"/>
      <c r="ADK56" s="19"/>
      <c r="ADL56" s="19"/>
      <c r="ADM56" s="19"/>
      <c r="ADN56" s="19"/>
      <c r="ADO56" s="19"/>
      <c r="ADP56" s="19"/>
      <c r="ADQ56" s="19"/>
      <c r="ADR56" s="19"/>
      <c r="ADS56" s="19"/>
      <c r="ADT56" s="19"/>
      <c r="ADU56" s="19"/>
      <c r="ADV56" s="19"/>
      <c r="ADW56" s="19"/>
      <c r="ADX56" s="19"/>
      <c r="ADY56" s="19"/>
      <c r="ADZ56" s="19"/>
      <c r="AEA56" s="19"/>
      <c r="AEB56" s="19"/>
      <c r="AEC56" s="19"/>
      <c r="AED56" s="19"/>
      <c r="AEE56" s="19"/>
      <c r="AEF56" s="19"/>
      <c r="AEG56" s="19"/>
      <c r="AEH56" s="19"/>
      <c r="AEI56" s="19"/>
      <c r="AEJ56" s="19"/>
      <c r="AEK56" s="19"/>
      <c r="AEL56" s="19"/>
      <c r="AEM56" s="19"/>
      <c r="AEN56" s="19"/>
      <c r="AEO56" s="19"/>
      <c r="AEP56" s="19"/>
      <c r="AEQ56" s="19"/>
      <c r="AER56" s="19"/>
      <c r="AES56" s="19"/>
      <c r="AET56" s="19"/>
      <c r="AEU56" s="19"/>
      <c r="AEV56" s="19"/>
      <c r="AEW56" s="19"/>
      <c r="AEX56" s="19"/>
      <c r="AEY56" s="19"/>
      <c r="AEZ56" s="19"/>
      <c r="AFA56" s="19"/>
      <c r="AFB56" s="19"/>
      <c r="AFC56" s="19"/>
      <c r="AFD56" s="19"/>
      <c r="AFE56" s="19"/>
      <c r="AFF56" s="19"/>
      <c r="AFG56" s="19"/>
      <c r="AFH56" s="19"/>
      <c r="AFI56" s="19"/>
      <c r="AFJ56" s="19"/>
      <c r="AFK56" s="19"/>
      <c r="AFL56" s="19"/>
      <c r="AFM56" s="19"/>
      <c r="AFN56" s="19"/>
      <c r="AFO56" s="19"/>
      <c r="AFP56" s="19"/>
      <c r="AFQ56" s="19"/>
      <c r="AFR56" s="19"/>
      <c r="AFS56" s="19"/>
      <c r="AFT56" s="19"/>
      <c r="AFU56" s="19"/>
      <c r="AFV56" s="19"/>
      <c r="AFW56" s="19"/>
      <c r="AFX56" s="19"/>
      <c r="AFY56" s="19"/>
      <c r="AFZ56" s="19"/>
      <c r="AGA56" s="19"/>
      <c r="AGB56" s="19"/>
      <c r="AGC56" s="19"/>
      <c r="AGD56" s="19"/>
      <c r="AGE56" s="19"/>
      <c r="AGF56" s="19"/>
      <c r="AGG56" s="19"/>
      <c r="AGH56" s="19"/>
      <c r="AGI56" s="19"/>
      <c r="AGJ56" s="19"/>
      <c r="AGK56" s="19"/>
      <c r="AGL56" s="19"/>
      <c r="AGM56" s="19"/>
      <c r="AGN56" s="19"/>
      <c r="AGO56" s="19"/>
      <c r="AGP56" s="19"/>
      <c r="AGQ56" s="19"/>
      <c r="AGR56" s="19"/>
      <c r="AGS56" s="19"/>
      <c r="AGT56" s="19"/>
      <c r="AGU56" s="19"/>
      <c r="AGV56" s="19"/>
      <c r="AGW56" s="19"/>
      <c r="AGX56" s="19"/>
      <c r="AGY56" s="19"/>
      <c r="AGZ56" s="19"/>
      <c r="AHA56" s="19"/>
      <c r="AHB56" s="19"/>
      <c r="AHC56" s="19"/>
      <c r="AHD56" s="19"/>
      <c r="AHE56" s="19"/>
      <c r="AHF56" s="19"/>
      <c r="AHG56" s="19"/>
      <c r="AHH56" s="19"/>
      <c r="AHI56" s="19"/>
      <c r="AHJ56" s="19"/>
      <c r="AHK56" s="19"/>
      <c r="AHL56" s="19"/>
      <c r="AHM56" s="19"/>
      <c r="AHN56" s="19"/>
      <c r="AHO56" s="19"/>
      <c r="AHP56" s="19"/>
      <c r="AHQ56" s="19"/>
      <c r="AHR56" s="19"/>
      <c r="AHS56" s="19"/>
      <c r="AHT56" s="19"/>
      <c r="AHU56" s="19"/>
      <c r="AHV56" s="19"/>
      <c r="AHW56" s="19"/>
      <c r="AHX56" s="19"/>
      <c r="AHY56" s="19"/>
      <c r="AHZ56" s="19"/>
      <c r="AIA56" s="19"/>
      <c r="AIB56" s="19"/>
      <c r="AIC56" s="19"/>
      <c r="AID56" s="19"/>
      <c r="AIE56" s="19"/>
      <c r="AIF56" s="19"/>
      <c r="AIG56" s="19"/>
      <c r="AIH56" s="19"/>
      <c r="AII56" s="19"/>
      <c r="AIJ56" s="19"/>
      <c r="AIK56" s="19"/>
      <c r="AIL56" s="19"/>
      <c r="AIM56" s="19"/>
      <c r="AIN56" s="19"/>
      <c r="AIO56" s="19"/>
      <c r="AIP56" s="19"/>
      <c r="AIQ56" s="19"/>
      <c r="AIR56" s="19"/>
      <c r="AIS56" s="19"/>
      <c r="AIT56" s="19"/>
      <c r="AIU56" s="19"/>
      <c r="AIV56" s="19"/>
      <c r="AIW56" s="19"/>
      <c r="AIX56" s="19"/>
      <c r="AIY56" s="19"/>
      <c r="AIZ56" s="19"/>
      <c r="AJA56" s="19"/>
      <c r="AJB56" s="19"/>
      <c r="AJC56" s="19"/>
      <c r="AJD56" s="19"/>
      <c r="AJE56" s="19"/>
      <c r="AJF56" s="19"/>
      <c r="AJG56" s="19"/>
      <c r="AJH56" s="19"/>
      <c r="AJI56" s="19"/>
      <c r="AJJ56" s="19"/>
      <c r="AJK56" s="19"/>
      <c r="AJL56" s="19"/>
      <c r="AJM56" s="19"/>
      <c r="AJN56" s="19"/>
      <c r="AJO56" s="19"/>
      <c r="AJP56" s="19"/>
      <c r="AJQ56" s="19"/>
      <c r="AJR56" s="19"/>
      <c r="AJS56" s="19"/>
      <c r="AJT56" s="19"/>
      <c r="AJU56" s="19"/>
      <c r="AJV56" s="19"/>
      <c r="AJW56" s="19"/>
      <c r="AJX56" s="19"/>
      <c r="AJY56" s="19"/>
      <c r="AJZ56" s="19"/>
      <c r="AKA56" s="19"/>
      <c r="AKB56" s="19"/>
      <c r="AKC56" s="19"/>
      <c r="AKD56" s="19"/>
      <c r="AKE56" s="19"/>
      <c r="AKF56" s="19"/>
      <c r="AKG56" s="19"/>
      <c r="AKH56" s="19"/>
      <c r="AKI56" s="19"/>
      <c r="AKJ56" s="19"/>
      <c r="AKK56" s="19"/>
      <c r="AKL56" s="19"/>
      <c r="AKM56" s="19"/>
      <c r="AKN56" s="19"/>
      <c r="AKO56" s="19"/>
      <c r="AKP56" s="19"/>
      <c r="AKQ56" s="19"/>
      <c r="AKR56" s="19"/>
      <c r="AKS56" s="19"/>
      <c r="AKT56" s="19"/>
      <c r="AKU56" s="19"/>
      <c r="AKV56" s="19"/>
      <c r="AKW56" s="19"/>
      <c r="AKX56" s="19"/>
      <c r="AKY56" s="19"/>
      <c r="AKZ56" s="19"/>
      <c r="ALA56" s="19"/>
      <c r="ALB56" s="19"/>
      <c r="ALC56" s="19"/>
      <c r="ALD56" s="19"/>
      <c r="ALE56" s="19"/>
      <c r="ALF56" s="19"/>
      <c r="ALG56" s="19"/>
      <c r="ALH56" s="19"/>
      <c r="ALI56" s="19"/>
      <c r="ALJ56" s="19"/>
      <c r="ALK56" s="19"/>
      <c r="ALL56" s="19"/>
      <c r="ALM56" s="19"/>
      <c r="ALN56" s="19"/>
      <c r="ALO56" s="19"/>
      <c r="ALP56" s="19"/>
      <c r="ALQ56" s="19"/>
      <c r="ALR56" s="19"/>
      <c r="ALS56" s="19"/>
      <c r="ALT56" s="19"/>
      <c r="ALU56" s="19"/>
      <c r="ALV56" s="19"/>
      <c r="ALW56" s="19"/>
      <c r="ALX56" s="19"/>
      <c r="ALY56" s="19"/>
      <c r="ALZ56" s="19"/>
      <c r="AMA56" s="19"/>
      <c r="AMB56" s="19"/>
      <c r="AMC56" s="19"/>
      <c r="AMD56" s="19"/>
      <c r="AME56" s="19"/>
      <c r="AMF56" s="19"/>
      <c r="AMG56" s="19"/>
      <c r="AMH56" s="19"/>
      <c r="AMI56" s="19"/>
      <c r="AMJ56" s="19"/>
      <c r="AMK56" s="19"/>
    </row>
    <row r="57" spans="1:1025" s="8" customFormat="1" ht="49.5" hidden="1" customHeight="1" outlineLevel="2">
      <c r="A57" s="37" t="s">
        <v>455</v>
      </c>
      <c r="B57" s="25" t="s">
        <v>4010</v>
      </c>
      <c r="C57" s="25" t="s">
        <v>4009</v>
      </c>
      <c r="D57" s="25" t="s">
        <v>142</v>
      </c>
      <c r="E57" s="25" t="s">
        <v>4008</v>
      </c>
      <c r="F57" s="25" t="s">
        <v>598</v>
      </c>
      <c r="G57" s="91" t="s">
        <v>55</v>
      </c>
      <c r="H57" s="89" t="s">
        <v>599</v>
      </c>
      <c r="I57" s="69">
        <v>180000</v>
      </c>
      <c r="J57" s="25" t="s">
        <v>125</v>
      </c>
      <c r="K57" s="25" t="s">
        <v>4007</v>
      </c>
      <c r="L57" s="25" t="s">
        <v>4006</v>
      </c>
      <c r="M57" s="70"/>
    </row>
    <row r="58" spans="1:1025" s="21" customFormat="1" ht="99" hidden="1" customHeight="1" outlineLevel="2">
      <c r="A58" s="37" t="s">
        <v>455</v>
      </c>
      <c r="B58" s="71" t="s">
        <v>4005</v>
      </c>
      <c r="C58" s="25" t="s">
        <v>4004</v>
      </c>
      <c r="D58" s="25" t="s">
        <v>41</v>
      </c>
      <c r="E58" s="71" t="s">
        <v>4003</v>
      </c>
      <c r="F58" s="25" t="s">
        <v>598</v>
      </c>
      <c r="G58" s="90" t="s">
        <v>55</v>
      </c>
      <c r="H58" s="89" t="s">
        <v>599</v>
      </c>
      <c r="I58" s="69">
        <v>100000</v>
      </c>
      <c r="J58" s="25" t="s">
        <v>197</v>
      </c>
      <c r="K58" s="25" t="s">
        <v>4002</v>
      </c>
      <c r="L58" s="71" t="s">
        <v>96</v>
      </c>
      <c r="M58" s="70"/>
      <c r="N58" s="22"/>
    </row>
    <row r="59" spans="1:1025" s="21" customFormat="1" ht="82.5" hidden="1" customHeight="1" outlineLevel="2">
      <c r="A59" s="37" t="s">
        <v>455</v>
      </c>
      <c r="B59" s="71" t="s">
        <v>4001</v>
      </c>
      <c r="C59" s="25" t="s">
        <v>3996</v>
      </c>
      <c r="D59" s="25" t="s">
        <v>41</v>
      </c>
      <c r="E59" s="71" t="s">
        <v>4000</v>
      </c>
      <c r="F59" s="25" t="s">
        <v>598</v>
      </c>
      <c r="G59" s="90" t="s">
        <v>55</v>
      </c>
      <c r="H59" s="89" t="s">
        <v>599</v>
      </c>
      <c r="I59" s="69">
        <v>50000</v>
      </c>
      <c r="J59" s="25" t="s">
        <v>197</v>
      </c>
      <c r="K59" s="25" t="s">
        <v>3999</v>
      </c>
      <c r="L59" s="71" t="s">
        <v>3998</v>
      </c>
      <c r="M59" s="70"/>
      <c r="N59" s="7"/>
    </row>
    <row r="60" spans="1:1025" s="21" customFormat="1" ht="82.5" hidden="1" customHeight="1" outlineLevel="2">
      <c r="A60" s="37" t="s">
        <v>455</v>
      </c>
      <c r="B60" s="71" t="s">
        <v>3997</v>
      </c>
      <c r="C60" s="25" t="s">
        <v>3996</v>
      </c>
      <c r="D60" s="25" t="s">
        <v>41</v>
      </c>
      <c r="E60" s="71" t="s">
        <v>3995</v>
      </c>
      <c r="F60" s="25" t="s">
        <v>598</v>
      </c>
      <c r="G60" s="90" t="s">
        <v>55</v>
      </c>
      <c r="H60" s="89" t="s">
        <v>599</v>
      </c>
      <c r="I60" s="69">
        <v>47250</v>
      </c>
      <c r="J60" s="25" t="s">
        <v>197</v>
      </c>
      <c r="K60" s="25" t="s">
        <v>3994</v>
      </c>
      <c r="L60" s="71" t="s">
        <v>96</v>
      </c>
      <c r="M60" s="70"/>
      <c r="N60" s="22"/>
    </row>
    <row r="61" spans="1:1025" s="3" customFormat="1" ht="25.35" hidden="1" customHeight="1" outlineLevel="1">
      <c r="A61" s="39" t="s">
        <v>446</v>
      </c>
      <c r="B61" s="39"/>
      <c r="C61" s="39"/>
      <c r="D61" s="39"/>
      <c r="E61" s="39"/>
      <c r="F61" s="39"/>
      <c r="G61" s="39"/>
      <c r="H61" s="54"/>
      <c r="I61" s="43">
        <f>SUM(I62:I120)</f>
        <v>20414498</v>
      </c>
      <c r="J61" s="39"/>
      <c r="K61" s="39"/>
      <c r="L61" s="39"/>
      <c r="M61" s="39"/>
    </row>
    <row r="62" spans="1:1025" s="3" customFormat="1" ht="49.5" hidden="1" customHeight="1" outlineLevel="2">
      <c r="A62" s="37" t="s">
        <v>425</v>
      </c>
      <c r="B62" s="38" t="s">
        <v>3993</v>
      </c>
      <c r="C62" s="38" t="s">
        <v>432</v>
      </c>
      <c r="D62" s="25" t="s">
        <v>41</v>
      </c>
      <c r="E62" s="70" t="s">
        <v>3992</v>
      </c>
      <c r="F62" s="70" t="s">
        <v>928</v>
      </c>
      <c r="G62" s="38" t="s">
        <v>986</v>
      </c>
      <c r="H62" s="26" t="s">
        <v>3866</v>
      </c>
      <c r="I62" s="13">
        <v>157500</v>
      </c>
      <c r="J62" s="38" t="s">
        <v>210</v>
      </c>
      <c r="K62" s="70" t="s">
        <v>3874</v>
      </c>
      <c r="L62" s="38" t="s">
        <v>117</v>
      </c>
      <c r="M62" s="38" t="s">
        <v>108</v>
      </c>
    </row>
    <row r="63" spans="1:1025" s="3" customFormat="1" ht="49.5" hidden="1" customHeight="1" outlineLevel="2">
      <c r="A63" s="37" t="s">
        <v>425</v>
      </c>
      <c r="B63" s="38" t="s">
        <v>3991</v>
      </c>
      <c r="C63" s="38" t="s">
        <v>432</v>
      </c>
      <c r="D63" s="25" t="s">
        <v>41</v>
      </c>
      <c r="E63" s="70" t="s">
        <v>3990</v>
      </c>
      <c r="F63" s="70" t="s">
        <v>928</v>
      </c>
      <c r="G63" s="38" t="s">
        <v>986</v>
      </c>
      <c r="H63" s="26" t="s">
        <v>3866</v>
      </c>
      <c r="I63" s="13">
        <v>40000</v>
      </c>
      <c r="J63" s="38" t="s">
        <v>210</v>
      </c>
      <c r="K63" s="70" t="s">
        <v>3988</v>
      </c>
      <c r="L63" s="38" t="s">
        <v>3977</v>
      </c>
      <c r="M63" s="38" t="s">
        <v>108</v>
      </c>
    </row>
    <row r="64" spans="1:1025" s="3" customFormat="1" ht="49.5" hidden="1" customHeight="1" outlineLevel="2">
      <c r="A64" s="37" t="s">
        <v>425</v>
      </c>
      <c r="B64" s="38" t="s">
        <v>3989</v>
      </c>
      <c r="C64" s="38" t="s">
        <v>432</v>
      </c>
      <c r="D64" s="38" t="s">
        <v>46</v>
      </c>
      <c r="E64" s="70" t="s">
        <v>3979</v>
      </c>
      <c r="F64" s="70" t="s">
        <v>928</v>
      </c>
      <c r="G64" s="38" t="s">
        <v>986</v>
      </c>
      <c r="H64" s="26" t="s">
        <v>3866</v>
      </c>
      <c r="I64" s="13">
        <v>40000</v>
      </c>
      <c r="J64" s="38" t="s">
        <v>210</v>
      </c>
      <c r="K64" s="70" t="s">
        <v>3988</v>
      </c>
      <c r="L64" s="38" t="s">
        <v>3977</v>
      </c>
      <c r="M64" s="38" t="s">
        <v>108</v>
      </c>
    </row>
    <row r="65" spans="1:13" s="3" customFormat="1" ht="66" hidden="1" customHeight="1" outlineLevel="2">
      <c r="A65" s="37" t="s">
        <v>425</v>
      </c>
      <c r="B65" s="38" t="s">
        <v>3987</v>
      </c>
      <c r="C65" s="38" t="s">
        <v>3984</v>
      </c>
      <c r="D65" s="38" t="s">
        <v>46</v>
      </c>
      <c r="E65" s="70" t="s">
        <v>903</v>
      </c>
      <c r="F65" s="70" t="s">
        <v>3848</v>
      </c>
      <c r="G65" s="38" t="s">
        <v>986</v>
      </c>
      <c r="H65" s="26" t="s">
        <v>3866</v>
      </c>
      <c r="I65" s="13">
        <v>4000000</v>
      </c>
      <c r="J65" s="38" t="s">
        <v>210</v>
      </c>
      <c r="K65" s="70" t="s">
        <v>3982</v>
      </c>
      <c r="L65" s="38" t="s">
        <v>3986</v>
      </c>
      <c r="M65" s="38" t="s">
        <v>108</v>
      </c>
    </row>
    <row r="66" spans="1:13" s="3" customFormat="1" ht="66" hidden="1" customHeight="1" outlineLevel="2">
      <c r="A66" s="37" t="s">
        <v>425</v>
      </c>
      <c r="B66" s="38" t="s">
        <v>3985</v>
      </c>
      <c r="C66" s="38" t="s">
        <v>3984</v>
      </c>
      <c r="D66" s="38" t="s">
        <v>46</v>
      </c>
      <c r="E66" s="70" t="s">
        <v>3983</v>
      </c>
      <c r="F66" s="70" t="s">
        <v>3848</v>
      </c>
      <c r="G66" s="38" t="s">
        <v>986</v>
      </c>
      <c r="H66" s="26" t="s">
        <v>3866</v>
      </c>
      <c r="I66" s="13">
        <v>4000000</v>
      </c>
      <c r="J66" s="38" t="s">
        <v>210</v>
      </c>
      <c r="K66" s="70" t="s">
        <v>3982</v>
      </c>
      <c r="L66" s="38" t="s">
        <v>3981</v>
      </c>
      <c r="M66" s="38" t="s">
        <v>108</v>
      </c>
    </row>
    <row r="67" spans="1:13" s="3" customFormat="1" ht="49.5" hidden="1" customHeight="1" outlineLevel="2">
      <c r="A67" s="37" t="s">
        <v>425</v>
      </c>
      <c r="B67" s="38" t="s">
        <v>3980</v>
      </c>
      <c r="C67" s="38" t="s">
        <v>432</v>
      </c>
      <c r="D67" s="38" t="s">
        <v>46</v>
      </c>
      <c r="E67" s="70" t="s">
        <v>3979</v>
      </c>
      <c r="F67" s="70" t="s">
        <v>928</v>
      </c>
      <c r="G67" s="38" t="s">
        <v>986</v>
      </c>
      <c r="H67" s="26" t="s">
        <v>3866</v>
      </c>
      <c r="I67" s="13">
        <v>19194</v>
      </c>
      <c r="J67" s="38" t="s">
        <v>210</v>
      </c>
      <c r="K67" s="70" t="s">
        <v>3978</v>
      </c>
      <c r="L67" s="38" t="s">
        <v>3977</v>
      </c>
      <c r="M67" s="38" t="s">
        <v>108</v>
      </c>
    </row>
    <row r="68" spans="1:13" s="3" customFormat="1" ht="66" hidden="1" customHeight="1" outlineLevel="2">
      <c r="A68" s="37" t="s">
        <v>425</v>
      </c>
      <c r="B68" s="38" t="s">
        <v>3976</v>
      </c>
      <c r="C68" s="38" t="s">
        <v>432</v>
      </c>
      <c r="D68" s="38" t="s">
        <v>46</v>
      </c>
      <c r="E68" s="70" t="s">
        <v>3975</v>
      </c>
      <c r="F68" s="70" t="s">
        <v>928</v>
      </c>
      <c r="G68" s="38" t="s">
        <v>986</v>
      </c>
      <c r="H68" s="26" t="s">
        <v>3866</v>
      </c>
      <c r="I68" s="13">
        <v>1200000</v>
      </c>
      <c r="J68" s="38" t="s">
        <v>210</v>
      </c>
      <c r="K68" s="70" t="s">
        <v>3974</v>
      </c>
      <c r="L68" s="38" t="s">
        <v>3973</v>
      </c>
      <c r="M68" s="38" t="s">
        <v>108</v>
      </c>
    </row>
    <row r="69" spans="1:13" s="3" customFormat="1" ht="66" hidden="1" customHeight="1" outlineLevel="2">
      <c r="A69" s="37" t="s">
        <v>425</v>
      </c>
      <c r="B69" s="38" t="s">
        <v>3972</v>
      </c>
      <c r="C69" s="38" t="s">
        <v>3971</v>
      </c>
      <c r="D69" s="38" t="s">
        <v>46</v>
      </c>
      <c r="E69" s="70" t="s">
        <v>3970</v>
      </c>
      <c r="F69" s="70" t="s">
        <v>928</v>
      </c>
      <c r="G69" s="38" t="s">
        <v>986</v>
      </c>
      <c r="H69" s="10" t="s">
        <v>52</v>
      </c>
      <c r="I69" s="13">
        <v>200000</v>
      </c>
      <c r="J69" s="38" t="s">
        <v>197</v>
      </c>
      <c r="K69" s="70" t="s">
        <v>3969</v>
      </c>
      <c r="L69" s="38" t="s">
        <v>3968</v>
      </c>
      <c r="M69" s="38" t="s">
        <v>108</v>
      </c>
    </row>
    <row r="70" spans="1:13" s="3" customFormat="1" ht="82.5" hidden="1" customHeight="1" outlineLevel="2">
      <c r="A70" s="37" t="s">
        <v>425</v>
      </c>
      <c r="B70" s="38" t="s">
        <v>929</v>
      </c>
      <c r="C70" s="38" t="s">
        <v>3967</v>
      </c>
      <c r="D70" s="38" t="s">
        <v>46</v>
      </c>
      <c r="E70" s="70" t="s">
        <v>3966</v>
      </c>
      <c r="F70" s="70" t="s">
        <v>928</v>
      </c>
      <c r="G70" s="70" t="s">
        <v>51</v>
      </c>
      <c r="H70" s="10" t="s">
        <v>241</v>
      </c>
      <c r="I70" s="13">
        <v>1310000</v>
      </c>
      <c r="J70" s="38" t="s">
        <v>197</v>
      </c>
      <c r="K70" s="38" t="s">
        <v>930</v>
      </c>
      <c r="L70" s="38" t="s">
        <v>3965</v>
      </c>
      <c r="M70" s="38" t="s">
        <v>108</v>
      </c>
    </row>
    <row r="71" spans="1:13" s="3" customFormat="1" ht="49.5" hidden="1" customHeight="1" outlineLevel="2">
      <c r="A71" s="37" t="s">
        <v>425</v>
      </c>
      <c r="B71" s="38" t="s">
        <v>3964</v>
      </c>
      <c r="C71" s="38" t="s">
        <v>49</v>
      </c>
      <c r="D71" s="38" t="s">
        <v>41</v>
      </c>
      <c r="E71" s="70" t="s">
        <v>3963</v>
      </c>
      <c r="F71" s="70" t="s">
        <v>50</v>
      </c>
      <c r="G71" s="70" t="s">
        <v>51</v>
      </c>
      <c r="H71" s="10" t="s">
        <v>52</v>
      </c>
      <c r="I71" s="13">
        <v>20000</v>
      </c>
      <c r="J71" s="38" t="s">
        <v>53</v>
      </c>
      <c r="K71" s="38" t="s">
        <v>3962</v>
      </c>
      <c r="L71" s="38" t="s">
        <v>932</v>
      </c>
      <c r="M71" s="38"/>
    </row>
    <row r="72" spans="1:13" s="3" customFormat="1" ht="33" hidden="1" customHeight="1" outlineLevel="2">
      <c r="A72" s="37" t="s">
        <v>425</v>
      </c>
      <c r="B72" s="38" t="s">
        <v>3961</v>
      </c>
      <c r="C72" s="38" t="s">
        <v>159</v>
      </c>
      <c r="D72" s="38" t="s">
        <v>2122</v>
      </c>
      <c r="E72" s="38" t="s">
        <v>3960</v>
      </c>
      <c r="F72" s="38" t="s">
        <v>435</v>
      </c>
      <c r="G72" s="38" t="s">
        <v>51</v>
      </c>
      <c r="H72" s="38" t="s">
        <v>52</v>
      </c>
      <c r="I72" s="13">
        <v>9900</v>
      </c>
      <c r="J72" s="38" t="s">
        <v>160</v>
      </c>
      <c r="K72" s="38" t="s">
        <v>610</v>
      </c>
      <c r="L72" s="38" t="s">
        <v>3959</v>
      </c>
      <c r="M72" s="38"/>
    </row>
    <row r="73" spans="1:13" s="3" customFormat="1" ht="49.5" hidden="1" customHeight="1" outlineLevel="2">
      <c r="A73" s="37" t="s">
        <v>425</v>
      </c>
      <c r="B73" s="38" t="s">
        <v>3958</v>
      </c>
      <c r="C73" s="38" t="s">
        <v>158</v>
      </c>
      <c r="D73" s="38" t="s">
        <v>54</v>
      </c>
      <c r="E73" s="38" t="s">
        <v>2225</v>
      </c>
      <c r="F73" s="38" t="s">
        <v>435</v>
      </c>
      <c r="G73" s="38" t="s">
        <v>55</v>
      </c>
      <c r="H73" s="38" t="s">
        <v>241</v>
      </c>
      <c r="I73" s="13">
        <v>167500</v>
      </c>
      <c r="J73" s="38" t="s">
        <v>262</v>
      </c>
      <c r="K73" s="38" t="s">
        <v>436</v>
      </c>
      <c r="L73" s="38" t="s">
        <v>98</v>
      </c>
      <c r="M73" s="38"/>
    </row>
    <row r="74" spans="1:13" s="3" customFormat="1" ht="49.5" hidden="1" customHeight="1" outlineLevel="2">
      <c r="A74" s="37" t="s">
        <v>425</v>
      </c>
      <c r="B74" s="38" t="s">
        <v>3957</v>
      </c>
      <c r="C74" s="38" t="s">
        <v>158</v>
      </c>
      <c r="D74" s="38" t="s">
        <v>54</v>
      </c>
      <c r="E74" s="38" t="s">
        <v>2441</v>
      </c>
      <c r="F74" s="38" t="s">
        <v>435</v>
      </c>
      <c r="G74" s="38" t="s">
        <v>55</v>
      </c>
      <c r="H74" s="38" t="s">
        <v>241</v>
      </c>
      <c r="I74" s="13">
        <v>167500</v>
      </c>
      <c r="J74" s="38" t="s">
        <v>262</v>
      </c>
      <c r="K74" s="38" t="s">
        <v>436</v>
      </c>
      <c r="L74" s="38" t="s">
        <v>98</v>
      </c>
      <c r="M74" s="38"/>
    </row>
    <row r="75" spans="1:13" s="3" customFormat="1" ht="49.5" hidden="1" customHeight="1" outlineLevel="2">
      <c r="A75" s="37" t="s">
        <v>425</v>
      </c>
      <c r="B75" s="38" t="s">
        <v>3956</v>
      </c>
      <c r="C75" s="38" t="s">
        <v>158</v>
      </c>
      <c r="D75" s="38" t="s">
        <v>54</v>
      </c>
      <c r="E75" s="38" t="s">
        <v>2272</v>
      </c>
      <c r="F75" s="38" t="s">
        <v>435</v>
      </c>
      <c r="G75" s="38" t="s">
        <v>55</v>
      </c>
      <c r="H75" s="38" t="s">
        <v>241</v>
      </c>
      <c r="I75" s="13">
        <v>167500</v>
      </c>
      <c r="J75" s="38" t="s">
        <v>262</v>
      </c>
      <c r="K75" s="38" t="s">
        <v>436</v>
      </c>
      <c r="L75" s="38" t="s">
        <v>212</v>
      </c>
      <c r="M75" s="38"/>
    </row>
    <row r="76" spans="1:13" s="3" customFormat="1" ht="66" hidden="1" customHeight="1" outlineLevel="2">
      <c r="A76" s="37" t="s">
        <v>425</v>
      </c>
      <c r="B76" s="70" t="s">
        <v>611</v>
      </c>
      <c r="C76" s="44" t="s">
        <v>158</v>
      </c>
      <c r="D76" s="70" t="s">
        <v>41</v>
      </c>
      <c r="E76" s="70" t="s">
        <v>612</v>
      </c>
      <c r="F76" s="70" t="s">
        <v>3955</v>
      </c>
      <c r="G76" s="70" t="s">
        <v>55</v>
      </c>
      <c r="H76" s="44" t="s">
        <v>241</v>
      </c>
      <c r="I76" s="46">
        <v>50000</v>
      </c>
      <c r="J76" s="44" t="s">
        <v>262</v>
      </c>
      <c r="K76" s="44" t="s">
        <v>3954</v>
      </c>
      <c r="L76" s="44" t="s">
        <v>192</v>
      </c>
      <c r="M76" s="38" t="s">
        <v>108</v>
      </c>
    </row>
    <row r="77" spans="1:13" s="3" customFormat="1" ht="66" hidden="1" customHeight="1" outlineLevel="2">
      <c r="A77" s="37" t="s">
        <v>425</v>
      </c>
      <c r="B77" s="38" t="s">
        <v>3953</v>
      </c>
      <c r="C77" s="38" t="s">
        <v>3952</v>
      </c>
      <c r="D77" s="38" t="s">
        <v>56</v>
      </c>
      <c r="E77" s="70" t="s">
        <v>2510</v>
      </c>
      <c r="F77" s="70" t="s">
        <v>3951</v>
      </c>
      <c r="G77" s="70" t="s">
        <v>55</v>
      </c>
      <c r="H77" s="10" t="s">
        <v>241</v>
      </c>
      <c r="I77" s="46">
        <v>50000</v>
      </c>
      <c r="J77" s="38" t="s">
        <v>262</v>
      </c>
      <c r="K77" s="38" t="s">
        <v>3950</v>
      </c>
      <c r="L77" s="38" t="s">
        <v>361</v>
      </c>
      <c r="M77" s="38"/>
    </row>
    <row r="78" spans="1:13" s="3" customFormat="1" ht="49.5" hidden="1" customHeight="1" outlineLevel="2">
      <c r="A78" s="37" t="s">
        <v>425</v>
      </c>
      <c r="B78" s="38" t="s">
        <v>920</v>
      </c>
      <c r="C78" s="38" t="s">
        <v>609</v>
      </c>
      <c r="D78" s="38" t="s">
        <v>41</v>
      </c>
      <c r="E78" s="70" t="s">
        <v>3949</v>
      </c>
      <c r="F78" s="70" t="s">
        <v>50</v>
      </c>
      <c r="G78" s="70" t="s">
        <v>51</v>
      </c>
      <c r="H78" s="10" t="s">
        <v>52</v>
      </c>
      <c r="I78" s="13">
        <v>20000</v>
      </c>
      <c r="J78" s="38" t="s">
        <v>53</v>
      </c>
      <c r="K78" s="38" t="s">
        <v>921</v>
      </c>
      <c r="L78" s="38" t="s">
        <v>60</v>
      </c>
      <c r="M78" s="38"/>
    </row>
    <row r="79" spans="1:13" s="3" customFormat="1" ht="33" hidden="1" customHeight="1" outlineLevel="2">
      <c r="A79" s="37" t="s">
        <v>425</v>
      </c>
      <c r="B79" s="38" t="s">
        <v>3948</v>
      </c>
      <c r="C79" s="38" t="s">
        <v>439</v>
      </c>
      <c r="D79" s="38" t="s">
        <v>2343</v>
      </c>
      <c r="E79" s="70" t="s">
        <v>2089</v>
      </c>
      <c r="F79" s="70" t="s">
        <v>438</v>
      </c>
      <c r="G79" s="70" t="s">
        <v>51</v>
      </c>
      <c r="H79" s="10" t="s">
        <v>52</v>
      </c>
      <c r="I79" s="46">
        <f>100000+15000</f>
        <v>115000</v>
      </c>
      <c r="J79" s="38" t="s">
        <v>126</v>
      </c>
      <c r="K79" s="38" t="s">
        <v>437</v>
      </c>
      <c r="L79" s="38" t="s">
        <v>3947</v>
      </c>
      <c r="M79" s="38"/>
    </row>
    <row r="80" spans="1:13" s="3" customFormat="1" ht="49.5" hidden="1" customHeight="1" outlineLevel="2">
      <c r="A80" s="37" t="s">
        <v>425</v>
      </c>
      <c r="B80" s="38" t="s">
        <v>3946</v>
      </c>
      <c r="C80" s="38" t="s">
        <v>3945</v>
      </c>
      <c r="D80" s="38" t="s">
        <v>41</v>
      </c>
      <c r="E80" s="70" t="s">
        <v>3944</v>
      </c>
      <c r="F80" s="70" t="s">
        <v>438</v>
      </c>
      <c r="G80" s="70" t="s">
        <v>51</v>
      </c>
      <c r="H80" s="10" t="s">
        <v>52</v>
      </c>
      <c r="I80" s="46">
        <v>150000</v>
      </c>
      <c r="J80" s="38" t="s">
        <v>53</v>
      </c>
      <c r="K80" s="38" t="s">
        <v>3943</v>
      </c>
      <c r="L80" s="38" t="s">
        <v>3942</v>
      </c>
      <c r="M80" s="38"/>
    </row>
    <row r="81" spans="1:13" s="3" customFormat="1" ht="49.5" hidden="1" customHeight="1" outlineLevel="2">
      <c r="A81" s="37" t="s">
        <v>425</v>
      </c>
      <c r="B81" s="38" t="s">
        <v>3941</v>
      </c>
      <c r="C81" s="38" t="s">
        <v>158</v>
      </c>
      <c r="D81" s="38" t="s">
        <v>56</v>
      </c>
      <c r="E81" s="70" t="s">
        <v>2184</v>
      </c>
      <c r="F81" s="70" t="s">
        <v>435</v>
      </c>
      <c r="G81" s="70" t="s">
        <v>51</v>
      </c>
      <c r="H81" s="10" t="s">
        <v>52</v>
      </c>
      <c r="I81" s="46">
        <v>167500</v>
      </c>
      <c r="J81" s="38" t="s">
        <v>92</v>
      </c>
      <c r="K81" s="38" t="s">
        <v>436</v>
      </c>
      <c r="L81" s="38" t="s">
        <v>98</v>
      </c>
      <c r="M81" s="38"/>
    </row>
    <row r="82" spans="1:13" s="3" customFormat="1" ht="132" hidden="1" customHeight="1" outlineLevel="2">
      <c r="A82" s="37" t="s">
        <v>425</v>
      </c>
      <c r="B82" s="38" t="s">
        <v>3940</v>
      </c>
      <c r="C82" s="38" t="s">
        <v>3939</v>
      </c>
      <c r="D82" s="38" t="s">
        <v>56</v>
      </c>
      <c r="E82" s="70" t="s">
        <v>3938</v>
      </c>
      <c r="F82" s="70" t="s">
        <v>441</v>
      </c>
      <c r="G82" s="70" t="s">
        <v>51</v>
      </c>
      <c r="H82" s="10" t="s">
        <v>52</v>
      </c>
      <c r="I82" s="46">
        <v>47250</v>
      </c>
      <c r="J82" s="38" t="s">
        <v>57</v>
      </c>
      <c r="K82" s="38" t="s">
        <v>3937</v>
      </c>
      <c r="L82" s="38" t="s">
        <v>98</v>
      </c>
      <c r="M82" s="38"/>
    </row>
    <row r="83" spans="1:13" s="3" customFormat="1" ht="66" hidden="1" customHeight="1" outlineLevel="2">
      <c r="A83" s="37" t="s">
        <v>425</v>
      </c>
      <c r="B83" s="38" t="s">
        <v>3936</v>
      </c>
      <c r="C83" s="38" t="s">
        <v>925</v>
      </c>
      <c r="D83" s="38" t="s">
        <v>56</v>
      </c>
      <c r="E83" s="70" t="s">
        <v>2477</v>
      </c>
      <c r="F83" s="70" t="s">
        <v>608</v>
      </c>
      <c r="G83" s="70" t="s">
        <v>51</v>
      </c>
      <c r="H83" s="10" t="s">
        <v>52</v>
      </c>
      <c r="I83" s="46">
        <f>34750-10000</f>
        <v>24750</v>
      </c>
      <c r="J83" s="38" t="s">
        <v>926</v>
      </c>
      <c r="K83" s="38" t="s">
        <v>3935</v>
      </c>
      <c r="L83" s="38" t="s">
        <v>212</v>
      </c>
      <c r="M83" s="38"/>
    </row>
    <row r="84" spans="1:13" s="3" customFormat="1" ht="313.5" hidden="1" customHeight="1" outlineLevel="2">
      <c r="A84" s="37" t="s">
        <v>425</v>
      </c>
      <c r="B84" s="38" t="s">
        <v>3934</v>
      </c>
      <c r="C84" s="38" t="s">
        <v>3933</v>
      </c>
      <c r="D84" s="38" t="s">
        <v>56</v>
      </c>
      <c r="E84" s="70" t="s">
        <v>2265</v>
      </c>
      <c r="F84" s="70" t="s">
        <v>608</v>
      </c>
      <c r="G84" s="70" t="s">
        <v>51</v>
      </c>
      <c r="H84" s="10" t="s">
        <v>241</v>
      </c>
      <c r="I84" s="46">
        <v>89250</v>
      </c>
      <c r="J84" s="38" t="s">
        <v>3931</v>
      </c>
      <c r="K84" s="38" t="s">
        <v>3930</v>
      </c>
      <c r="L84" s="38" t="s">
        <v>98</v>
      </c>
      <c r="M84" s="38"/>
    </row>
    <row r="85" spans="1:13" s="3" customFormat="1" ht="313.5" hidden="1" customHeight="1" outlineLevel="2">
      <c r="A85" s="37" t="s">
        <v>425</v>
      </c>
      <c r="B85" s="38" t="s">
        <v>3934</v>
      </c>
      <c r="C85" s="38" t="s">
        <v>3933</v>
      </c>
      <c r="D85" s="38" t="s">
        <v>56</v>
      </c>
      <c r="E85" s="70" t="s">
        <v>3932</v>
      </c>
      <c r="F85" s="70" t="s">
        <v>608</v>
      </c>
      <c r="G85" s="70" t="s">
        <v>51</v>
      </c>
      <c r="H85" s="10" t="s">
        <v>241</v>
      </c>
      <c r="I85" s="46">
        <v>50000</v>
      </c>
      <c r="J85" s="38" t="s">
        <v>3931</v>
      </c>
      <c r="K85" s="38" t="s">
        <v>3930</v>
      </c>
      <c r="L85" s="38" t="s">
        <v>3929</v>
      </c>
      <c r="M85" s="38"/>
    </row>
    <row r="86" spans="1:13" s="3" customFormat="1" ht="99" hidden="1" customHeight="1" outlineLevel="2">
      <c r="A86" s="37" t="s">
        <v>425</v>
      </c>
      <c r="B86" s="38" t="s">
        <v>3928</v>
      </c>
      <c r="C86" s="38" t="s">
        <v>3927</v>
      </c>
      <c r="D86" s="38" t="s">
        <v>46</v>
      </c>
      <c r="E86" s="20" t="s">
        <v>3926</v>
      </c>
      <c r="F86" s="20" t="s">
        <v>3848</v>
      </c>
      <c r="G86" s="20" t="s">
        <v>55</v>
      </c>
      <c r="H86" s="10" t="s">
        <v>241</v>
      </c>
      <c r="I86" s="13">
        <f>700000-25000</f>
        <v>675000</v>
      </c>
      <c r="J86" s="38" t="s">
        <v>259</v>
      </c>
      <c r="K86" s="38" t="s">
        <v>3925</v>
      </c>
      <c r="L86" s="38" t="s">
        <v>3924</v>
      </c>
      <c r="M86" s="38"/>
    </row>
    <row r="87" spans="1:13" s="3" customFormat="1" ht="33" hidden="1" customHeight="1" outlineLevel="2">
      <c r="A87" s="37" t="s">
        <v>425</v>
      </c>
      <c r="B87" s="38" t="s">
        <v>3923</v>
      </c>
      <c r="C87" s="38" t="s">
        <v>3922</v>
      </c>
      <c r="D87" s="70" t="s">
        <v>2110</v>
      </c>
      <c r="E87" s="70" t="s">
        <v>3921</v>
      </c>
      <c r="F87" s="70" t="s">
        <v>3848</v>
      </c>
      <c r="G87" s="70" t="s">
        <v>55</v>
      </c>
      <c r="H87" s="10" t="s">
        <v>241</v>
      </c>
      <c r="I87" s="13">
        <v>225000</v>
      </c>
      <c r="J87" s="38" t="s">
        <v>197</v>
      </c>
      <c r="K87" s="38" t="s">
        <v>3920</v>
      </c>
      <c r="L87" s="38" t="s">
        <v>3919</v>
      </c>
      <c r="M87" s="38"/>
    </row>
    <row r="88" spans="1:13" s="3" customFormat="1" ht="66" hidden="1" customHeight="1" outlineLevel="2">
      <c r="A88" s="37" t="s">
        <v>425</v>
      </c>
      <c r="B88" s="38" t="s">
        <v>3918</v>
      </c>
      <c r="C88" s="38" t="s">
        <v>3917</v>
      </c>
      <c r="D88" s="38" t="s">
        <v>2343</v>
      </c>
      <c r="E88" s="70" t="s">
        <v>3073</v>
      </c>
      <c r="F88" s="70" t="s">
        <v>928</v>
      </c>
      <c r="G88" s="70" t="s">
        <v>55</v>
      </c>
      <c r="H88" s="10" t="s">
        <v>241</v>
      </c>
      <c r="I88" s="13">
        <v>382900</v>
      </c>
      <c r="J88" s="38" t="s">
        <v>197</v>
      </c>
      <c r="K88" s="38" t="s">
        <v>3916</v>
      </c>
      <c r="L88" s="38" t="s">
        <v>3915</v>
      </c>
      <c r="M88" s="38"/>
    </row>
    <row r="89" spans="1:13" s="3" customFormat="1" ht="49.5" hidden="1" customHeight="1" outlineLevel="2">
      <c r="A89" s="37" t="s">
        <v>425</v>
      </c>
      <c r="B89" s="38" t="s">
        <v>3910</v>
      </c>
      <c r="C89" s="38" t="s">
        <v>3910</v>
      </c>
      <c r="D89" s="38" t="s">
        <v>2343</v>
      </c>
      <c r="E89" s="70" t="s">
        <v>2217</v>
      </c>
      <c r="F89" s="70" t="s">
        <v>928</v>
      </c>
      <c r="G89" s="70" t="s">
        <v>55</v>
      </c>
      <c r="H89" s="10" t="s">
        <v>241</v>
      </c>
      <c r="I89" s="13">
        <v>200000</v>
      </c>
      <c r="J89" s="38" t="s">
        <v>3914</v>
      </c>
      <c r="K89" s="38" t="s">
        <v>3913</v>
      </c>
      <c r="L89" s="38" t="s">
        <v>3912</v>
      </c>
      <c r="M89" s="38"/>
    </row>
    <row r="90" spans="1:13" s="3" customFormat="1" ht="66" hidden="1" customHeight="1" outlineLevel="2">
      <c r="A90" s="37" t="s">
        <v>425</v>
      </c>
      <c r="B90" s="38" t="s">
        <v>3911</v>
      </c>
      <c r="C90" s="38" t="s">
        <v>3910</v>
      </c>
      <c r="D90" s="38" t="s">
        <v>3909</v>
      </c>
      <c r="E90" s="70" t="s">
        <v>2217</v>
      </c>
      <c r="F90" s="70" t="s">
        <v>928</v>
      </c>
      <c r="G90" s="70" t="s">
        <v>200</v>
      </c>
      <c r="H90" s="26" t="s">
        <v>201</v>
      </c>
      <c r="I90" s="13">
        <v>500000</v>
      </c>
      <c r="J90" s="38" t="s">
        <v>1063</v>
      </c>
      <c r="K90" s="38" t="s">
        <v>3908</v>
      </c>
      <c r="L90" s="38" t="s">
        <v>3907</v>
      </c>
      <c r="M90" s="38"/>
    </row>
    <row r="91" spans="1:13" s="3" customFormat="1" ht="132" hidden="1" customHeight="1" outlineLevel="2">
      <c r="A91" s="37" t="s">
        <v>425</v>
      </c>
      <c r="B91" s="38" t="s">
        <v>3906</v>
      </c>
      <c r="C91" s="38" t="s">
        <v>3905</v>
      </c>
      <c r="D91" s="38" t="s">
        <v>46</v>
      </c>
      <c r="E91" s="70" t="s">
        <v>1557</v>
      </c>
      <c r="F91" s="70" t="s">
        <v>928</v>
      </c>
      <c r="G91" s="70" t="s">
        <v>55</v>
      </c>
      <c r="H91" s="10" t="s">
        <v>241</v>
      </c>
      <c r="I91" s="13">
        <v>190000</v>
      </c>
      <c r="J91" s="38" t="s">
        <v>197</v>
      </c>
      <c r="K91" s="38" t="s">
        <v>3904</v>
      </c>
      <c r="L91" s="38" t="s">
        <v>3903</v>
      </c>
      <c r="M91" s="38"/>
    </row>
    <row r="92" spans="1:13" s="3" customFormat="1" ht="99" hidden="1" customHeight="1" outlineLevel="2">
      <c r="A92" s="37" t="s">
        <v>425</v>
      </c>
      <c r="B92" s="38" t="s">
        <v>3902</v>
      </c>
      <c r="C92" s="38" t="s">
        <v>3898</v>
      </c>
      <c r="D92" s="38" t="s">
        <v>46</v>
      </c>
      <c r="E92" s="70" t="s">
        <v>3246</v>
      </c>
      <c r="F92" s="70" t="s">
        <v>3848</v>
      </c>
      <c r="G92" s="70" t="s">
        <v>55</v>
      </c>
      <c r="H92" s="10" t="s">
        <v>241</v>
      </c>
      <c r="I92" s="13">
        <v>221904</v>
      </c>
      <c r="J92" s="38" t="s">
        <v>197</v>
      </c>
      <c r="K92" s="38" t="s">
        <v>3901</v>
      </c>
      <c r="L92" s="38" t="s">
        <v>3900</v>
      </c>
      <c r="M92" s="38"/>
    </row>
    <row r="93" spans="1:13" s="3" customFormat="1" ht="99" hidden="1" customHeight="1" outlineLevel="2">
      <c r="A93" s="37" t="s">
        <v>425</v>
      </c>
      <c r="B93" s="24" t="s">
        <v>3899</v>
      </c>
      <c r="C93" s="24" t="s">
        <v>3898</v>
      </c>
      <c r="D93" s="24" t="s">
        <v>46</v>
      </c>
      <c r="E93" s="70" t="s">
        <v>3897</v>
      </c>
      <c r="F93" s="70" t="s">
        <v>3848</v>
      </c>
      <c r="G93" s="70" t="s">
        <v>55</v>
      </c>
      <c r="H93" s="26" t="s">
        <v>241</v>
      </c>
      <c r="I93" s="69">
        <v>123810</v>
      </c>
      <c r="J93" s="70" t="s">
        <v>197</v>
      </c>
      <c r="K93" s="70" t="s">
        <v>3896</v>
      </c>
      <c r="L93" s="70" t="s">
        <v>3895</v>
      </c>
      <c r="M93" s="38"/>
    </row>
    <row r="94" spans="1:13" s="3" customFormat="1" ht="82.5" hidden="1" customHeight="1" outlineLevel="2">
      <c r="A94" s="37" t="s">
        <v>425</v>
      </c>
      <c r="B94" s="24" t="s">
        <v>3894</v>
      </c>
      <c r="C94" s="24" t="s">
        <v>3886</v>
      </c>
      <c r="D94" s="24" t="s">
        <v>41</v>
      </c>
      <c r="E94" s="70" t="s">
        <v>3073</v>
      </c>
      <c r="F94" s="70" t="s">
        <v>3848</v>
      </c>
      <c r="G94" s="70" t="s">
        <v>55</v>
      </c>
      <c r="H94" s="26" t="s">
        <v>241</v>
      </c>
      <c r="I94" s="69">
        <v>235000</v>
      </c>
      <c r="J94" s="70" t="s">
        <v>197</v>
      </c>
      <c r="K94" s="70" t="s">
        <v>3893</v>
      </c>
      <c r="L94" s="70" t="s">
        <v>220</v>
      </c>
      <c r="M94" s="38"/>
    </row>
    <row r="95" spans="1:13" s="3" customFormat="1" ht="49.5" hidden="1" customHeight="1" outlineLevel="2">
      <c r="A95" s="37" t="s">
        <v>425</v>
      </c>
      <c r="B95" s="24" t="s">
        <v>3892</v>
      </c>
      <c r="C95" s="24" t="s">
        <v>3891</v>
      </c>
      <c r="D95" s="24" t="s">
        <v>46</v>
      </c>
      <c r="E95" s="70" t="s">
        <v>3890</v>
      </c>
      <c r="F95" s="70" t="s">
        <v>3848</v>
      </c>
      <c r="G95" s="70" t="s">
        <v>55</v>
      </c>
      <c r="H95" s="26" t="s">
        <v>241</v>
      </c>
      <c r="I95" s="69">
        <v>94000</v>
      </c>
      <c r="J95" s="70" t="s">
        <v>197</v>
      </c>
      <c r="K95" s="70" t="s">
        <v>3889</v>
      </c>
      <c r="L95" s="70" t="s">
        <v>3888</v>
      </c>
      <c r="M95" s="38"/>
    </row>
    <row r="96" spans="1:13" s="3" customFormat="1" ht="82.5" hidden="1" customHeight="1" outlineLevel="2">
      <c r="A96" s="37" t="s">
        <v>425</v>
      </c>
      <c r="B96" s="24" t="s">
        <v>3887</v>
      </c>
      <c r="C96" s="24" t="s">
        <v>3886</v>
      </c>
      <c r="D96" s="24" t="s">
        <v>46</v>
      </c>
      <c r="E96" s="70" t="s">
        <v>3885</v>
      </c>
      <c r="F96" s="70" t="s">
        <v>3848</v>
      </c>
      <c r="G96" s="70" t="s">
        <v>55</v>
      </c>
      <c r="H96" s="26" t="s">
        <v>241</v>
      </c>
      <c r="I96" s="69">
        <v>800000</v>
      </c>
      <c r="J96" s="70" t="s">
        <v>197</v>
      </c>
      <c r="K96" s="70" t="s">
        <v>3884</v>
      </c>
      <c r="L96" s="70" t="s">
        <v>147</v>
      </c>
      <c r="M96" s="38"/>
    </row>
    <row r="97" spans="1:13" s="3" customFormat="1" ht="66" hidden="1" customHeight="1" outlineLevel="2">
      <c r="A97" s="37" t="s">
        <v>425</v>
      </c>
      <c r="B97" s="24" t="s">
        <v>3883</v>
      </c>
      <c r="C97" s="24" t="s">
        <v>3882</v>
      </c>
      <c r="D97" s="24" t="s">
        <v>46</v>
      </c>
      <c r="E97" s="70" t="s">
        <v>3881</v>
      </c>
      <c r="F97" s="70" t="s">
        <v>3848</v>
      </c>
      <c r="G97" s="70" t="s">
        <v>55</v>
      </c>
      <c r="H97" s="26" t="s">
        <v>241</v>
      </c>
      <c r="I97" s="69">
        <v>160000</v>
      </c>
      <c r="J97" s="70" t="s">
        <v>210</v>
      </c>
      <c r="K97" s="70" t="s">
        <v>3880</v>
      </c>
      <c r="L97" s="70" t="s">
        <v>396</v>
      </c>
      <c r="M97" s="38"/>
    </row>
    <row r="98" spans="1:13" s="3" customFormat="1" ht="99" hidden="1" customHeight="1" outlineLevel="2">
      <c r="A98" s="37" t="s">
        <v>425</v>
      </c>
      <c r="B98" s="24" t="s">
        <v>3879</v>
      </c>
      <c r="C98" s="38" t="s">
        <v>432</v>
      </c>
      <c r="D98" s="24" t="s">
        <v>46</v>
      </c>
      <c r="E98" s="70" t="s">
        <v>3878</v>
      </c>
      <c r="F98" s="70" t="s">
        <v>3848</v>
      </c>
      <c r="G98" s="38" t="s">
        <v>986</v>
      </c>
      <c r="H98" s="26" t="s">
        <v>3866</v>
      </c>
      <c r="I98" s="69">
        <v>157500</v>
      </c>
      <c r="J98" s="70" t="s">
        <v>210</v>
      </c>
      <c r="K98" s="70" t="s">
        <v>3874</v>
      </c>
      <c r="L98" s="38" t="s">
        <v>117</v>
      </c>
      <c r="M98" s="38"/>
    </row>
    <row r="99" spans="1:13" s="3" customFormat="1" ht="49.5" hidden="1" customHeight="1" outlineLevel="2">
      <c r="A99" s="37" t="s">
        <v>425</v>
      </c>
      <c r="B99" s="24" t="s">
        <v>3877</v>
      </c>
      <c r="C99" s="38" t="s">
        <v>432</v>
      </c>
      <c r="D99" s="24" t="s">
        <v>46</v>
      </c>
      <c r="E99" s="70" t="s">
        <v>3867</v>
      </c>
      <c r="F99" s="70" t="s">
        <v>3848</v>
      </c>
      <c r="G99" s="38" t="s">
        <v>986</v>
      </c>
      <c r="H99" s="26" t="s">
        <v>3866</v>
      </c>
      <c r="I99" s="69">
        <v>157500</v>
      </c>
      <c r="J99" s="70" t="s">
        <v>210</v>
      </c>
      <c r="K99" s="70" t="s">
        <v>3874</v>
      </c>
      <c r="L99" s="38" t="s">
        <v>117</v>
      </c>
      <c r="M99" s="38"/>
    </row>
    <row r="100" spans="1:13" s="3" customFormat="1" ht="49.5" hidden="1" customHeight="1" outlineLevel="2">
      <c r="A100" s="37" t="s">
        <v>425</v>
      </c>
      <c r="B100" s="24" t="s">
        <v>3876</v>
      </c>
      <c r="C100" s="38" t="s">
        <v>432</v>
      </c>
      <c r="D100" s="24" t="s">
        <v>46</v>
      </c>
      <c r="E100" s="70" t="s">
        <v>3867</v>
      </c>
      <c r="F100" s="70" t="s">
        <v>3848</v>
      </c>
      <c r="G100" s="38" t="s">
        <v>986</v>
      </c>
      <c r="H100" s="26" t="s">
        <v>3866</v>
      </c>
      <c r="I100" s="69">
        <v>157500</v>
      </c>
      <c r="J100" s="70" t="s">
        <v>210</v>
      </c>
      <c r="K100" s="70" t="s">
        <v>3874</v>
      </c>
      <c r="L100" s="38" t="s">
        <v>117</v>
      </c>
      <c r="M100" s="38"/>
    </row>
    <row r="101" spans="1:13" s="3" customFormat="1" ht="49.5" hidden="1" customHeight="1" outlineLevel="2">
      <c r="A101" s="37" t="s">
        <v>425</v>
      </c>
      <c r="B101" s="24" t="s">
        <v>3875</v>
      </c>
      <c r="C101" s="38" t="s">
        <v>432</v>
      </c>
      <c r="D101" s="24" t="s">
        <v>46</v>
      </c>
      <c r="E101" s="70" t="s">
        <v>3867</v>
      </c>
      <c r="F101" s="70" t="s">
        <v>3848</v>
      </c>
      <c r="G101" s="38" t="s">
        <v>986</v>
      </c>
      <c r="H101" s="26" t="s">
        <v>3866</v>
      </c>
      <c r="I101" s="69">
        <v>157500</v>
      </c>
      <c r="J101" s="70" t="s">
        <v>210</v>
      </c>
      <c r="K101" s="70" t="s">
        <v>3874</v>
      </c>
      <c r="L101" s="38" t="s">
        <v>117</v>
      </c>
      <c r="M101" s="38"/>
    </row>
    <row r="102" spans="1:13" s="3" customFormat="1" ht="49.5" hidden="1" customHeight="1" outlineLevel="2">
      <c r="A102" s="37" t="s">
        <v>425</v>
      </c>
      <c r="B102" s="24" t="s">
        <v>3873</v>
      </c>
      <c r="C102" s="38" t="s">
        <v>432</v>
      </c>
      <c r="D102" s="24" t="s">
        <v>56</v>
      </c>
      <c r="E102" s="70" t="s">
        <v>3867</v>
      </c>
      <c r="F102" s="70" t="s">
        <v>3848</v>
      </c>
      <c r="G102" s="38" t="s">
        <v>986</v>
      </c>
      <c r="H102" s="26" t="s">
        <v>3866</v>
      </c>
      <c r="I102" s="69">
        <v>100000</v>
      </c>
      <c r="J102" s="70" t="s">
        <v>210</v>
      </c>
      <c r="K102" s="70" t="s">
        <v>3872</v>
      </c>
      <c r="L102" s="70" t="s">
        <v>212</v>
      </c>
      <c r="M102" s="38"/>
    </row>
    <row r="103" spans="1:13" s="3" customFormat="1" ht="49.5" hidden="1" customHeight="1" outlineLevel="2">
      <c r="A103" s="37" t="s">
        <v>425</v>
      </c>
      <c r="B103" s="24" t="s">
        <v>3871</v>
      </c>
      <c r="C103" s="38" t="s">
        <v>432</v>
      </c>
      <c r="D103" s="24" t="s">
        <v>46</v>
      </c>
      <c r="E103" s="70" t="s">
        <v>3867</v>
      </c>
      <c r="F103" s="70" t="s">
        <v>3848</v>
      </c>
      <c r="G103" s="38" t="s">
        <v>986</v>
      </c>
      <c r="H103" s="26" t="s">
        <v>3866</v>
      </c>
      <c r="I103" s="69">
        <v>500000</v>
      </c>
      <c r="J103" s="70" t="s">
        <v>210</v>
      </c>
      <c r="K103" s="70" t="s">
        <v>3870</v>
      </c>
      <c r="L103" s="70" t="s">
        <v>3869</v>
      </c>
      <c r="M103" s="38"/>
    </row>
    <row r="104" spans="1:13" s="3" customFormat="1" ht="66" hidden="1" customHeight="1" outlineLevel="2">
      <c r="A104" s="37" t="s">
        <v>425</v>
      </c>
      <c r="B104" s="38" t="s">
        <v>3868</v>
      </c>
      <c r="C104" s="38" t="s">
        <v>432</v>
      </c>
      <c r="D104" s="24" t="s">
        <v>56</v>
      </c>
      <c r="E104" s="70" t="s">
        <v>3867</v>
      </c>
      <c r="F104" s="70" t="s">
        <v>3848</v>
      </c>
      <c r="G104" s="38" t="s">
        <v>986</v>
      </c>
      <c r="H104" s="26" t="s">
        <v>3866</v>
      </c>
      <c r="I104" s="13">
        <v>57750</v>
      </c>
      <c r="J104" s="70" t="s">
        <v>210</v>
      </c>
      <c r="K104" s="70" t="s">
        <v>3865</v>
      </c>
      <c r="L104" s="70" t="s">
        <v>212</v>
      </c>
      <c r="M104" s="38"/>
    </row>
    <row r="105" spans="1:13" s="3" customFormat="1" ht="33" hidden="1" customHeight="1" outlineLevel="2">
      <c r="A105" s="37" t="s">
        <v>425</v>
      </c>
      <c r="B105" s="38" t="s">
        <v>3864</v>
      </c>
      <c r="C105" s="38" t="s">
        <v>927</v>
      </c>
      <c r="D105" s="70" t="s">
        <v>2110</v>
      </c>
      <c r="E105" s="70" t="s">
        <v>3863</v>
      </c>
      <c r="F105" s="70" t="s">
        <v>928</v>
      </c>
      <c r="G105" s="70" t="s">
        <v>51</v>
      </c>
      <c r="H105" s="10" t="s">
        <v>241</v>
      </c>
      <c r="I105" s="13">
        <v>375000</v>
      </c>
      <c r="J105" s="38" t="s">
        <v>777</v>
      </c>
      <c r="K105" s="38" t="s">
        <v>3862</v>
      </c>
      <c r="L105" s="36" t="s">
        <v>3861</v>
      </c>
      <c r="M105" s="38"/>
    </row>
    <row r="106" spans="1:13" s="3" customFormat="1" ht="82.5" hidden="1" customHeight="1" outlineLevel="2">
      <c r="A106" s="37" t="s">
        <v>425</v>
      </c>
      <c r="B106" s="38" t="s">
        <v>3860</v>
      </c>
      <c r="C106" s="38" t="s">
        <v>3859</v>
      </c>
      <c r="D106" s="24" t="s">
        <v>46</v>
      </c>
      <c r="E106" s="70" t="s">
        <v>3858</v>
      </c>
      <c r="F106" s="70" t="s">
        <v>3848</v>
      </c>
      <c r="G106" s="70" t="s">
        <v>200</v>
      </c>
      <c r="H106" s="26" t="s">
        <v>201</v>
      </c>
      <c r="I106" s="13">
        <v>426250</v>
      </c>
      <c r="J106" s="38" t="s">
        <v>197</v>
      </c>
      <c r="K106" s="70" t="s">
        <v>3857</v>
      </c>
      <c r="L106" s="38" t="s">
        <v>3856</v>
      </c>
      <c r="M106" s="38"/>
    </row>
    <row r="107" spans="1:13" s="3" customFormat="1" ht="66" hidden="1" customHeight="1" outlineLevel="2">
      <c r="A107" s="37" t="s">
        <v>425</v>
      </c>
      <c r="B107" s="36" t="s">
        <v>3855</v>
      </c>
      <c r="C107" s="38" t="s">
        <v>3850</v>
      </c>
      <c r="D107" s="24" t="s">
        <v>46</v>
      </c>
      <c r="E107" s="70" t="s">
        <v>3854</v>
      </c>
      <c r="F107" s="70" t="s">
        <v>3848</v>
      </c>
      <c r="G107" s="70" t="s">
        <v>55</v>
      </c>
      <c r="H107" s="26" t="s">
        <v>241</v>
      </c>
      <c r="I107" s="13">
        <v>98501</v>
      </c>
      <c r="J107" s="70" t="s">
        <v>197</v>
      </c>
      <c r="K107" s="70" t="s">
        <v>3853</v>
      </c>
      <c r="L107" s="70" t="s">
        <v>3852</v>
      </c>
      <c r="M107" s="70" t="s">
        <v>108</v>
      </c>
    </row>
    <row r="108" spans="1:13" s="3" customFormat="1" ht="115.5" hidden="1" customHeight="1" outlineLevel="2">
      <c r="A108" s="37" t="s">
        <v>425</v>
      </c>
      <c r="B108" s="38" t="s">
        <v>3851</v>
      </c>
      <c r="C108" s="38" t="s">
        <v>3850</v>
      </c>
      <c r="D108" s="24" t="s">
        <v>46</v>
      </c>
      <c r="E108" s="70" t="s">
        <v>3849</v>
      </c>
      <c r="F108" s="70" t="s">
        <v>3848</v>
      </c>
      <c r="G108" s="70" t="s">
        <v>55</v>
      </c>
      <c r="H108" s="26" t="s">
        <v>241</v>
      </c>
      <c r="I108" s="13">
        <f>1028000-80000</f>
        <v>948000</v>
      </c>
      <c r="J108" s="70" t="s">
        <v>777</v>
      </c>
      <c r="K108" s="70" t="s">
        <v>3847</v>
      </c>
      <c r="L108" s="70" t="s">
        <v>3846</v>
      </c>
      <c r="M108" s="38"/>
    </row>
    <row r="109" spans="1:13" s="3" customFormat="1" ht="33" hidden="1" customHeight="1" outlineLevel="2">
      <c r="A109" s="37" t="s">
        <v>425</v>
      </c>
      <c r="B109" s="38" t="s">
        <v>3845</v>
      </c>
      <c r="C109" s="38" t="s">
        <v>49</v>
      </c>
      <c r="D109" s="38" t="s">
        <v>41</v>
      </c>
      <c r="E109" s="38" t="s">
        <v>3844</v>
      </c>
      <c r="F109" s="38" t="s">
        <v>50</v>
      </c>
      <c r="G109" s="38" t="s">
        <v>986</v>
      </c>
      <c r="H109" s="38" t="s">
        <v>397</v>
      </c>
      <c r="I109" s="13">
        <v>50000</v>
      </c>
      <c r="J109" s="38" t="s">
        <v>53</v>
      </c>
      <c r="K109" s="38" t="s">
        <v>3843</v>
      </c>
      <c r="L109" s="38" t="s">
        <v>3842</v>
      </c>
      <c r="M109" s="38"/>
    </row>
    <row r="110" spans="1:13" s="3" customFormat="1" ht="49.5" hidden="1" customHeight="1" outlineLevel="2">
      <c r="A110" s="37" t="s">
        <v>425</v>
      </c>
      <c r="B110" s="38" t="s">
        <v>3841</v>
      </c>
      <c r="C110" s="38" t="s">
        <v>439</v>
      </c>
      <c r="D110" s="38" t="s">
        <v>56</v>
      </c>
      <c r="E110" s="38" t="s">
        <v>3840</v>
      </c>
      <c r="F110" s="38" t="s">
        <v>438</v>
      </c>
      <c r="G110" s="38" t="s">
        <v>51</v>
      </c>
      <c r="H110" s="38" t="s">
        <v>52</v>
      </c>
      <c r="I110" s="13">
        <v>149800</v>
      </c>
      <c r="J110" s="38" t="s">
        <v>126</v>
      </c>
      <c r="K110" s="38" t="s">
        <v>437</v>
      </c>
      <c r="L110" s="38" t="s">
        <v>3839</v>
      </c>
      <c r="M110" s="38"/>
    </row>
    <row r="111" spans="1:13" s="3" customFormat="1" ht="33" hidden="1" customHeight="1" outlineLevel="2">
      <c r="A111" s="37" t="s">
        <v>425</v>
      </c>
      <c r="B111" s="38" t="s">
        <v>440</v>
      </c>
      <c r="C111" s="38" t="s">
        <v>439</v>
      </c>
      <c r="D111" s="38" t="s">
        <v>41</v>
      </c>
      <c r="E111" s="38" t="s">
        <v>3838</v>
      </c>
      <c r="F111" s="38" t="s">
        <v>438</v>
      </c>
      <c r="G111" s="38" t="s">
        <v>51</v>
      </c>
      <c r="H111" s="38" t="s">
        <v>52</v>
      </c>
      <c r="I111" s="13">
        <v>50000</v>
      </c>
      <c r="J111" s="38" t="s">
        <v>126</v>
      </c>
      <c r="K111" s="38" t="s">
        <v>437</v>
      </c>
      <c r="L111" s="38" t="s">
        <v>3837</v>
      </c>
      <c r="M111" s="38"/>
    </row>
    <row r="112" spans="1:13" s="3" customFormat="1" ht="148.5" hidden="1" customHeight="1" outlineLevel="2">
      <c r="A112" s="37" t="s">
        <v>425</v>
      </c>
      <c r="B112" s="38" t="s">
        <v>3836</v>
      </c>
      <c r="C112" s="38" t="s">
        <v>3835</v>
      </c>
      <c r="D112" s="38" t="s">
        <v>2343</v>
      </c>
      <c r="E112" s="38" t="s">
        <v>3834</v>
      </c>
      <c r="F112" s="38" t="s">
        <v>438</v>
      </c>
      <c r="G112" s="38" t="s">
        <v>51</v>
      </c>
      <c r="H112" s="38" t="s">
        <v>52</v>
      </c>
      <c r="I112" s="13">
        <v>20000</v>
      </c>
      <c r="J112" s="38" t="s">
        <v>3833</v>
      </c>
      <c r="K112" s="38" t="s">
        <v>3832</v>
      </c>
      <c r="L112" s="38" t="s">
        <v>3831</v>
      </c>
      <c r="M112" s="38"/>
    </row>
    <row r="113" spans="1:13" s="3" customFormat="1" ht="66" hidden="1" customHeight="1" outlineLevel="2">
      <c r="A113" s="37" t="s">
        <v>425</v>
      </c>
      <c r="B113" s="38" t="s">
        <v>433</v>
      </c>
      <c r="C113" s="38" t="s">
        <v>3830</v>
      </c>
      <c r="D113" s="38" t="s">
        <v>41</v>
      </c>
      <c r="E113" s="38" t="s">
        <v>3829</v>
      </c>
      <c r="F113" s="38" t="s">
        <v>438</v>
      </c>
      <c r="G113" s="38" t="s">
        <v>150</v>
      </c>
      <c r="H113" s="38" t="s">
        <v>161</v>
      </c>
      <c r="I113" s="13">
        <v>225000</v>
      </c>
      <c r="J113" s="38" t="s">
        <v>126</v>
      </c>
      <c r="K113" s="38" t="s">
        <v>3828</v>
      </c>
      <c r="L113" s="38" t="s">
        <v>81</v>
      </c>
      <c r="M113" s="38"/>
    </row>
    <row r="114" spans="1:13" s="3" customFormat="1" ht="49.5" hidden="1" customHeight="1" outlineLevel="2">
      <c r="A114" s="37" t="s">
        <v>425</v>
      </c>
      <c r="B114" s="38" t="s">
        <v>3827</v>
      </c>
      <c r="C114" s="38" t="s">
        <v>158</v>
      </c>
      <c r="D114" s="38" t="s">
        <v>2343</v>
      </c>
      <c r="E114" s="38" t="s">
        <v>2071</v>
      </c>
      <c r="F114" s="38" t="s">
        <v>435</v>
      </c>
      <c r="G114" s="38" t="s">
        <v>51</v>
      </c>
      <c r="H114" s="38" t="s">
        <v>52</v>
      </c>
      <c r="I114" s="13">
        <v>167500</v>
      </c>
      <c r="J114" s="38" t="s">
        <v>92</v>
      </c>
      <c r="K114" s="38" t="s">
        <v>3826</v>
      </c>
      <c r="L114" s="38" t="s">
        <v>3825</v>
      </c>
      <c r="M114" s="38"/>
    </row>
    <row r="115" spans="1:13" s="3" customFormat="1" ht="66" hidden="1" customHeight="1" outlineLevel="2">
      <c r="A115" s="37" t="s">
        <v>425</v>
      </c>
      <c r="B115" s="38" t="s">
        <v>922</v>
      </c>
      <c r="C115" s="38" t="s">
        <v>923</v>
      </c>
      <c r="D115" s="38" t="s">
        <v>41</v>
      </c>
      <c r="E115" s="38" t="s">
        <v>3824</v>
      </c>
      <c r="F115" s="38" t="s">
        <v>441</v>
      </c>
      <c r="G115" s="38" t="s">
        <v>150</v>
      </c>
      <c r="H115" s="38" t="s">
        <v>201</v>
      </c>
      <c r="I115" s="13">
        <v>120000</v>
      </c>
      <c r="J115" s="38" t="s">
        <v>162</v>
      </c>
      <c r="K115" s="38" t="s">
        <v>434</v>
      </c>
      <c r="L115" s="38" t="s">
        <v>3823</v>
      </c>
      <c r="M115" s="38"/>
    </row>
    <row r="116" spans="1:13" s="3" customFormat="1" ht="132" hidden="1" customHeight="1" outlineLevel="2">
      <c r="A116" s="37" t="s">
        <v>425</v>
      </c>
      <c r="B116" s="38" t="s">
        <v>3822</v>
      </c>
      <c r="C116" s="38" t="s">
        <v>3816</v>
      </c>
      <c r="D116" s="38" t="s">
        <v>2343</v>
      </c>
      <c r="E116" s="70" t="s">
        <v>3815</v>
      </c>
      <c r="F116" s="70" t="s">
        <v>3814</v>
      </c>
      <c r="G116" s="70" t="s">
        <v>55</v>
      </c>
      <c r="H116" s="10" t="s">
        <v>241</v>
      </c>
      <c r="I116" s="46">
        <v>7551</v>
      </c>
      <c r="J116" s="38" t="s">
        <v>3813</v>
      </c>
      <c r="K116" s="38" t="s">
        <v>934</v>
      </c>
      <c r="L116" s="38" t="s">
        <v>3821</v>
      </c>
      <c r="M116" s="38"/>
    </row>
    <row r="117" spans="1:13" s="3" customFormat="1" ht="132" hidden="1" customHeight="1" outlineLevel="2">
      <c r="A117" s="37" t="s">
        <v>425</v>
      </c>
      <c r="B117" s="36" t="s">
        <v>3817</v>
      </c>
      <c r="C117" s="38" t="s">
        <v>3816</v>
      </c>
      <c r="D117" s="38" t="s">
        <v>2343</v>
      </c>
      <c r="E117" s="70" t="s">
        <v>3815</v>
      </c>
      <c r="F117" s="70" t="s">
        <v>3814</v>
      </c>
      <c r="G117" s="70" t="s">
        <v>55</v>
      </c>
      <c r="H117" s="10" t="s">
        <v>241</v>
      </c>
      <c r="I117" s="46">
        <v>74831</v>
      </c>
      <c r="J117" s="38" t="s">
        <v>3813</v>
      </c>
      <c r="K117" s="38" t="s">
        <v>934</v>
      </c>
      <c r="L117" s="36" t="s">
        <v>3820</v>
      </c>
      <c r="M117" s="38"/>
    </row>
    <row r="118" spans="1:13" s="3" customFormat="1" ht="132" hidden="1" customHeight="1" outlineLevel="2">
      <c r="A118" s="37" t="s">
        <v>425</v>
      </c>
      <c r="B118" s="36" t="s">
        <v>3817</v>
      </c>
      <c r="C118" s="38" t="s">
        <v>3816</v>
      </c>
      <c r="D118" s="38" t="s">
        <v>2343</v>
      </c>
      <c r="E118" s="70" t="s">
        <v>3815</v>
      </c>
      <c r="F118" s="70" t="s">
        <v>3814</v>
      </c>
      <c r="G118" s="70" t="s">
        <v>55</v>
      </c>
      <c r="H118" s="10" t="s">
        <v>241</v>
      </c>
      <c r="I118" s="46">
        <v>74975</v>
      </c>
      <c r="J118" s="38" t="s">
        <v>3813</v>
      </c>
      <c r="K118" s="38" t="s">
        <v>934</v>
      </c>
      <c r="L118" s="38" t="s">
        <v>3819</v>
      </c>
      <c r="M118" s="38"/>
    </row>
    <row r="119" spans="1:13" s="3" customFormat="1" ht="132" hidden="1" customHeight="1" outlineLevel="2">
      <c r="A119" s="37" t="s">
        <v>425</v>
      </c>
      <c r="B119" s="36" t="s">
        <v>3817</v>
      </c>
      <c r="C119" s="38" t="s">
        <v>3816</v>
      </c>
      <c r="D119" s="38" t="s">
        <v>2343</v>
      </c>
      <c r="E119" s="70" t="s">
        <v>3815</v>
      </c>
      <c r="F119" s="70" t="s">
        <v>3814</v>
      </c>
      <c r="G119" s="70" t="s">
        <v>55</v>
      </c>
      <c r="H119" s="10" t="s">
        <v>241</v>
      </c>
      <c r="I119" s="46">
        <v>156983</v>
      </c>
      <c r="J119" s="38" t="s">
        <v>3813</v>
      </c>
      <c r="K119" s="38" t="s">
        <v>934</v>
      </c>
      <c r="L119" s="38" t="s">
        <v>3818</v>
      </c>
      <c r="M119" s="38"/>
    </row>
    <row r="120" spans="1:13" s="3" customFormat="1" ht="132" hidden="1" customHeight="1" outlineLevel="2">
      <c r="A120" s="37" t="s">
        <v>425</v>
      </c>
      <c r="B120" s="36" t="s">
        <v>3817</v>
      </c>
      <c r="C120" s="38" t="s">
        <v>3816</v>
      </c>
      <c r="D120" s="38" t="s">
        <v>2343</v>
      </c>
      <c r="E120" s="70" t="s">
        <v>3815</v>
      </c>
      <c r="F120" s="70" t="s">
        <v>3814</v>
      </c>
      <c r="G120" s="70" t="s">
        <v>55</v>
      </c>
      <c r="H120" s="10" t="s">
        <v>241</v>
      </c>
      <c r="I120" s="46">
        <f>196229+4125+5775-94230</f>
        <v>111899</v>
      </c>
      <c r="J120" s="38" t="s">
        <v>3813</v>
      </c>
      <c r="K120" s="38" t="s">
        <v>934</v>
      </c>
      <c r="L120" s="38" t="s">
        <v>3812</v>
      </c>
      <c r="M120" s="38"/>
    </row>
    <row r="121" spans="1:13" s="3" customFormat="1" ht="25.35" hidden="1" customHeight="1" outlineLevel="1">
      <c r="A121" s="39" t="s">
        <v>447</v>
      </c>
      <c r="B121" s="39"/>
      <c r="C121" s="39"/>
      <c r="D121" s="39"/>
      <c r="E121" s="39"/>
      <c r="F121" s="39"/>
      <c r="G121" s="39"/>
      <c r="H121" s="54"/>
      <c r="I121" s="43">
        <f>SUM(I122:I367)</f>
        <v>87008978</v>
      </c>
      <c r="J121" s="39"/>
      <c r="K121" s="39"/>
      <c r="L121" s="39"/>
      <c r="M121" s="39"/>
    </row>
    <row r="122" spans="1:13" s="56" customFormat="1" ht="66" hidden="1" customHeight="1" outlineLevel="2">
      <c r="A122" s="37" t="s">
        <v>462</v>
      </c>
      <c r="B122" s="70" t="s">
        <v>3811</v>
      </c>
      <c r="C122" s="70" t="s">
        <v>463</v>
      </c>
      <c r="D122" s="70" t="s">
        <v>46</v>
      </c>
      <c r="E122" s="26" t="s">
        <v>3810</v>
      </c>
      <c r="F122" s="70" t="s">
        <v>614</v>
      </c>
      <c r="G122" s="70" t="s">
        <v>164</v>
      </c>
      <c r="H122" s="70" t="s">
        <v>165</v>
      </c>
      <c r="I122" s="69">
        <v>20000</v>
      </c>
      <c r="J122" s="70" t="s">
        <v>615</v>
      </c>
      <c r="K122" s="70" t="s">
        <v>3809</v>
      </c>
      <c r="L122" s="70" t="s">
        <v>3808</v>
      </c>
      <c r="M122" s="70"/>
    </row>
    <row r="123" spans="1:13" s="56" customFormat="1" ht="132" hidden="1" customHeight="1" outlineLevel="2">
      <c r="A123" s="37" t="s">
        <v>613</v>
      </c>
      <c r="B123" s="70" t="s">
        <v>616</v>
      </c>
      <c r="C123" s="70" t="s">
        <v>463</v>
      </c>
      <c r="D123" s="70" t="s">
        <v>46</v>
      </c>
      <c r="E123" s="26" t="s">
        <v>1910</v>
      </c>
      <c r="F123" s="70" t="s">
        <v>614</v>
      </c>
      <c r="G123" s="70" t="s">
        <v>164</v>
      </c>
      <c r="H123" s="70" t="s">
        <v>165</v>
      </c>
      <c r="I123" s="69">
        <v>4380936</v>
      </c>
      <c r="J123" s="70" t="s">
        <v>464</v>
      </c>
      <c r="K123" s="70" t="s">
        <v>3807</v>
      </c>
      <c r="L123" s="70" t="s">
        <v>3806</v>
      </c>
      <c r="M123" s="70"/>
    </row>
    <row r="124" spans="1:13" s="56" customFormat="1" ht="115.5" hidden="1" customHeight="1" outlineLevel="2">
      <c r="A124" s="37" t="s">
        <v>613</v>
      </c>
      <c r="B124" s="70" t="s">
        <v>3805</v>
      </c>
      <c r="C124" s="70" t="s">
        <v>617</v>
      </c>
      <c r="D124" s="70" t="s">
        <v>46</v>
      </c>
      <c r="E124" s="26" t="s">
        <v>3804</v>
      </c>
      <c r="F124" s="70" t="s">
        <v>424</v>
      </c>
      <c r="G124" s="70" t="s">
        <v>164</v>
      </c>
      <c r="H124" s="70" t="s">
        <v>165</v>
      </c>
      <c r="I124" s="69">
        <v>425000</v>
      </c>
      <c r="J124" s="70" t="s">
        <v>423</v>
      </c>
      <c r="K124" s="70" t="s">
        <v>3803</v>
      </c>
      <c r="L124" s="70" t="s">
        <v>3802</v>
      </c>
      <c r="M124" s="70"/>
    </row>
    <row r="125" spans="1:13" s="56" customFormat="1" ht="99" hidden="1" customHeight="1" outlineLevel="2">
      <c r="A125" s="37" t="s">
        <v>613</v>
      </c>
      <c r="B125" s="70" t="s">
        <v>3801</v>
      </c>
      <c r="C125" s="70" t="s">
        <v>617</v>
      </c>
      <c r="D125" s="70" t="s">
        <v>46</v>
      </c>
      <c r="E125" s="26" t="s">
        <v>3800</v>
      </c>
      <c r="F125" s="70" t="s">
        <v>424</v>
      </c>
      <c r="G125" s="70" t="s">
        <v>164</v>
      </c>
      <c r="H125" s="70" t="s">
        <v>165</v>
      </c>
      <c r="I125" s="69">
        <v>425000</v>
      </c>
      <c r="J125" s="70" t="s">
        <v>423</v>
      </c>
      <c r="K125" s="70" t="s">
        <v>3799</v>
      </c>
      <c r="L125" s="70" t="s">
        <v>3798</v>
      </c>
      <c r="M125" s="70"/>
    </row>
    <row r="126" spans="1:13" s="56" customFormat="1" ht="82.5" hidden="1" customHeight="1" outlineLevel="2">
      <c r="A126" s="37" t="s">
        <v>462</v>
      </c>
      <c r="B126" s="70" t="s">
        <v>3797</v>
      </c>
      <c r="C126" s="70" t="s">
        <v>3796</v>
      </c>
      <c r="D126" s="70" t="s">
        <v>54</v>
      </c>
      <c r="E126" s="26" t="s">
        <v>3795</v>
      </c>
      <c r="F126" s="70" t="s">
        <v>3794</v>
      </c>
      <c r="G126" s="70" t="s">
        <v>164</v>
      </c>
      <c r="H126" s="70" t="s">
        <v>165</v>
      </c>
      <c r="I126" s="69">
        <v>30000</v>
      </c>
      <c r="J126" s="70" t="s">
        <v>123</v>
      </c>
      <c r="K126" s="70" t="s">
        <v>3793</v>
      </c>
      <c r="L126" s="70" t="s">
        <v>3792</v>
      </c>
      <c r="M126" s="70"/>
    </row>
    <row r="127" spans="1:13" s="56" customFormat="1" ht="165" hidden="1" customHeight="1" outlineLevel="2">
      <c r="A127" s="37" t="s">
        <v>613</v>
      </c>
      <c r="B127" s="70" t="s">
        <v>938</v>
      </c>
      <c r="C127" s="70" t="s">
        <v>937</v>
      </c>
      <c r="D127" s="70" t="s">
        <v>46</v>
      </c>
      <c r="E127" s="26" t="s">
        <v>3791</v>
      </c>
      <c r="F127" s="70" t="s">
        <v>242</v>
      </c>
      <c r="G127" s="70" t="s">
        <v>164</v>
      </c>
      <c r="H127" s="70" t="s">
        <v>165</v>
      </c>
      <c r="I127" s="69">
        <v>2865000</v>
      </c>
      <c r="J127" s="70" t="s">
        <v>163</v>
      </c>
      <c r="K127" s="70" t="s">
        <v>3790</v>
      </c>
      <c r="L127" s="55" t="s">
        <v>939</v>
      </c>
      <c r="M127" s="70"/>
    </row>
    <row r="128" spans="1:13" s="56" customFormat="1" ht="66" hidden="1" outlineLevel="2">
      <c r="A128" s="37" t="s">
        <v>613</v>
      </c>
      <c r="B128" s="70" t="s">
        <v>3769</v>
      </c>
      <c r="C128" s="70" t="s">
        <v>937</v>
      </c>
      <c r="D128" s="70" t="s">
        <v>145</v>
      </c>
      <c r="E128" s="26" t="s">
        <v>3789</v>
      </c>
      <c r="F128" s="70" t="s">
        <v>242</v>
      </c>
      <c r="G128" s="70" t="s">
        <v>164</v>
      </c>
      <c r="H128" s="70" t="s">
        <v>165</v>
      </c>
      <c r="I128" s="69">
        <v>100000</v>
      </c>
      <c r="J128" s="70" t="s">
        <v>163</v>
      </c>
      <c r="K128" s="70" t="s">
        <v>3788</v>
      </c>
      <c r="L128" s="70" t="s">
        <v>3787</v>
      </c>
      <c r="M128" s="70"/>
    </row>
    <row r="129" spans="1:13" s="56" customFormat="1" ht="82.5" hidden="1" customHeight="1" outlineLevel="2">
      <c r="A129" s="37" t="s">
        <v>613</v>
      </c>
      <c r="B129" s="70" t="s">
        <v>3769</v>
      </c>
      <c r="C129" s="70" t="s">
        <v>937</v>
      </c>
      <c r="D129" s="70" t="s">
        <v>94</v>
      </c>
      <c r="E129" s="26" t="s">
        <v>3786</v>
      </c>
      <c r="F129" s="70" t="s">
        <v>242</v>
      </c>
      <c r="G129" s="70" t="s">
        <v>164</v>
      </c>
      <c r="H129" s="70" t="s">
        <v>165</v>
      </c>
      <c r="I129" s="69">
        <v>200000</v>
      </c>
      <c r="J129" s="70" t="s">
        <v>163</v>
      </c>
      <c r="K129" s="70" t="s">
        <v>3785</v>
      </c>
      <c r="L129" s="70" t="s">
        <v>3784</v>
      </c>
      <c r="M129" s="70"/>
    </row>
    <row r="130" spans="1:13" s="56" customFormat="1" ht="66" hidden="1" customHeight="1" outlineLevel="2">
      <c r="A130" s="37" t="s">
        <v>613</v>
      </c>
      <c r="B130" s="70" t="s">
        <v>3769</v>
      </c>
      <c r="C130" s="70" t="s">
        <v>937</v>
      </c>
      <c r="D130" s="70" t="s">
        <v>54</v>
      </c>
      <c r="E130" s="26" t="s">
        <v>3783</v>
      </c>
      <c r="F130" s="70" t="s">
        <v>242</v>
      </c>
      <c r="G130" s="70" t="s">
        <v>164</v>
      </c>
      <c r="H130" s="70" t="s">
        <v>165</v>
      </c>
      <c r="I130" s="69">
        <v>50400</v>
      </c>
      <c r="J130" s="70" t="s">
        <v>163</v>
      </c>
      <c r="K130" s="70" t="s">
        <v>3782</v>
      </c>
      <c r="L130" s="70" t="s">
        <v>3781</v>
      </c>
      <c r="M130" s="70"/>
    </row>
    <row r="131" spans="1:13" s="56" customFormat="1" ht="99" hidden="1" outlineLevel="2">
      <c r="A131" s="37" t="s">
        <v>613</v>
      </c>
      <c r="B131" s="70" t="s">
        <v>3769</v>
      </c>
      <c r="C131" s="70" t="s">
        <v>937</v>
      </c>
      <c r="D131" s="38" t="s">
        <v>2343</v>
      </c>
      <c r="E131" s="26" t="s">
        <v>3780</v>
      </c>
      <c r="F131" s="70" t="s">
        <v>242</v>
      </c>
      <c r="G131" s="70" t="s">
        <v>164</v>
      </c>
      <c r="H131" s="70" t="s">
        <v>165</v>
      </c>
      <c r="I131" s="69">
        <v>150000</v>
      </c>
      <c r="J131" s="70" t="s">
        <v>163</v>
      </c>
      <c r="K131" s="70" t="s">
        <v>3779</v>
      </c>
      <c r="L131" s="70" t="s">
        <v>3778</v>
      </c>
      <c r="M131" s="70"/>
    </row>
    <row r="132" spans="1:13" s="56" customFormat="1" ht="82.5" hidden="1" customHeight="1" outlineLevel="2">
      <c r="A132" s="37" t="s">
        <v>613</v>
      </c>
      <c r="B132" s="70" t="s">
        <v>3769</v>
      </c>
      <c r="C132" s="70" t="s">
        <v>937</v>
      </c>
      <c r="D132" s="70" t="s">
        <v>46</v>
      </c>
      <c r="E132" s="26" t="s">
        <v>3777</v>
      </c>
      <c r="F132" s="70" t="s">
        <v>242</v>
      </c>
      <c r="G132" s="70" t="s">
        <v>164</v>
      </c>
      <c r="H132" s="70" t="s">
        <v>165</v>
      </c>
      <c r="I132" s="69">
        <v>168000</v>
      </c>
      <c r="J132" s="70" t="s">
        <v>163</v>
      </c>
      <c r="K132" s="70" t="s">
        <v>3776</v>
      </c>
      <c r="L132" s="70" t="s">
        <v>3775</v>
      </c>
      <c r="M132" s="70"/>
    </row>
    <row r="133" spans="1:13" s="56" customFormat="1" ht="148.5" hidden="1" customHeight="1" outlineLevel="2">
      <c r="A133" s="37" t="s">
        <v>613</v>
      </c>
      <c r="B133" s="70" t="s">
        <v>3769</v>
      </c>
      <c r="C133" s="70" t="s">
        <v>937</v>
      </c>
      <c r="D133" s="70" t="s">
        <v>46</v>
      </c>
      <c r="E133" s="26" t="s">
        <v>3774</v>
      </c>
      <c r="F133" s="70" t="s">
        <v>242</v>
      </c>
      <c r="G133" s="70" t="s">
        <v>164</v>
      </c>
      <c r="H133" s="70" t="s">
        <v>165</v>
      </c>
      <c r="I133" s="69">
        <v>195000</v>
      </c>
      <c r="J133" s="70" t="s">
        <v>163</v>
      </c>
      <c r="K133" s="70" t="s">
        <v>3773</v>
      </c>
      <c r="L133" s="70" t="s">
        <v>3772</v>
      </c>
      <c r="M133" s="70" t="s">
        <v>108</v>
      </c>
    </row>
    <row r="134" spans="1:13" s="56" customFormat="1" ht="82.5" hidden="1" customHeight="1" outlineLevel="2">
      <c r="A134" s="37" t="s">
        <v>613</v>
      </c>
      <c r="B134" s="70" t="s">
        <v>3769</v>
      </c>
      <c r="C134" s="70" t="s">
        <v>937</v>
      </c>
      <c r="D134" s="70" t="s">
        <v>46</v>
      </c>
      <c r="E134" s="26" t="s">
        <v>3771</v>
      </c>
      <c r="F134" s="70" t="s">
        <v>242</v>
      </c>
      <c r="G134" s="70" t="s">
        <v>164</v>
      </c>
      <c r="H134" s="70" t="s">
        <v>165</v>
      </c>
      <c r="I134" s="69">
        <v>28000</v>
      </c>
      <c r="J134" s="70" t="s">
        <v>163</v>
      </c>
      <c r="K134" s="70" t="s">
        <v>3770</v>
      </c>
      <c r="L134" s="70" t="s">
        <v>3752</v>
      </c>
      <c r="M134" s="70" t="s">
        <v>108</v>
      </c>
    </row>
    <row r="135" spans="1:13" s="56" customFormat="1" ht="82.5" hidden="1" customHeight="1" outlineLevel="2">
      <c r="A135" s="37" t="s">
        <v>613</v>
      </c>
      <c r="B135" s="70" t="s">
        <v>3769</v>
      </c>
      <c r="C135" s="70" t="s">
        <v>937</v>
      </c>
      <c r="D135" s="70" t="s">
        <v>46</v>
      </c>
      <c r="E135" s="26" t="s">
        <v>1163</v>
      </c>
      <c r="F135" s="70" t="s">
        <v>242</v>
      </c>
      <c r="G135" s="70" t="s">
        <v>164</v>
      </c>
      <c r="H135" s="70" t="s">
        <v>165</v>
      </c>
      <c r="I135" s="69">
        <v>110000</v>
      </c>
      <c r="J135" s="70" t="s">
        <v>163</v>
      </c>
      <c r="K135" s="70" t="s">
        <v>3768</v>
      </c>
      <c r="L135" s="70" t="s">
        <v>3767</v>
      </c>
      <c r="M135" s="70" t="s">
        <v>108</v>
      </c>
    </row>
    <row r="136" spans="1:13" s="56" customFormat="1" ht="165" hidden="1" customHeight="1" outlineLevel="2">
      <c r="A136" s="37" t="s">
        <v>613</v>
      </c>
      <c r="B136" s="70" t="s">
        <v>938</v>
      </c>
      <c r="C136" s="70" t="s">
        <v>937</v>
      </c>
      <c r="D136" s="70" t="s">
        <v>46</v>
      </c>
      <c r="E136" s="26" t="s">
        <v>3766</v>
      </c>
      <c r="F136" s="70" t="s">
        <v>242</v>
      </c>
      <c r="G136" s="70" t="s">
        <v>164</v>
      </c>
      <c r="H136" s="70" t="s">
        <v>165</v>
      </c>
      <c r="I136" s="69">
        <v>4775000</v>
      </c>
      <c r="J136" s="70" t="s">
        <v>163</v>
      </c>
      <c r="K136" s="70" t="s">
        <v>3765</v>
      </c>
      <c r="L136" s="55" t="s">
        <v>939</v>
      </c>
      <c r="M136" s="70"/>
    </row>
    <row r="137" spans="1:13" s="56" customFormat="1" ht="82.5" hidden="1" customHeight="1" outlineLevel="2">
      <c r="A137" s="37" t="s">
        <v>613</v>
      </c>
      <c r="B137" s="70" t="s">
        <v>3755</v>
      </c>
      <c r="C137" s="70" t="s">
        <v>937</v>
      </c>
      <c r="D137" s="38" t="s">
        <v>2343</v>
      </c>
      <c r="E137" s="26" t="s">
        <v>3764</v>
      </c>
      <c r="F137" s="70" t="s">
        <v>242</v>
      </c>
      <c r="G137" s="70" t="s">
        <v>164</v>
      </c>
      <c r="H137" s="70" t="s">
        <v>165</v>
      </c>
      <c r="I137" s="69">
        <v>110000</v>
      </c>
      <c r="J137" s="70" t="s">
        <v>163</v>
      </c>
      <c r="K137" s="70" t="s">
        <v>3763</v>
      </c>
      <c r="L137" s="70" t="s">
        <v>3762</v>
      </c>
      <c r="M137" s="70"/>
    </row>
    <row r="138" spans="1:13" s="56" customFormat="1" ht="66" hidden="1" customHeight="1" outlineLevel="2">
      <c r="A138" s="37" t="s">
        <v>613</v>
      </c>
      <c r="B138" s="70" t="s">
        <v>3755</v>
      </c>
      <c r="C138" s="70" t="s">
        <v>937</v>
      </c>
      <c r="D138" s="38" t="s">
        <v>2343</v>
      </c>
      <c r="E138" s="26" t="s">
        <v>3761</v>
      </c>
      <c r="F138" s="70" t="s">
        <v>242</v>
      </c>
      <c r="G138" s="70" t="s">
        <v>164</v>
      </c>
      <c r="H138" s="70" t="s">
        <v>165</v>
      </c>
      <c r="I138" s="69">
        <v>152250</v>
      </c>
      <c r="J138" s="70" t="s">
        <v>163</v>
      </c>
      <c r="K138" s="70" t="s">
        <v>3760</v>
      </c>
      <c r="L138" s="70" t="s">
        <v>3759</v>
      </c>
      <c r="M138" s="70"/>
    </row>
    <row r="139" spans="1:13" s="56" customFormat="1" ht="132" hidden="1" customHeight="1" outlineLevel="2">
      <c r="A139" s="37" t="s">
        <v>613</v>
      </c>
      <c r="B139" s="70" t="s">
        <v>3755</v>
      </c>
      <c r="C139" s="70" t="s">
        <v>937</v>
      </c>
      <c r="D139" s="38" t="s">
        <v>2343</v>
      </c>
      <c r="E139" s="26" t="s">
        <v>3758</v>
      </c>
      <c r="F139" s="70" t="s">
        <v>242</v>
      </c>
      <c r="G139" s="70" t="s">
        <v>164</v>
      </c>
      <c r="H139" s="70" t="s">
        <v>165</v>
      </c>
      <c r="I139" s="69">
        <v>181650</v>
      </c>
      <c r="J139" s="70" t="s">
        <v>163</v>
      </c>
      <c r="K139" s="70" t="s">
        <v>3757</v>
      </c>
      <c r="L139" s="70" t="s">
        <v>3756</v>
      </c>
      <c r="M139" s="70"/>
    </row>
    <row r="140" spans="1:13" s="56" customFormat="1" ht="66" hidden="1" customHeight="1" outlineLevel="2">
      <c r="A140" s="37" t="s">
        <v>613</v>
      </c>
      <c r="B140" s="70" t="s">
        <v>3755</v>
      </c>
      <c r="C140" s="70" t="s">
        <v>937</v>
      </c>
      <c r="D140" s="70" t="s">
        <v>46</v>
      </c>
      <c r="E140" s="26" t="s">
        <v>3754</v>
      </c>
      <c r="F140" s="70" t="s">
        <v>242</v>
      </c>
      <c r="G140" s="70" t="s">
        <v>164</v>
      </c>
      <c r="H140" s="70" t="s">
        <v>165</v>
      </c>
      <c r="I140" s="69">
        <v>47000</v>
      </c>
      <c r="J140" s="70" t="s">
        <v>163</v>
      </c>
      <c r="K140" s="70" t="s">
        <v>3753</v>
      </c>
      <c r="L140" s="70" t="s">
        <v>3752</v>
      </c>
      <c r="M140" s="70"/>
    </row>
    <row r="141" spans="1:13" s="56" customFormat="1" ht="99" hidden="1" customHeight="1" outlineLevel="2">
      <c r="A141" s="37" t="s">
        <v>613</v>
      </c>
      <c r="B141" s="70" t="s">
        <v>3745</v>
      </c>
      <c r="C141" s="70" t="s">
        <v>937</v>
      </c>
      <c r="D141" s="38" t="s">
        <v>2343</v>
      </c>
      <c r="E141" s="26" t="s">
        <v>3751</v>
      </c>
      <c r="F141" s="70" t="s">
        <v>242</v>
      </c>
      <c r="G141" s="70" t="s">
        <v>164</v>
      </c>
      <c r="H141" s="70" t="s">
        <v>165</v>
      </c>
      <c r="I141" s="69">
        <v>173250</v>
      </c>
      <c r="J141" s="70" t="s">
        <v>163</v>
      </c>
      <c r="K141" s="70" t="s">
        <v>3750</v>
      </c>
      <c r="L141" s="70" t="s">
        <v>3749</v>
      </c>
      <c r="M141" s="70"/>
    </row>
    <row r="142" spans="1:13" s="56" customFormat="1" ht="132" hidden="1" customHeight="1" outlineLevel="2">
      <c r="A142" s="37" t="s">
        <v>613</v>
      </c>
      <c r="B142" s="70" t="s">
        <v>3745</v>
      </c>
      <c r="C142" s="70" t="s">
        <v>937</v>
      </c>
      <c r="D142" s="38" t="s">
        <v>2343</v>
      </c>
      <c r="E142" s="26" t="s">
        <v>3748</v>
      </c>
      <c r="F142" s="70" t="s">
        <v>242</v>
      </c>
      <c r="G142" s="70" t="s">
        <v>164</v>
      </c>
      <c r="H142" s="70" t="s">
        <v>165</v>
      </c>
      <c r="I142" s="69">
        <v>250000</v>
      </c>
      <c r="J142" s="70" t="s">
        <v>163</v>
      </c>
      <c r="K142" s="70" t="s">
        <v>3747</v>
      </c>
      <c r="L142" s="70" t="s">
        <v>3746</v>
      </c>
      <c r="M142" s="70"/>
    </row>
    <row r="143" spans="1:13" s="56" customFormat="1" ht="132" hidden="1" customHeight="1" outlineLevel="2">
      <c r="A143" s="37" t="s">
        <v>613</v>
      </c>
      <c r="B143" s="70" t="s">
        <v>3745</v>
      </c>
      <c r="C143" s="70" t="s">
        <v>937</v>
      </c>
      <c r="D143" s="38" t="s">
        <v>2343</v>
      </c>
      <c r="E143" s="26" t="s">
        <v>3744</v>
      </c>
      <c r="F143" s="70" t="s">
        <v>242</v>
      </c>
      <c r="G143" s="70" t="s">
        <v>164</v>
      </c>
      <c r="H143" s="70" t="s">
        <v>165</v>
      </c>
      <c r="I143" s="69">
        <v>530412</v>
      </c>
      <c r="J143" s="70" t="s">
        <v>163</v>
      </c>
      <c r="K143" s="70" t="s">
        <v>3743</v>
      </c>
      <c r="L143" s="55" t="s">
        <v>3742</v>
      </c>
      <c r="M143" s="70"/>
    </row>
    <row r="144" spans="1:13" s="56" customFormat="1" ht="99" hidden="1" customHeight="1" outlineLevel="2">
      <c r="A144" s="37" t="s">
        <v>613</v>
      </c>
      <c r="B144" s="70" t="s">
        <v>3741</v>
      </c>
      <c r="C144" s="70" t="s">
        <v>937</v>
      </c>
      <c r="D144" s="70" t="s">
        <v>46</v>
      </c>
      <c r="E144" s="26" t="s">
        <v>3740</v>
      </c>
      <c r="F144" s="70" t="s">
        <v>242</v>
      </c>
      <c r="G144" s="70" t="s">
        <v>164</v>
      </c>
      <c r="H144" s="70" t="s">
        <v>165</v>
      </c>
      <c r="I144" s="69">
        <v>330000</v>
      </c>
      <c r="J144" s="70" t="s">
        <v>163</v>
      </c>
      <c r="K144" s="70" t="s">
        <v>3739</v>
      </c>
      <c r="L144" s="70" t="s">
        <v>3738</v>
      </c>
      <c r="M144" s="70"/>
    </row>
    <row r="145" spans="1:13" s="56" customFormat="1" ht="66" hidden="1" customHeight="1" outlineLevel="2">
      <c r="A145" s="37" t="s">
        <v>613</v>
      </c>
      <c r="B145" s="70" t="s">
        <v>3737</v>
      </c>
      <c r="C145" s="70" t="s">
        <v>937</v>
      </c>
      <c r="D145" s="70" t="s">
        <v>46</v>
      </c>
      <c r="E145" s="26" t="s">
        <v>3736</v>
      </c>
      <c r="F145" s="70" t="s">
        <v>242</v>
      </c>
      <c r="G145" s="70" t="s">
        <v>164</v>
      </c>
      <c r="H145" s="70" t="s">
        <v>165</v>
      </c>
      <c r="I145" s="69">
        <v>99157</v>
      </c>
      <c r="J145" s="70" t="s">
        <v>163</v>
      </c>
      <c r="K145" s="70" t="s">
        <v>3735</v>
      </c>
      <c r="L145" s="70" t="s">
        <v>3734</v>
      </c>
      <c r="M145" s="70"/>
    </row>
    <row r="146" spans="1:13" s="56" customFormat="1" ht="66" hidden="1" customHeight="1" outlineLevel="2">
      <c r="A146" s="37" t="s">
        <v>613</v>
      </c>
      <c r="B146" s="70" t="s">
        <v>3733</v>
      </c>
      <c r="C146" s="70" t="s">
        <v>937</v>
      </c>
      <c r="D146" s="70" t="s">
        <v>46</v>
      </c>
      <c r="E146" s="26" t="s">
        <v>3732</v>
      </c>
      <c r="F146" s="70" t="s">
        <v>242</v>
      </c>
      <c r="G146" s="70" t="s">
        <v>164</v>
      </c>
      <c r="H146" s="70" t="s">
        <v>165</v>
      </c>
      <c r="I146" s="69">
        <v>80000</v>
      </c>
      <c r="J146" s="70" t="s">
        <v>163</v>
      </c>
      <c r="K146" s="70" t="s">
        <v>3731</v>
      </c>
      <c r="L146" s="70" t="s">
        <v>3730</v>
      </c>
      <c r="M146" s="70"/>
    </row>
    <row r="147" spans="1:13" s="56" customFormat="1" ht="115.5" hidden="1" customHeight="1" outlineLevel="2">
      <c r="A147" s="37" t="s">
        <v>613</v>
      </c>
      <c r="B147" s="70" t="s">
        <v>3729</v>
      </c>
      <c r="C147" s="70" t="s">
        <v>937</v>
      </c>
      <c r="D147" s="70" t="s">
        <v>46</v>
      </c>
      <c r="E147" s="26" t="s">
        <v>3728</v>
      </c>
      <c r="F147" s="70" t="s">
        <v>242</v>
      </c>
      <c r="G147" s="70" t="s">
        <v>164</v>
      </c>
      <c r="H147" s="70" t="s">
        <v>165</v>
      </c>
      <c r="I147" s="69">
        <v>200000</v>
      </c>
      <c r="J147" s="70" t="s">
        <v>163</v>
      </c>
      <c r="K147" s="70" t="s">
        <v>3727</v>
      </c>
      <c r="L147" s="70" t="s">
        <v>3726</v>
      </c>
      <c r="M147" s="70"/>
    </row>
    <row r="148" spans="1:13" s="56" customFormat="1" ht="66" hidden="1" customHeight="1" outlineLevel="2">
      <c r="A148" s="37" t="s">
        <v>613</v>
      </c>
      <c r="B148" s="70" t="s">
        <v>3725</v>
      </c>
      <c r="C148" s="70" t="s">
        <v>618</v>
      </c>
      <c r="D148" s="70" t="s">
        <v>46</v>
      </c>
      <c r="E148" s="26" t="s">
        <v>3724</v>
      </c>
      <c r="F148" s="70" t="s">
        <v>242</v>
      </c>
      <c r="G148" s="70" t="s">
        <v>164</v>
      </c>
      <c r="H148" s="70" t="s">
        <v>165</v>
      </c>
      <c r="I148" s="69">
        <v>41041</v>
      </c>
      <c r="J148" s="70" t="s">
        <v>163</v>
      </c>
      <c r="K148" s="70" t="s">
        <v>3723</v>
      </c>
      <c r="L148" s="70" t="s">
        <v>3722</v>
      </c>
      <c r="M148" s="70" t="s">
        <v>108</v>
      </c>
    </row>
    <row r="149" spans="1:13" s="56" customFormat="1" ht="165" hidden="1" customHeight="1" outlineLevel="2">
      <c r="A149" s="37" t="s">
        <v>613</v>
      </c>
      <c r="B149" s="70" t="s">
        <v>3721</v>
      </c>
      <c r="C149" s="70" t="s">
        <v>618</v>
      </c>
      <c r="D149" s="38" t="s">
        <v>2343</v>
      </c>
      <c r="E149" s="26" t="s">
        <v>3720</v>
      </c>
      <c r="F149" s="70" t="s">
        <v>242</v>
      </c>
      <c r="G149" s="70" t="s">
        <v>164</v>
      </c>
      <c r="H149" s="70" t="s">
        <v>165</v>
      </c>
      <c r="I149" s="69">
        <v>708904</v>
      </c>
      <c r="J149" s="70" t="s">
        <v>163</v>
      </c>
      <c r="K149" s="70" t="s">
        <v>3719</v>
      </c>
      <c r="L149" s="70" t="s">
        <v>3718</v>
      </c>
      <c r="M149" s="70" t="s">
        <v>108</v>
      </c>
    </row>
    <row r="150" spans="1:13" s="56" customFormat="1" ht="82.5" hidden="1" customHeight="1" outlineLevel="2">
      <c r="A150" s="37" t="s">
        <v>613</v>
      </c>
      <c r="B150" s="70" t="s">
        <v>3717</v>
      </c>
      <c r="C150" s="70" t="s">
        <v>618</v>
      </c>
      <c r="D150" s="70" t="s">
        <v>54</v>
      </c>
      <c r="E150" s="26" t="s">
        <v>3716</v>
      </c>
      <c r="F150" s="70" t="s">
        <v>242</v>
      </c>
      <c r="G150" s="70" t="s">
        <v>164</v>
      </c>
      <c r="H150" s="70" t="s">
        <v>165</v>
      </c>
      <c r="I150" s="69">
        <v>100061</v>
      </c>
      <c r="J150" s="70" t="s">
        <v>163</v>
      </c>
      <c r="K150" s="70" t="s">
        <v>3715</v>
      </c>
      <c r="L150" s="70" t="s">
        <v>3714</v>
      </c>
      <c r="M150" s="70" t="s">
        <v>108</v>
      </c>
    </row>
    <row r="151" spans="1:13" s="56" customFormat="1" ht="148.5" hidden="1" customHeight="1" outlineLevel="2">
      <c r="A151" s="37" t="s">
        <v>613</v>
      </c>
      <c r="B151" s="70" t="s">
        <v>3713</v>
      </c>
      <c r="C151" s="70" t="s">
        <v>618</v>
      </c>
      <c r="D151" s="38" t="s">
        <v>2343</v>
      </c>
      <c r="E151" s="26" t="s">
        <v>3712</v>
      </c>
      <c r="F151" s="70" t="s">
        <v>242</v>
      </c>
      <c r="G151" s="70" t="s">
        <v>164</v>
      </c>
      <c r="H151" s="70" t="s">
        <v>165</v>
      </c>
      <c r="I151" s="69">
        <v>108431</v>
      </c>
      <c r="J151" s="70" t="s">
        <v>163</v>
      </c>
      <c r="K151" s="70" t="s">
        <v>3711</v>
      </c>
      <c r="L151" s="70" t="s">
        <v>3710</v>
      </c>
      <c r="M151" s="70" t="s">
        <v>108</v>
      </c>
    </row>
    <row r="152" spans="1:13" s="56" customFormat="1" ht="198" hidden="1" customHeight="1" outlineLevel="2">
      <c r="A152" s="37" t="s">
        <v>613</v>
      </c>
      <c r="B152" s="70" t="s">
        <v>3709</v>
      </c>
      <c r="C152" s="70" t="s">
        <v>618</v>
      </c>
      <c r="D152" s="38" t="s">
        <v>2343</v>
      </c>
      <c r="E152" s="26" t="s">
        <v>3708</v>
      </c>
      <c r="F152" s="70" t="s">
        <v>242</v>
      </c>
      <c r="G152" s="70" t="s">
        <v>164</v>
      </c>
      <c r="H152" s="70" t="s">
        <v>165</v>
      </c>
      <c r="I152" s="69">
        <v>134960</v>
      </c>
      <c r="J152" s="70" t="s">
        <v>163</v>
      </c>
      <c r="K152" s="70" t="s">
        <v>3707</v>
      </c>
      <c r="L152" s="70" t="s">
        <v>3706</v>
      </c>
      <c r="M152" s="70" t="s">
        <v>108</v>
      </c>
    </row>
    <row r="153" spans="1:13" s="56" customFormat="1" ht="82.5" hidden="1" customHeight="1" outlineLevel="2">
      <c r="A153" s="37" t="s">
        <v>613</v>
      </c>
      <c r="B153" s="70" t="s">
        <v>3705</v>
      </c>
      <c r="C153" s="70" t="s">
        <v>618</v>
      </c>
      <c r="D153" s="70" t="s">
        <v>46</v>
      </c>
      <c r="E153" s="26" t="s">
        <v>3689</v>
      </c>
      <c r="F153" s="70" t="s">
        <v>242</v>
      </c>
      <c r="G153" s="70" t="s">
        <v>164</v>
      </c>
      <c r="H153" s="70" t="s">
        <v>165</v>
      </c>
      <c r="I153" s="69">
        <v>62445</v>
      </c>
      <c r="J153" s="70" t="s">
        <v>163</v>
      </c>
      <c r="K153" s="70" t="s">
        <v>3704</v>
      </c>
      <c r="L153" s="70" t="s">
        <v>3703</v>
      </c>
      <c r="M153" s="70" t="s">
        <v>108</v>
      </c>
    </row>
    <row r="154" spans="1:13" s="56" customFormat="1" ht="363" hidden="1" customHeight="1" outlineLevel="2">
      <c r="A154" s="37" t="s">
        <v>613</v>
      </c>
      <c r="B154" s="70" t="s">
        <v>3702</v>
      </c>
      <c r="C154" s="70" t="s">
        <v>618</v>
      </c>
      <c r="D154" s="38" t="s">
        <v>2343</v>
      </c>
      <c r="E154" s="26" t="s">
        <v>3701</v>
      </c>
      <c r="F154" s="70" t="s">
        <v>242</v>
      </c>
      <c r="G154" s="70" t="s">
        <v>164</v>
      </c>
      <c r="H154" s="70" t="s">
        <v>165</v>
      </c>
      <c r="I154" s="69">
        <v>445174</v>
      </c>
      <c r="J154" s="70" t="s">
        <v>163</v>
      </c>
      <c r="K154" s="70" t="s">
        <v>3700</v>
      </c>
      <c r="L154" s="70" t="s">
        <v>3699</v>
      </c>
      <c r="M154" s="70" t="s">
        <v>108</v>
      </c>
    </row>
    <row r="155" spans="1:13" s="56" customFormat="1" ht="165" hidden="1" customHeight="1" outlineLevel="2">
      <c r="A155" s="37" t="s">
        <v>613</v>
      </c>
      <c r="B155" s="70" t="s">
        <v>3698</v>
      </c>
      <c r="C155" s="70" t="s">
        <v>618</v>
      </c>
      <c r="D155" s="70" t="s">
        <v>46</v>
      </c>
      <c r="E155" s="26" t="s">
        <v>3697</v>
      </c>
      <c r="F155" s="70" t="s">
        <v>242</v>
      </c>
      <c r="G155" s="70" t="s">
        <v>164</v>
      </c>
      <c r="H155" s="70" t="s">
        <v>165</v>
      </c>
      <c r="I155" s="69">
        <v>108761</v>
      </c>
      <c r="J155" s="70" t="s">
        <v>163</v>
      </c>
      <c r="K155" s="70" t="s">
        <v>3696</v>
      </c>
      <c r="L155" s="70" t="s">
        <v>3695</v>
      </c>
      <c r="M155" s="70" t="s">
        <v>108</v>
      </c>
    </row>
    <row r="156" spans="1:13" s="56" customFormat="1" ht="148.5" hidden="1" customHeight="1" outlineLevel="2">
      <c r="A156" s="37" t="s">
        <v>613</v>
      </c>
      <c r="B156" s="70" t="s">
        <v>3694</v>
      </c>
      <c r="C156" s="70" t="s">
        <v>618</v>
      </c>
      <c r="D156" s="70" t="s">
        <v>46</v>
      </c>
      <c r="E156" s="26" t="s">
        <v>3693</v>
      </c>
      <c r="F156" s="70" t="s">
        <v>242</v>
      </c>
      <c r="G156" s="70" t="s">
        <v>164</v>
      </c>
      <c r="H156" s="70" t="s">
        <v>165</v>
      </c>
      <c r="I156" s="69">
        <v>266154</v>
      </c>
      <c r="J156" s="70" t="s">
        <v>163</v>
      </c>
      <c r="K156" s="70" t="s">
        <v>3692</v>
      </c>
      <c r="L156" s="70" t="s">
        <v>3691</v>
      </c>
      <c r="M156" s="70"/>
    </row>
    <row r="157" spans="1:13" s="56" customFormat="1" ht="66" hidden="1" customHeight="1" outlineLevel="2">
      <c r="A157" s="37" t="s">
        <v>613</v>
      </c>
      <c r="B157" s="70" t="s">
        <v>3690</v>
      </c>
      <c r="C157" s="70" t="s">
        <v>618</v>
      </c>
      <c r="D157" s="70" t="s">
        <v>54</v>
      </c>
      <c r="E157" s="26" t="s">
        <v>3689</v>
      </c>
      <c r="F157" s="70" t="s">
        <v>242</v>
      </c>
      <c r="G157" s="70" t="s">
        <v>164</v>
      </c>
      <c r="H157" s="70" t="s">
        <v>165</v>
      </c>
      <c r="I157" s="69">
        <v>88704</v>
      </c>
      <c r="J157" s="70" t="s">
        <v>163</v>
      </c>
      <c r="K157" s="70" t="s">
        <v>3688</v>
      </c>
      <c r="L157" s="70" t="s">
        <v>3687</v>
      </c>
      <c r="M157" s="70" t="s">
        <v>108</v>
      </c>
    </row>
    <row r="158" spans="1:13" s="56" customFormat="1" ht="132" hidden="1" customHeight="1" outlineLevel="2">
      <c r="A158" s="37" t="s">
        <v>613</v>
      </c>
      <c r="B158" s="70" t="s">
        <v>3686</v>
      </c>
      <c r="C158" s="70" t="s">
        <v>618</v>
      </c>
      <c r="D158" s="38" t="s">
        <v>2343</v>
      </c>
      <c r="E158" s="26" t="s">
        <v>3685</v>
      </c>
      <c r="F158" s="70" t="s">
        <v>242</v>
      </c>
      <c r="G158" s="70" t="s">
        <v>164</v>
      </c>
      <c r="H158" s="70" t="s">
        <v>165</v>
      </c>
      <c r="I158" s="69">
        <v>85431</v>
      </c>
      <c r="J158" s="70" t="s">
        <v>163</v>
      </c>
      <c r="K158" s="70" t="s">
        <v>3684</v>
      </c>
      <c r="L158" s="70" t="s">
        <v>3683</v>
      </c>
      <c r="M158" s="70"/>
    </row>
    <row r="159" spans="1:13" s="56" customFormat="1" ht="132" hidden="1" customHeight="1" outlineLevel="2">
      <c r="A159" s="37" t="s">
        <v>613</v>
      </c>
      <c r="B159" s="70" t="s">
        <v>3682</v>
      </c>
      <c r="C159" s="70" t="s">
        <v>618</v>
      </c>
      <c r="D159" s="70" t="s">
        <v>46</v>
      </c>
      <c r="E159" s="26" t="s">
        <v>3681</v>
      </c>
      <c r="F159" s="70" t="s">
        <v>242</v>
      </c>
      <c r="G159" s="70" t="s">
        <v>164</v>
      </c>
      <c r="H159" s="70" t="s">
        <v>165</v>
      </c>
      <c r="I159" s="69">
        <v>25260</v>
      </c>
      <c r="J159" s="70" t="s">
        <v>163</v>
      </c>
      <c r="K159" s="70" t="s">
        <v>3680</v>
      </c>
      <c r="L159" s="70" t="s">
        <v>3679</v>
      </c>
      <c r="M159" s="70"/>
    </row>
    <row r="160" spans="1:13" s="56" customFormat="1" ht="132" hidden="1" customHeight="1" outlineLevel="2">
      <c r="A160" s="37" t="s">
        <v>613</v>
      </c>
      <c r="B160" s="70" t="s">
        <v>3678</v>
      </c>
      <c r="C160" s="70" t="s">
        <v>618</v>
      </c>
      <c r="D160" s="70" t="s">
        <v>46</v>
      </c>
      <c r="E160" s="26" t="s">
        <v>3677</v>
      </c>
      <c r="F160" s="70" t="s">
        <v>242</v>
      </c>
      <c r="G160" s="70" t="s">
        <v>164</v>
      </c>
      <c r="H160" s="70" t="s">
        <v>165</v>
      </c>
      <c r="I160" s="69">
        <v>257963</v>
      </c>
      <c r="J160" s="70" t="s">
        <v>163</v>
      </c>
      <c r="K160" s="70" t="s">
        <v>3676</v>
      </c>
      <c r="L160" s="70" t="s">
        <v>3675</v>
      </c>
      <c r="M160" s="70"/>
    </row>
    <row r="161" spans="1:13" s="56" customFormat="1" ht="165" hidden="1" customHeight="1" outlineLevel="2">
      <c r="A161" s="37" t="s">
        <v>613</v>
      </c>
      <c r="B161" s="70" t="s">
        <v>3674</v>
      </c>
      <c r="C161" s="70" t="s">
        <v>618</v>
      </c>
      <c r="D161" s="38" t="s">
        <v>2343</v>
      </c>
      <c r="E161" s="26" t="s">
        <v>3673</v>
      </c>
      <c r="F161" s="70" t="s">
        <v>242</v>
      </c>
      <c r="G161" s="70" t="s">
        <v>164</v>
      </c>
      <c r="H161" s="70" t="s">
        <v>165</v>
      </c>
      <c r="I161" s="69">
        <v>199706</v>
      </c>
      <c r="J161" s="70" t="s">
        <v>163</v>
      </c>
      <c r="K161" s="70" t="s">
        <v>3672</v>
      </c>
      <c r="L161" s="70" t="s">
        <v>3671</v>
      </c>
      <c r="M161" s="70" t="s">
        <v>108</v>
      </c>
    </row>
    <row r="162" spans="1:13" s="56" customFormat="1" ht="66" hidden="1" customHeight="1" outlineLevel="2">
      <c r="A162" s="37" t="s">
        <v>613</v>
      </c>
      <c r="B162" s="70" t="s">
        <v>3670</v>
      </c>
      <c r="C162" s="70" t="s">
        <v>618</v>
      </c>
      <c r="D162" s="70" t="s">
        <v>54</v>
      </c>
      <c r="E162" s="26" t="s">
        <v>3669</v>
      </c>
      <c r="F162" s="70" t="s">
        <v>242</v>
      </c>
      <c r="G162" s="70" t="s">
        <v>164</v>
      </c>
      <c r="H162" s="70" t="s">
        <v>165</v>
      </c>
      <c r="I162" s="69">
        <v>74590</v>
      </c>
      <c r="J162" s="70" t="s">
        <v>163</v>
      </c>
      <c r="K162" s="70" t="s">
        <v>3668</v>
      </c>
      <c r="L162" s="70" t="s">
        <v>3667</v>
      </c>
      <c r="M162" s="70" t="s">
        <v>108</v>
      </c>
    </row>
    <row r="163" spans="1:13" s="56" customFormat="1" ht="82.5" hidden="1" customHeight="1" outlineLevel="2">
      <c r="A163" s="37" t="s">
        <v>613</v>
      </c>
      <c r="B163" s="70" t="s">
        <v>3666</v>
      </c>
      <c r="C163" s="70" t="s">
        <v>618</v>
      </c>
      <c r="D163" s="70" t="s">
        <v>46</v>
      </c>
      <c r="E163" s="26" t="s">
        <v>3665</v>
      </c>
      <c r="F163" s="70" t="s">
        <v>242</v>
      </c>
      <c r="G163" s="70" t="s">
        <v>164</v>
      </c>
      <c r="H163" s="70" t="s">
        <v>165</v>
      </c>
      <c r="I163" s="69">
        <v>153403</v>
      </c>
      <c r="J163" s="70" t="s">
        <v>163</v>
      </c>
      <c r="K163" s="70" t="s">
        <v>3664</v>
      </c>
      <c r="L163" s="70" t="s">
        <v>3663</v>
      </c>
      <c r="M163" s="70" t="s">
        <v>108</v>
      </c>
    </row>
    <row r="164" spans="1:13" s="56" customFormat="1" ht="181.5" hidden="1" customHeight="1" outlineLevel="2">
      <c r="A164" s="37" t="s">
        <v>613</v>
      </c>
      <c r="B164" s="70" t="s">
        <v>3662</v>
      </c>
      <c r="C164" s="70" t="s">
        <v>618</v>
      </c>
      <c r="D164" s="70" t="s">
        <v>46</v>
      </c>
      <c r="E164" s="26" t="s">
        <v>3661</v>
      </c>
      <c r="F164" s="70" t="s">
        <v>242</v>
      </c>
      <c r="G164" s="70" t="s">
        <v>164</v>
      </c>
      <c r="H164" s="70" t="s">
        <v>165</v>
      </c>
      <c r="I164" s="69">
        <v>154822</v>
      </c>
      <c r="J164" s="70" t="s">
        <v>163</v>
      </c>
      <c r="K164" s="70" t="s">
        <v>3660</v>
      </c>
      <c r="L164" s="70" t="s">
        <v>3659</v>
      </c>
      <c r="M164" s="70" t="s">
        <v>108</v>
      </c>
    </row>
    <row r="165" spans="1:13" s="56" customFormat="1" ht="198" hidden="1" customHeight="1" outlineLevel="2">
      <c r="A165" s="37" t="s">
        <v>613</v>
      </c>
      <c r="B165" s="70" t="s">
        <v>3658</v>
      </c>
      <c r="C165" s="70" t="s">
        <v>618</v>
      </c>
      <c r="D165" s="70" t="s">
        <v>54</v>
      </c>
      <c r="E165" s="26" t="s">
        <v>3657</v>
      </c>
      <c r="F165" s="70" t="s">
        <v>242</v>
      </c>
      <c r="G165" s="70" t="s">
        <v>164</v>
      </c>
      <c r="H165" s="70" t="s">
        <v>165</v>
      </c>
      <c r="I165" s="69">
        <v>28071</v>
      </c>
      <c r="J165" s="70" t="s">
        <v>163</v>
      </c>
      <c r="K165" s="70" t="s">
        <v>3656</v>
      </c>
      <c r="L165" s="55" t="s">
        <v>3655</v>
      </c>
      <c r="M165" s="70"/>
    </row>
    <row r="166" spans="1:13" s="56" customFormat="1" ht="66" hidden="1" customHeight="1" outlineLevel="2">
      <c r="A166" s="37" t="s">
        <v>613</v>
      </c>
      <c r="B166" s="70" t="s">
        <v>619</v>
      </c>
      <c r="C166" s="70" t="s">
        <v>618</v>
      </c>
      <c r="D166" s="70" t="s">
        <v>46</v>
      </c>
      <c r="E166" s="26" t="s">
        <v>3654</v>
      </c>
      <c r="F166" s="70" t="s">
        <v>242</v>
      </c>
      <c r="G166" s="70" t="s">
        <v>164</v>
      </c>
      <c r="H166" s="70" t="s">
        <v>165</v>
      </c>
      <c r="I166" s="69">
        <v>82731</v>
      </c>
      <c r="J166" s="70" t="s">
        <v>163</v>
      </c>
      <c r="K166" s="70" t="s">
        <v>3653</v>
      </c>
      <c r="L166" s="70" t="s">
        <v>3652</v>
      </c>
      <c r="M166" s="70"/>
    </row>
    <row r="167" spans="1:13" s="56" customFormat="1" ht="198" hidden="1" customHeight="1" outlineLevel="2">
      <c r="A167" s="37" t="s">
        <v>613</v>
      </c>
      <c r="B167" s="70" t="s">
        <v>619</v>
      </c>
      <c r="C167" s="70" t="s">
        <v>618</v>
      </c>
      <c r="D167" s="38" t="s">
        <v>2343</v>
      </c>
      <c r="E167" s="26" t="s">
        <v>3651</v>
      </c>
      <c r="F167" s="70" t="s">
        <v>242</v>
      </c>
      <c r="G167" s="70" t="s">
        <v>164</v>
      </c>
      <c r="H167" s="70" t="s">
        <v>165</v>
      </c>
      <c r="I167" s="69">
        <v>1985025</v>
      </c>
      <c r="J167" s="70" t="s">
        <v>163</v>
      </c>
      <c r="K167" s="70" t="s">
        <v>3650</v>
      </c>
      <c r="L167" s="70" t="s">
        <v>3649</v>
      </c>
      <c r="M167" s="70"/>
    </row>
    <row r="168" spans="1:13" s="56" customFormat="1" ht="363" hidden="1" outlineLevel="2">
      <c r="A168" s="37" t="s">
        <v>613</v>
      </c>
      <c r="B168" s="70" t="s">
        <v>3648</v>
      </c>
      <c r="C168" s="70" t="s">
        <v>618</v>
      </c>
      <c r="D168" s="70" t="s">
        <v>46</v>
      </c>
      <c r="E168" s="26" t="s">
        <v>3647</v>
      </c>
      <c r="F168" s="70" t="s">
        <v>242</v>
      </c>
      <c r="G168" s="70" t="s">
        <v>164</v>
      </c>
      <c r="H168" s="70" t="s">
        <v>165</v>
      </c>
      <c r="I168" s="69">
        <v>328033</v>
      </c>
      <c r="J168" s="70" t="s">
        <v>163</v>
      </c>
      <c r="K168" s="70" t="s">
        <v>3646</v>
      </c>
      <c r="L168" s="70" t="s">
        <v>3645</v>
      </c>
      <c r="M168" s="70"/>
    </row>
    <row r="169" spans="1:13" s="56" customFormat="1" ht="198" hidden="1" customHeight="1" outlineLevel="2">
      <c r="A169" s="37" t="s">
        <v>613</v>
      </c>
      <c r="B169" s="70" t="s">
        <v>3644</v>
      </c>
      <c r="C169" s="70" t="s">
        <v>618</v>
      </c>
      <c r="D169" s="70" t="s">
        <v>46</v>
      </c>
      <c r="E169" s="26" t="s">
        <v>3643</v>
      </c>
      <c r="F169" s="70" t="s">
        <v>242</v>
      </c>
      <c r="G169" s="70" t="s">
        <v>164</v>
      </c>
      <c r="H169" s="70" t="s">
        <v>165</v>
      </c>
      <c r="I169" s="69">
        <v>217350</v>
      </c>
      <c r="J169" s="70" t="s">
        <v>163</v>
      </c>
      <c r="K169" s="70" t="s">
        <v>3642</v>
      </c>
      <c r="L169" s="70" t="s">
        <v>3641</v>
      </c>
      <c r="M169" s="70"/>
    </row>
    <row r="170" spans="1:13" s="56" customFormat="1" ht="132" hidden="1" customHeight="1" outlineLevel="2">
      <c r="A170" s="37" t="s">
        <v>613</v>
      </c>
      <c r="B170" s="70" t="s">
        <v>3640</v>
      </c>
      <c r="C170" s="70" t="s">
        <v>618</v>
      </c>
      <c r="D170" s="70" t="s">
        <v>46</v>
      </c>
      <c r="E170" s="26" t="s">
        <v>3639</v>
      </c>
      <c r="F170" s="70" t="s">
        <v>242</v>
      </c>
      <c r="G170" s="70" t="s">
        <v>164</v>
      </c>
      <c r="H170" s="70" t="s">
        <v>165</v>
      </c>
      <c r="I170" s="69">
        <v>38752</v>
      </c>
      <c r="J170" s="70" t="s">
        <v>163</v>
      </c>
      <c r="K170" s="70" t="s">
        <v>3638</v>
      </c>
      <c r="L170" s="70" t="s">
        <v>3637</v>
      </c>
      <c r="M170" s="70"/>
    </row>
    <row r="171" spans="1:13" s="56" customFormat="1" ht="264" hidden="1" customHeight="1" outlineLevel="2">
      <c r="A171" s="37" t="s">
        <v>613</v>
      </c>
      <c r="B171" s="70" t="s">
        <v>3636</v>
      </c>
      <c r="C171" s="70" t="s">
        <v>618</v>
      </c>
      <c r="D171" s="38" t="s">
        <v>2343</v>
      </c>
      <c r="E171" s="26" t="s">
        <v>3635</v>
      </c>
      <c r="F171" s="70" t="s">
        <v>242</v>
      </c>
      <c r="G171" s="70" t="s">
        <v>164</v>
      </c>
      <c r="H171" s="70" t="s">
        <v>165</v>
      </c>
      <c r="I171" s="69">
        <v>150610</v>
      </c>
      <c r="J171" s="70" t="s">
        <v>163</v>
      </c>
      <c r="K171" s="70" t="s">
        <v>3634</v>
      </c>
      <c r="L171" s="70" t="s">
        <v>3633</v>
      </c>
      <c r="M171" s="70"/>
    </row>
    <row r="172" spans="1:13" s="56" customFormat="1" ht="148.5" hidden="1" customHeight="1" outlineLevel="2">
      <c r="A172" s="37" t="s">
        <v>613</v>
      </c>
      <c r="B172" s="70" t="s">
        <v>3632</v>
      </c>
      <c r="C172" s="70" t="s">
        <v>618</v>
      </c>
      <c r="D172" s="38" t="s">
        <v>2343</v>
      </c>
      <c r="E172" s="26" t="s">
        <v>3631</v>
      </c>
      <c r="F172" s="70" t="s">
        <v>242</v>
      </c>
      <c r="G172" s="70" t="s">
        <v>164</v>
      </c>
      <c r="H172" s="70" t="s">
        <v>165</v>
      </c>
      <c r="I172" s="69">
        <v>84703</v>
      </c>
      <c r="J172" s="70" t="s">
        <v>163</v>
      </c>
      <c r="K172" s="70" t="s">
        <v>3630</v>
      </c>
      <c r="L172" s="70" t="s">
        <v>3629</v>
      </c>
      <c r="M172" s="70"/>
    </row>
    <row r="173" spans="1:13" s="56" customFormat="1" ht="82.5" hidden="1" customHeight="1" outlineLevel="2">
      <c r="A173" s="37" t="s">
        <v>613</v>
      </c>
      <c r="B173" s="70" t="s">
        <v>3628</v>
      </c>
      <c r="C173" s="70" t="s">
        <v>618</v>
      </c>
      <c r="D173" s="38" t="s">
        <v>2343</v>
      </c>
      <c r="E173" s="26" t="s">
        <v>3627</v>
      </c>
      <c r="F173" s="70" t="s">
        <v>242</v>
      </c>
      <c r="G173" s="70" t="s">
        <v>164</v>
      </c>
      <c r="H173" s="70" t="s">
        <v>165</v>
      </c>
      <c r="I173" s="69">
        <v>34313</v>
      </c>
      <c r="J173" s="70" t="s">
        <v>163</v>
      </c>
      <c r="K173" s="70" t="s">
        <v>3626</v>
      </c>
      <c r="L173" s="70" t="s">
        <v>3625</v>
      </c>
      <c r="M173" s="70"/>
    </row>
    <row r="174" spans="1:13" s="56" customFormat="1" ht="132" hidden="1" customHeight="1" outlineLevel="2">
      <c r="A174" s="37" t="s">
        <v>613</v>
      </c>
      <c r="B174" s="70" t="s">
        <v>3624</v>
      </c>
      <c r="C174" s="70" t="s">
        <v>618</v>
      </c>
      <c r="D174" s="38" t="s">
        <v>2343</v>
      </c>
      <c r="E174" s="26" t="s">
        <v>1016</v>
      </c>
      <c r="F174" s="70" t="s">
        <v>242</v>
      </c>
      <c r="G174" s="70" t="s">
        <v>164</v>
      </c>
      <c r="H174" s="70" t="s">
        <v>165</v>
      </c>
      <c r="I174" s="69">
        <v>162910</v>
      </c>
      <c r="J174" s="70" t="s">
        <v>163</v>
      </c>
      <c r="K174" s="70" t="s">
        <v>3623</v>
      </c>
      <c r="L174" s="70" t="s">
        <v>3622</v>
      </c>
      <c r="M174" s="70" t="s">
        <v>108</v>
      </c>
    </row>
    <row r="175" spans="1:13" s="56" customFormat="1" ht="148.5" hidden="1" customHeight="1" outlineLevel="2">
      <c r="A175" s="37" t="s">
        <v>613</v>
      </c>
      <c r="B175" s="70" t="s">
        <v>3619</v>
      </c>
      <c r="C175" s="70" t="s">
        <v>618</v>
      </c>
      <c r="D175" s="38" t="s">
        <v>2343</v>
      </c>
      <c r="E175" s="26" t="s">
        <v>1185</v>
      </c>
      <c r="F175" s="70" t="s">
        <v>242</v>
      </c>
      <c r="G175" s="70" t="s">
        <v>164</v>
      </c>
      <c r="H175" s="70" t="s">
        <v>165</v>
      </c>
      <c r="I175" s="69">
        <v>74711</v>
      </c>
      <c r="J175" s="70" t="s">
        <v>163</v>
      </c>
      <c r="K175" s="70" t="s">
        <v>3621</v>
      </c>
      <c r="L175" s="70" t="s">
        <v>3620</v>
      </c>
      <c r="M175" s="70"/>
    </row>
    <row r="176" spans="1:13" s="56" customFormat="1" ht="148.5" hidden="1" customHeight="1" outlineLevel="2">
      <c r="A176" s="37" t="s">
        <v>613</v>
      </c>
      <c r="B176" s="70" t="s">
        <v>3619</v>
      </c>
      <c r="C176" s="70" t="s">
        <v>618</v>
      </c>
      <c r="D176" s="38" t="s">
        <v>2343</v>
      </c>
      <c r="E176" s="26" t="s">
        <v>3618</v>
      </c>
      <c r="F176" s="70" t="s">
        <v>242</v>
      </c>
      <c r="G176" s="70" t="s">
        <v>164</v>
      </c>
      <c r="H176" s="70" t="s">
        <v>165</v>
      </c>
      <c r="I176" s="69">
        <v>86612</v>
      </c>
      <c r="J176" s="70" t="s">
        <v>163</v>
      </c>
      <c r="K176" s="70" t="s">
        <v>3617</v>
      </c>
      <c r="L176" s="70" t="s">
        <v>3616</v>
      </c>
      <c r="M176" s="70"/>
    </row>
    <row r="177" spans="1:13" s="56" customFormat="1" ht="264" hidden="1" customHeight="1" outlineLevel="2">
      <c r="A177" s="37" t="s">
        <v>613</v>
      </c>
      <c r="B177" s="70" t="s">
        <v>3615</v>
      </c>
      <c r="C177" s="70" t="s">
        <v>618</v>
      </c>
      <c r="D177" s="70" t="s">
        <v>46</v>
      </c>
      <c r="E177" s="26" t="s">
        <v>3614</v>
      </c>
      <c r="F177" s="70" t="s">
        <v>242</v>
      </c>
      <c r="G177" s="70" t="s">
        <v>164</v>
      </c>
      <c r="H177" s="70" t="s">
        <v>165</v>
      </c>
      <c r="I177" s="69">
        <v>63419</v>
      </c>
      <c r="J177" s="70" t="s">
        <v>163</v>
      </c>
      <c r="K177" s="70" t="s">
        <v>3613</v>
      </c>
      <c r="L177" s="70" t="s">
        <v>3612</v>
      </c>
      <c r="M177" s="70"/>
    </row>
    <row r="178" spans="1:13" s="56" customFormat="1" ht="99" hidden="1" customHeight="1" outlineLevel="2">
      <c r="A178" s="37" t="s">
        <v>613</v>
      </c>
      <c r="B178" s="70" t="s">
        <v>3611</v>
      </c>
      <c r="C178" s="70" t="s">
        <v>618</v>
      </c>
      <c r="D178" s="70" t="s">
        <v>46</v>
      </c>
      <c r="E178" s="26" t="s">
        <v>3610</v>
      </c>
      <c r="F178" s="70" t="s">
        <v>242</v>
      </c>
      <c r="G178" s="70" t="s">
        <v>164</v>
      </c>
      <c r="H178" s="70" t="s">
        <v>165</v>
      </c>
      <c r="I178" s="69">
        <v>723333</v>
      </c>
      <c r="J178" s="70" t="s">
        <v>163</v>
      </c>
      <c r="K178" s="70" t="s">
        <v>3609</v>
      </c>
      <c r="L178" s="70" t="s">
        <v>3608</v>
      </c>
      <c r="M178" s="70"/>
    </row>
    <row r="179" spans="1:13" s="56" customFormat="1" ht="132" hidden="1" customHeight="1" outlineLevel="2">
      <c r="A179" s="37" t="s">
        <v>613</v>
      </c>
      <c r="B179" s="70" t="s">
        <v>3607</v>
      </c>
      <c r="C179" s="70" t="s">
        <v>618</v>
      </c>
      <c r="D179" s="38" t="s">
        <v>2343</v>
      </c>
      <c r="E179" s="26" t="s">
        <v>3606</v>
      </c>
      <c r="F179" s="70" t="s">
        <v>242</v>
      </c>
      <c r="G179" s="70" t="s">
        <v>164</v>
      </c>
      <c r="H179" s="70" t="s">
        <v>165</v>
      </c>
      <c r="I179" s="69">
        <v>669698</v>
      </c>
      <c r="J179" s="70" t="s">
        <v>163</v>
      </c>
      <c r="K179" s="70" t="s">
        <v>3605</v>
      </c>
      <c r="L179" s="70" t="s">
        <v>3604</v>
      </c>
      <c r="M179" s="70"/>
    </row>
    <row r="180" spans="1:13" s="56" customFormat="1" ht="198" hidden="1" customHeight="1" outlineLevel="2">
      <c r="A180" s="37" t="s">
        <v>613</v>
      </c>
      <c r="B180" s="70" t="s">
        <v>3603</v>
      </c>
      <c r="C180" s="70" t="s">
        <v>618</v>
      </c>
      <c r="D180" s="38" t="s">
        <v>2343</v>
      </c>
      <c r="E180" s="26" t="s">
        <v>3602</v>
      </c>
      <c r="F180" s="70" t="s">
        <v>242</v>
      </c>
      <c r="G180" s="70" t="s">
        <v>164</v>
      </c>
      <c r="H180" s="70" t="s">
        <v>165</v>
      </c>
      <c r="I180" s="69">
        <v>443715</v>
      </c>
      <c r="J180" s="70" t="s">
        <v>163</v>
      </c>
      <c r="K180" s="70" t="s">
        <v>3601</v>
      </c>
      <c r="L180" s="70" t="s">
        <v>3600</v>
      </c>
      <c r="M180" s="70"/>
    </row>
    <row r="181" spans="1:13" s="56" customFormat="1" ht="66" hidden="1" customHeight="1" outlineLevel="2">
      <c r="A181" s="37" t="s">
        <v>613</v>
      </c>
      <c r="B181" s="70" t="s">
        <v>430</v>
      </c>
      <c r="C181" s="70" t="s">
        <v>618</v>
      </c>
      <c r="D181" s="70" t="s">
        <v>54</v>
      </c>
      <c r="E181" s="26" t="s">
        <v>1470</v>
      </c>
      <c r="F181" s="70" t="s">
        <v>242</v>
      </c>
      <c r="G181" s="70" t="s">
        <v>164</v>
      </c>
      <c r="H181" s="70" t="s">
        <v>165</v>
      </c>
      <c r="I181" s="69">
        <v>94500</v>
      </c>
      <c r="J181" s="70" t="s">
        <v>163</v>
      </c>
      <c r="K181" s="70" t="s">
        <v>3599</v>
      </c>
      <c r="L181" s="70" t="s">
        <v>3598</v>
      </c>
      <c r="M181" s="70"/>
    </row>
    <row r="182" spans="1:13" s="56" customFormat="1" ht="66" hidden="1" customHeight="1" outlineLevel="2">
      <c r="A182" s="37" t="s">
        <v>613</v>
      </c>
      <c r="B182" s="70" t="s">
        <v>430</v>
      </c>
      <c r="C182" s="70" t="s">
        <v>618</v>
      </c>
      <c r="D182" s="70" t="s">
        <v>46</v>
      </c>
      <c r="E182" s="26" t="s">
        <v>956</v>
      </c>
      <c r="F182" s="70" t="s">
        <v>242</v>
      </c>
      <c r="G182" s="70" t="s">
        <v>164</v>
      </c>
      <c r="H182" s="70" t="s">
        <v>165</v>
      </c>
      <c r="I182" s="69">
        <v>120000</v>
      </c>
      <c r="J182" s="70" t="s">
        <v>163</v>
      </c>
      <c r="K182" s="70" t="s">
        <v>3597</v>
      </c>
      <c r="L182" s="70" t="s">
        <v>3596</v>
      </c>
      <c r="M182" s="70" t="s">
        <v>108</v>
      </c>
    </row>
    <row r="183" spans="1:13" s="56" customFormat="1" ht="99" hidden="1" customHeight="1" outlineLevel="2">
      <c r="A183" s="37" t="s">
        <v>613</v>
      </c>
      <c r="B183" s="70" t="s">
        <v>430</v>
      </c>
      <c r="C183" s="70" t="s">
        <v>618</v>
      </c>
      <c r="D183" s="70" t="s">
        <v>46</v>
      </c>
      <c r="E183" s="26" t="s">
        <v>3595</v>
      </c>
      <c r="F183" s="70" t="s">
        <v>242</v>
      </c>
      <c r="G183" s="70" t="s">
        <v>164</v>
      </c>
      <c r="H183" s="70" t="s">
        <v>165</v>
      </c>
      <c r="I183" s="69">
        <v>750000</v>
      </c>
      <c r="J183" s="70" t="s">
        <v>163</v>
      </c>
      <c r="K183" s="70" t="s">
        <v>3594</v>
      </c>
      <c r="L183" s="70" t="s">
        <v>3593</v>
      </c>
      <c r="M183" s="70"/>
    </row>
    <row r="184" spans="1:13" s="56" customFormat="1" ht="82.5" hidden="1" customHeight="1" outlineLevel="2">
      <c r="A184" s="37" t="s">
        <v>613</v>
      </c>
      <c r="B184" s="70" t="s">
        <v>430</v>
      </c>
      <c r="C184" s="70" t="s">
        <v>618</v>
      </c>
      <c r="D184" s="70" t="s">
        <v>54</v>
      </c>
      <c r="E184" s="26" t="s">
        <v>1185</v>
      </c>
      <c r="F184" s="70" t="s">
        <v>242</v>
      </c>
      <c r="G184" s="70" t="s">
        <v>164</v>
      </c>
      <c r="H184" s="70" t="s">
        <v>165</v>
      </c>
      <c r="I184" s="69">
        <v>70000</v>
      </c>
      <c r="J184" s="70" t="s">
        <v>163</v>
      </c>
      <c r="K184" s="70" t="s">
        <v>3592</v>
      </c>
      <c r="L184" s="70" t="s">
        <v>3591</v>
      </c>
      <c r="M184" s="70"/>
    </row>
    <row r="185" spans="1:13" s="56" customFormat="1" ht="99" hidden="1" customHeight="1" outlineLevel="2">
      <c r="A185" s="37" t="s">
        <v>613</v>
      </c>
      <c r="B185" s="70" t="s">
        <v>430</v>
      </c>
      <c r="C185" s="70" t="s">
        <v>618</v>
      </c>
      <c r="D185" s="38" t="s">
        <v>2343</v>
      </c>
      <c r="E185" s="26" t="s">
        <v>3590</v>
      </c>
      <c r="F185" s="70" t="s">
        <v>242</v>
      </c>
      <c r="G185" s="70" t="s">
        <v>164</v>
      </c>
      <c r="H185" s="70" t="s">
        <v>165</v>
      </c>
      <c r="I185" s="69">
        <v>900000</v>
      </c>
      <c r="J185" s="70" t="s">
        <v>163</v>
      </c>
      <c r="K185" s="70" t="s">
        <v>3589</v>
      </c>
      <c r="L185" s="70" t="s">
        <v>946</v>
      </c>
      <c r="M185" s="70"/>
    </row>
    <row r="186" spans="1:13" s="56" customFormat="1" ht="66" hidden="1" customHeight="1" outlineLevel="2">
      <c r="A186" s="37" t="s">
        <v>613</v>
      </c>
      <c r="B186" s="70" t="s">
        <v>430</v>
      </c>
      <c r="C186" s="70" t="s">
        <v>618</v>
      </c>
      <c r="D186" s="70" t="s">
        <v>46</v>
      </c>
      <c r="E186" s="26" t="s">
        <v>3588</v>
      </c>
      <c r="F186" s="70" t="s">
        <v>242</v>
      </c>
      <c r="G186" s="70" t="s">
        <v>164</v>
      </c>
      <c r="H186" s="70" t="s">
        <v>165</v>
      </c>
      <c r="I186" s="69">
        <v>580000</v>
      </c>
      <c r="J186" s="70" t="s">
        <v>163</v>
      </c>
      <c r="K186" s="70" t="s">
        <v>3587</v>
      </c>
      <c r="L186" s="70" t="s">
        <v>3586</v>
      </c>
      <c r="M186" s="70"/>
    </row>
    <row r="187" spans="1:13" s="56" customFormat="1" ht="66" hidden="1" customHeight="1" outlineLevel="2">
      <c r="A187" s="37" t="s">
        <v>613</v>
      </c>
      <c r="B187" s="70" t="s">
        <v>3585</v>
      </c>
      <c r="C187" s="70" t="s">
        <v>618</v>
      </c>
      <c r="D187" s="70" t="s">
        <v>54</v>
      </c>
      <c r="E187" s="26" t="s">
        <v>3584</v>
      </c>
      <c r="F187" s="70" t="s">
        <v>242</v>
      </c>
      <c r="G187" s="70" t="s">
        <v>164</v>
      </c>
      <c r="H187" s="70" t="s">
        <v>165</v>
      </c>
      <c r="I187" s="69">
        <v>126000</v>
      </c>
      <c r="J187" s="70" t="s">
        <v>163</v>
      </c>
      <c r="K187" s="70" t="s">
        <v>3583</v>
      </c>
      <c r="L187" s="70" t="s">
        <v>3582</v>
      </c>
      <c r="M187" s="70"/>
    </row>
    <row r="188" spans="1:13" s="56" customFormat="1" ht="82.5" hidden="1" customHeight="1" outlineLevel="2">
      <c r="A188" s="37" t="s">
        <v>613</v>
      </c>
      <c r="B188" s="70" t="s">
        <v>430</v>
      </c>
      <c r="C188" s="70" t="s">
        <v>618</v>
      </c>
      <c r="D188" s="70" t="s">
        <v>54</v>
      </c>
      <c r="E188" s="26" t="s">
        <v>3581</v>
      </c>
      <c r="F188" s="70" t="s">
        <v>242</v>
      </c>
      <c r="G188" s="70" t="s">
        <v>164</v>
      </c>
      <c r="H188" s="70" t="s">
        <v>165</v>
      </c>
      <c r="I188" s="69">
        <v>150000</v>
      </c>
      <c r="J188" s="70" t="s">
        <v>163</v>
      </c>
      <c r="K188" s="70" t="s">
        <v>620</v>
      </c>
      <c r="L188" s="70" t="s">
        <v>622</v>
      </c>
      <c r="M188" s="70"/>
    </row>
    <row r="189" spans="1:13" s="56" customFormat="1" ht="82.5" hidden="1" customHeight="1" outlineLevel="2">
      <c r="A189" s="37" t="s">
        <v>613</v>
      </c>
      <c r="B189" s="70" t="s">
        <v>430</v>
      </c>
      <c r="C189" s="70" t="s">
        <v>618</v>
      </c>
      <c r="D189" s="70" t="s">
        <v>54</v>
      </c>
      <c r="E189" s="26" t="s">
        <v>1910</v>
      </c>
      <c r="F189" s="70" t="s">
        <v>242</v>
      </c>
      <c r="G189" s="70" t="s">
        <v>164</v>
      </c>
      <c r="H189" s="70" t="s">
        <v>165</v>
      </c>
      <c r="I189" s="69">
        <v>150000</v>
      </c>
      <c r="J189" s="70" t="s">
        <v>163</v>
      </c>
      <c r="K189" s="70" t="s">
        <v>3580</v>
      </c>
      <c r="L189" s="70" t="s">
        <v>3579</v>
      </c>
      <c r="M189" s="70"/>
    </row>
    <row r="190" spans="1:13" s="56" customFormat="1" ht="82.5" hidden="1" customHeight="1" outlineLevel="2">
      <c r="A190" s="37" t="s">
        <v>613</v>
      </c>
      <c r="B190" s="70" t="s">
        <v>430</v>
      </c>
      <c r="C190" s="70" t="s">
        <v>618</v>
      </c>
      <c r="D190" s="70" t="s">
        <v>54</v>
      </c>
      <c r="E190" s="26" t="s">
        <v>1910</v>
      </c>
      <c r="F190" s="70" t="s">
        <v>242</v>
      </c>
      <c r="G190" s="70" t="s">
        <v>164</v>
      </c>
      <c r="H190" s="70" t="s">
        <v>165</v>
      </c>
      <c r="I190" s="69">
        <v>60000</v>
      </c>
      <c r="J190" s="70" t="s">
        <v>163</v>
      </c>
      <c r="K190" s="70" t="s">
        <v>3578</v>
      </c>
      <c r="L190" s="70" t="s">
        <v>426</v>
      </c>
      <c r="M190" s="70"/>
    </row>
    <row r="191" spans="1:13" s="56" customFormat="1" ht="66" hidden="1" customHeight="1" outlineLevel="2">
      <c r="A191" s="37" t="s">
        <v>613</v>
      </c>
      <c r="B191" s="70" t="s">
        <v>430</v>
      </c>
      <c r="C191" s="70" t="s">
        <v>618</v>
      </c>
      <c r="D191" s="70" t="s">
        <v>54</v>
      </c>
      <c r="E191" s="26" t="s">
        <v>1910</v>
      </c>
      <c r="F191" s="70" t="s">
        <v>242</v>
      </c>
      <c r="G191" s="70" t="s">
        <v>164</v>
      </c>
      <c r="H191" s="70" t="s">
        <v>165</v>
      </c>
      <c r="I191" s="69">
        <v>173250</v>
      </c>
      <c r="J191" s="70" t="s">
        <v>163</v>
      </c>
      <c r="K191" s="70" t="s">
        <v>3577</v>
      </c>
      <c r="L191" s="70" t="s">
        <v>3576</v>
      </c>
      <c r="M191" s="70"/>
    </row>
    <row r="192" spans="1:13" s="56" customFormat="1" ht="66" hidden="1" customHeight="1" outlineLevel="2">
      <c r="A192" s="37" t="s">
        <v>613</v>
      </c>
      <c r="B192" s="70" t="s">
        <v>430</v>
      </c>
      <c r="C192" s="70" t="s">
        <v>618</v>
      </c>
      <c r="D192" s="70" t="s">
        <v>54</v>
      </c>
      <c r="E192" s="26" t="s">
        <v>1910</v>
      </c>
      <c r="F192" s="70" t="s">
        <v>242</v>
      </c>
      <c r="G192" s="70" t="s">
        <v>164</v>
      </c>
      <c r="H192" s="70" t="s">
        <v>165</v>
      </c>
      <c r="I192" s="69">
        <v>94500</v>
      </c>
      <c r="J192" s="70" t="s">
        <v>163</v>
      </c>
      <c r="K192" s="70" t="s">
        <v>3575</v>
      </c>
      <c r="L192" s="70" t="s">
        <v>3574</v>
      </c>
      <c r="M192" s="70"/>
    </row>
    <row r="193" spans="1:16" s="56" customFormat="1" ht="66" hidden="1" customHeight="1" outlineLevel="2">
      <c r="A193" s="37" t="s">
        <v>613</v>
      </c>
      <c r="B193" s="70" t="s">
        <v>430</v>
      </c>
      <c r="C193" s="70" t="s">
        <v>618</v>
      </c>
      <c r="D193" s="70" t="s">
        <v>54</v>
      </c>
      <c r="E193" s="26" t="s">
        <v>3573</v>
      </c>
      <c r="F193" s="70" t="s">
        <v>242</v>
      </c>
      <c r="G193" s="70" t="s">
        <v>164</v>
      </c>
      <c r="H193" s="70" t="s">
        <v>165</v>
      </c>
      <c r="I193" s="69">
        <v>180000</v>
      </c>
      <c r="J193" s="70" t="s">
        <v>163</v>
      </c>
      <c r="K193" s="70" t="s">
        <v>3572</v>
      </c>
      <c r="L193" s="70" t="s">
        <v>3571</v>
      </c>
      <c r="M193" s="70"/>
    </row>
    <row r="194" spans="1:16" s="56" customFormat="1" ht="66" hidden="1" customHeight="1" outlineLevel="2">
      <c r="A194" s="37" t="s">
        <v>613</v>
      </c>
      <c r="B194" s="70" t="s">
        <v>430</v>
      </c>
      <c r="C194" s="70" t="s">
        <v>618</v>
      </c>
      <c r="D194" s="70" t="s">
        <v>54</v>
      </c>
      <c r="E194" s="26" t="s">
        <v>3570</v>
      </c>
      <c r="F194" s="70" t="s">
        <v>242</v>
      </c>
      <c r="G194" s="70" t="s">
        <v>164</v>
      </c>
      <c r="H194" s="70" t="s">
        <v>165</v>
      </c>
      <c r="I194" s="69">
        <v>168000</v>
      </c>
      <c r="J194" s="70" t="s">
        <v>163</v>
      </c>
      <c r="K194" s="70" t="s">
        <v>3569</v>
      </c>
      <c r="L194" s="70" t="s">
        <v>947</v>
      </c>
      <c r="M194" s="70"/>
    </row>
    <row r="195" spans="1:16" s="56" customFormat="1" ht="82.5" hidden="1" customHeight="1" outlineLevel="2">
      <c r="A195" s="37" t="s">
        <v>613</v>
      </c>
      <c r="B195" s="70" t="s">
        <v>430</v>
      </c>
      <c r="C195" s="70" t="s">
        <v>618</v>
      </c>
      <c r="D195" s="70" t="s">
        <v>54</v>
      </c>
      <c r="E195" s="26" t="s">
        <v>1185</v>
      </c>
      <c r="F195" s="70" t="s">
        <v>242</v>
      </c>
      <c r="G195" s="70" t="s">
        <v>164</v>
      </c>
      <c r="H195" s="70" t="s">
        <v>165</v>
      </c>
      <c r="I195" s="69">
        <v>31500</v>
      </c>
      <c r="J195" s="70" t="s">
        <v>163</v>
      </c>
      <c r="K195" s="70" t="s">
        <v>3568</v>
      </c>
      <c r="L195" s="70" t="s">
        <v>945</v>
      </c>
      <c r="M195" s="70"/>
    </row>
    <row r="196" spans="1:16" s="56" customFormat="1" ht="66" hidden="1" customHeight="1" outlineLevel="2">
      <c r="A196" s="37" t="s">
        <v>613</v>
      </c>
      <c r="B196" s="70" t="s">
        <v>430</v>
      </c>
      <c r="C196" s="70" t="s">
        <v>618</v>
      </c>
      <c r="D196" s="38" t="s">
        <v>2343</v>
      </c>
      <c r="E196" s="26" t="s">
        <v>1180</v>
      </c>
      <c r="F196" s="70" t="s">
        <v>242</v>
      </c>
      <c r="G196" s="70" t="s">
        <v>164</v>
      </c>
      <c r="H196" s="70" t="s">
        <v>165</v>
      </c>
      <c r="I196" s="69">
        <v>150000</v>
      </c>
      <c r="J196" s="70" t="s">
        <v>163</v>
      </c>
      <c r="K196" s="70" t="s">
        <v>3567</v>
      </c>
      <c r="L196" s="70" t="s">
        <v>3566</v>
      </c>
      <c r="M196" s="70"/>
    </row>
    <row r="197" spans="1:16" s="56" customFormat="1" ht="115.5" hidden="1" customHeight="1" outlineLevel="2">
      <c r="A197" s="37" t="s">
        <v>613</v>
      </c>
      <c r="B197" s="70" t="s">
        <v>430</v>
      </c>
      <c r="C197" s="70" t="s">
        <v>618</v>
      </c>
      <c r="D197" s="70" t="s">
        <v>46</v>
      </c>
      <c r="E197" s="26" t="s">
        <v>3565</v>
      </c>
      <c r="F197" s="70" t="s">
        <v>242</v>
      </c>
      <c r="G197" s="70" t="s">
        <v>164</v>
      </c>
      <c r="H197" s="70" t="s">
        <v>165</v>
      </c>
      <c r="I197" s="69">
        <v>142003</v>
      </c>
      <c r="J197" s="70" t="s">
        <v>163</v>
      </c>
      <c r="K197" s="70" t="s">
        <v>3564</v>
      </c>
      <c r="L197" s="70" t="s">
        <v>3563</v>
      </c>
      <c r="M197" s="70"/>
    </row>
    <row r="198" spans="1:16" s="56" customFormat="1" ht="66" hidden="1" customHeight="1" outlineLevel="2">
      <c r="A198" s="37" t="s">
        <v>613</v>
      </c>
      <c r="B198" s="70" t="s">
        <v>3562</v>
      </c>
      <c r="C198" s="70" t="s">
        <v>618</v>
      </c>
      <c r="D198" s="70" t="s">
        <v>46</v>
      </c>
      <c r="E198" s="26" t="s">
        <v>3561</v>
      </c>
      <c r="F198" s="70" t="s">
        <v>242</v>
      </c>
      <c r="G198" s="70" t="s">
        <v>164</v>
      </c>
      <c r="H198" s="70" t="s">
        <v>165</v>
      </c>
      <c r="I198" s="69">
        <v>27000</v>
      </c>
      <c r="J198" s="70" t="s">
        <v>163</v>
      </c>
      <c r="K198" s="70" t="s">
        <v>3560</v>
      </c>
      <c r="L198" s="70" t="s">
        <v>3524</v>
      </c>
      <c r="M198" s="70" t="s">
        <v>108</v>
      </c>
    </row>
    <row r="199" spans="1:16" s="56" customFormat="1" ht="165" hidden="1" customHeight="1" outlineLevel="2">
      <c r="A199" s="37" t="s">
        <v>613</v>
      </c>
      <c r="B199" s="70" t="s">
        <v>3559</v>
      </c>
      <c r="C199" s="70" t="s">
        <v>618</v>
      </c>
      <c r="D199" s="70" t="s">
        <v>46</v>
      </c>
      <c r="E199" s="26" t="s">
        <v>3558</v>
      </c>
      <c r="F199" s="70" t="s">
        <v>242</v>
      </c>
      <c r="G199" s="70" t="s">
        <v>164</v>
      </c>
      <c r="H199" s="70" t="s">
        <v>165</v>
      </c>
      <c r="I199" s="69">
        <v>281400</v>
      </c>
      <c r="J199" s="70" t="s">
        <v>163</v>
      </c>
      <c r="K199" s="70" t="s">
        <v>3557</v>
      </c>
      <c r="L199" s="70" t="s">
        <v>3556</v>
      </c>
      <c r="M199" s="70" t="s">
        <v>108</v>
      </c>
    </row>
    <row r="200" spans="1:16" s="56" customFormat="1" ht="66" hidden="1" customHeight="1" outlineLevel="2">
      <c r="A200" s="37" t="s">
        <v>613</v>
      </c>
      <c r="B200" s="70" t="s">
        <v>3552</v>
      </c>
      <c r="C200" s="70" t="s">
        <v>618</v>
      </c>
      <c r="D200" s="70" t="s">
        <v>46</v>
      </c>
      <c r="E200" s="26" t="s">
        <v>3555</v>
      </c>
      <c r="F200" s="70" t="s">
        <v>242</v>
      </c>
      <c r="G200" s="70" t="s">
        <v>164</v>
      </c>
      <c r="H200" s="70" t="s">
        <v>165</v>
      </c>
      <c r="I200" s="69">
        <v>20000</v>
      </c>
      <c r="J200" s="70" t="s">
        <v>163</v>
      </c>
      <c r="K200" s="70" t="s">
        <v>3554</v>
      </c>
      <c r="L200" s="70" t="s">
        <v>429</v>
      </c>
      <c r="M200" s="70" t="s">
        <v>108</v>
      </c>
      <c r="P200" s="56" t="s">
        <v>3553</v>
      </c>
    </row>
    <row r="201" spans="1:16" s="56" customFormat="1" ht="99" hidden="1" customHeight="1" outlineLevel="2">
      <c r="A201" s="37" t="s">
        <v>613</v>
      </c>
      <c r="B201" s="70" t="s">
        <v>3552</v>
      </c>
      <c r="C201" s="70" t="s">
        <v>618</v>
      </c>
      <c r="D201" s="70" t="s">
        <v>46</v>
      </c>
      <c r="E201" s="26" t="s">
        <v>3551</v>
      </c>
      <c r="F201" s="70" t="s">
        <v>242</v>
      </c>
      <c r="G201" s="70" t="s">
        <v>164</v>
      </c>
      <c r="H201" s="70" t="s">
        <v>165</v>
      </c>
      <c r="I201" s="69">
        <v>269350</v>
      </c>
      <c r="J201" s="70" t="s">
        <v>163</v>
      </c>
      <c r="K201" s="70" t="s">
        <v>3550</v>
      </c>
      <c r="L201" s="70" t="s">
        <v>3549</v>
      </c>
      <c r="M201" s="70" t="s">
        <v>108</v>
      </c>
    </row>
    <row r="202" spans="1:16" s="56" customFormat="1" ht="66" hidden="1" customHeight="1" outlineLevel="2">
      <c r="A202" s="37" t="s">
        <v>613</v>
      </c>
      <c r="B202" s="70" t="s">
        <v>3548</v>
      </c>
      <c r="C202" s="70" t="s">
        <v>618</v>
      </c>
      <c r="D202" s="70" t="s">
        <v>46</v>
      </c>
      <c r="E202" s="26" t="s">
        <v>3157</v>
      </c>
      <c r="F202" s="70" t="s">
        <v>242</v>
      </c>
      <c r="G202" s="70" t="s">
        <v>164</v>
      </c>
      <c r="H202" s="70" t="s">
        <v>165</v>
      </c>
      <c r="I202" s="69">
        <v>148728</v>
      </c>
      <c r="J202" s="70" t="s">
        <v>163</v>
      </c>
      <c r="K202" s="70" t="s">
        <v>3547</v>
      </c>
      <c r="L202" s="70" t="s">
        <v>3546</v>
      </c>
      <c r="M202" s="70"/>
    </row>
    <row r="203" spans="1:16" s="56" customFormat="1" ht="66" hidden="1" customHeight="1" outlineLevel="2">
      <c r="A203" s="37" t="s">
        <v>613</v>
      </c>
      <c r="B203" s="70" t="s">
        <v>3545</v>
      </c>
      <c r="C203" s="70" t="s">
        <v>618</v>
      </c>
      <c r="D203" s="70" t="s">
        <v>46</v>
      </c>
      <c r="E203" s="26" t="s">
        <v>3544</v>
      </c>
      <c r="F203" s="70" t="s">
        <v>242</v>
      </c>
      <c r="G203" s="70" t="s">
        <v>164</v>
      </c>
      <c r="H203" s="70" t="s">
        <v>165</v>
      </c>
      <c r="I203" s="69">
        <v>28110</v>
      </c>
      <c r="J203" s="70" t="s">
        <v>163</v>
      </c>
      <c r="K203" s="70" t="s">
        <v>3543</v>
      </c>
      <c r="L203" s="70" t="s">
        <v>3542</v>
      </c>
      <c r="M203" s="70"/>
    </row>
    <row r="204" spans="1:16" s="56" customFormat="1" ht="66" hidden="1" customHeight="1" outlineLevel="2">
      <c r="A204" s="37" t="s">
        <v>613</v>
      </c>
      <c r="B204" s="70" t="s">
        <v>3541</v>
      </c>
      <c r="C204" s="70" t="s">
        <v>618</v>
      </c>
      <c r="D204" s="70" t="s">
        <v>46</v>
      </c>
      <c r="E204" s="26" t="s">
        <v>3540</v>
      </c>
      <c r="F204" s="70" t="s">
        <v>242</v>
      </c>
      <c r="G204" s="70" t="s">
        <v>164</v>
      </c>
      <c r="H204" s="70" t="s">
        <v>165</v>
      </c>
      <c r="I204" s="69">
        <v>4206299</v>
      </c>
      <c r="J204" s="70" t="s">
        <v>163</v>
      </c>
      <c r="K204" s="70" t="s">
        <v>3539</v>
      </c>
      <c r="L204" s="70" t="s">
        <v>3517</v>
      </c>
      <c r="M204" s="70"/>
    </row>
    <row r="205" spans="1:16" s="56" customFormat="1" ht="82.5" hidden="1" customHeight="1" outlineLevel="2">
      <c r="A205" s="37" t="s">
        <v>613</v>
      </c>
      <c r="B205" s="70" t="s">
        <v>3538</v>
      </c>
      <c r="C205" s="70" t="s">
        <v>618</v>
      </c>
      <c r="D205" s="70" t="s">
        <v>46</v>
      </c>
      <c r="E205" s="26" t="s">
        <v>3537</v>
      </c>
      <c r="F205" s="70" t="s">
        <v>242</v>
      </c>
      <c r="G205" s="70" t="s">
        <v>164</v>
      </c>
      <c r="H205" s="70" t="s">
        <v>165</v>
      </c>
      <c r="I205" s="69">
        <v>788000</v>
      </c>
      <c r="J205" s="70" t="s">
        <v>163</v>
      </c>
      <c r="K205" s="70" t="s">
        <v>3536</v>
      </c>
      <c r="L205" s="70" t="s">
        <v>3524</v>
      </c>
      <c r="M205" s="70" t="s">
        <v>108</v>
      </c>
    </row>
    <row r="206" spans="1:16" s="56" customFormat="1" ht="66" hidden="1" customHeight="1" outlineLevel="2">
      <c r="A206" s="37" t="s">
        <v>613</v>
      </c>
      <c r="B206" s="70" t="s">
        <v>3535</v>
      </c>
      <c r="C206" s="70" t="s">
        <v>618</v>
      </c>
      <c r="D206" s="70" t="s">
        <v>46</v>
      </c>
      <c r="E206" s="26" t="s">
        <v>3532</v>
      </c>
      <c r="F206" s="70" t="s">
        <v>242</v>
      </c>
      <c r="G206" s="70" t="s">
        <v>164</v>
      </c>
      <c r="H206" s="70" t="s">
        <v>165</v>
      </c>
      <c r="I206" s="69">
        <v>10500</v>
      </c>
      <c r="J206" s="70" t="s">
        <v>163</v>
      </c>
      <c r="K206" s="70" t="s">
        <v>3534</v>
      </c>
      <c r="L206" s="70" t="s">
        <v>167</v>
      </c>
      <c r="M206" s="70" t="s">
        <v>108</v>
      </c>
    </row>
    <row r="207" spans="1:16" s="56" customFormat="1" ht="66" hidden="1" customHeight="1" outlineLevel="2">
      <c r="A207" s="37" t="s">
        <v>613</v>
      </c>
      <c r="B207" s="70" t="s">
        <v>3533</v>
      </c>
      <c r="C207" s="70" t="s">
        <v>618</v>
      </c>
      <c r="D207" s="70" t="s">
        <v>46</v>
      </c>
      <c r="E207" s="26" t="s">
        <v>3532</v>
      </c>
      <c r="F207" s="70" t="s">
        <v>242</v>
      </c>
      <c r="G207" s="70" t="s">
        <v>164</v>
      </c>
      <c r="H207" s="70" t="s">
        <v>165</v>
      </c>
      <c r="I207" s="69">
        <v>10500</v>
      </c>
      <c r="J207" s="70" t="s">
        <v>163</v>
      </c>
      <c r="K207" s="70" t="s">
        <v>3531</v>
      </c>
      <c r="L207" s="70" t="s">
        <v>167</v>
      </c>
      <c r="M207" s="70" t="s">
        <v>108</v>
      </c>
    </row>
    <row r="208" spans="1:16" s="56" customFormat="1" ht="66" hidden="1" customHeight="1" outlineLevel="2">
      <c r="A208" s="37" t="s">
        <v>613</v>
      </c>
      <c r="B208" s="70" t="s">
        <v>3530</v>
      </c>
      <c r="C208" s="70" t="s">
        <v>618</v>
      </c>
      <c r="D208" s="70" t="s">
        <v>46</v>
      </c>
      <c r="E208" s="26" t="s">
        <v>3529</v>
      </c>
      <c r="F208" s="70" t="s">
        <v>242</v>
      </c>
      <c r="G208" s="70" t="s">
        <v>164</v>
      </c>
      <c r="H208" s="70" t="s">
        <v>165</v>
      </c>
      <c r="I208" s="69">
        <v>15750</v>
      </c>
      <c r="J208" s="70" t="s">
        <v>163</v>
      </c>
      <c r="K208" s="70" t="s">
        <v>3528</v>
      </c>
      <c r="L208" s="70" t="s">
        <v>3524</v>
      </c>
      <c r="M208" s="70" t="s">
        <v>108</v>
      </c>
    </row>
    <row r="209" spans="1:13" s="56" customFormat="1" ht="66" hidden="1" customHeight="1" outlineLevel="2">
      <c r="A209" s="37" t="s">
        <v>613</v>
      </c>
      <c r="B209" s="70" t="s">
        <v>3527</v>
      </c>
      <c r="C209" s="70" t="s">
        <v>618</v>
      </c>
      <c r="D209" s="70" t="s">
        <v>46</v>
      </c>
      <c r="E209" s="26" t="s">
        <v>3526</v>
      </c>
      <c r="F209" s="70" t="s">
        <v>242</v>
      </c>
      <c r="G209" s="70" t="s">
        <v>164</v>
      </c>
      <c r="H209" s="70" t="s">
        <v>165</v>
      </c>
      <c r="I209" s="69">
        <v>49576</v>
      </c>
      <c r="J209" s="70" t="s">
        <v>163</v>
      </c>
      <c r="K209" s="70" t="s">
        <v>3525</v>
      </c>
      <c r="L209" s="70" t="s">
        <v>3524</v>
      </c>
      <c r="M209" s="70"/>
    </row>
    <row r="210" spans="1:13" s="56" customFormat="1" ht="66" hidden="1" customHeight="1" outlineLevel="2">
      <c r="A210" s="37" t="s">
        <v>613</v>
      </c>
      <c r="B210" s="70" t="s">
        <v>3523</v>
      </c>
      <c r="C210" s="70" t="s">
        <v>618</v>
      </c>
      <c r="D210" s="70" t="s">
        <v>46</v>
      </c>
      <c r="E210" s="26" t="s">
        <v>3522</v>
      </c>
      <c r="F210" s="70" t="s">
        <v>242</v>
      </c>
      <c r="G210" s="70" t="s">
        <v>164</v>
      </c>
      <c r="H210" s="70" t="s">
        <v>165</v>
      </c>
      <c r="I210" s="69">
        <v>29747</v>
      </c>
      <c r="J210" s="70" t="s">
        <v>163</v>
      </c>
      <c r="K210" s="70" t="s">
        <v>3521</v>
      </c>
      <c r="L210" s="70" t="s">
        <v>3517</v>
      </c>
      <c r="M210" s="70"/>
    </row>
    <row r="211" spans="1:13" s="56" customFormat="1" ht="66" hidden="1" customHeight="1" outlineLevel="2">
      <c r="A211" s="37" t="s">
        <v>613</v>
      </c>
      <c r="B211" s="70" t="s">
        <v>3520</v>
      </c>
      <c r="C211" s="70" t="s">
        <v>618</v>
      </c>
      <c r="D211" s="70" t="s">
        <v>46</v>
      </c>
      <c r="E211" s="26" t="s">
        <v>3519</v>
      </c>
      <c r="F211" s="70" t="s">
        <v>242</v>
      </c>
      <c r="G211" s="70" t="s">
        <v>164</v>
      </c>
      <c r="H211" s="70" t="s">
        <v>165</v>
      </c>
      <c r="I211" s="69">
        <v>43440</v>
      </c>
      <c r="J211" s="70" t="s">
        <v>163</v>
      </c>
      <c r="K211" s="70" t="s">
        <v>3518</v>
      </c>
      <c r="L211" s="70" t="s">
        <v>3517</v>
      </c>
      <c r="M211" s="70"/>
    </row>
    <row r="212" spans="1:13" s="56" customFormat="1" ht="66" hidden="1" customHeight="1" outlineLevel="2">
      <c r="A212" s="37" t="s">
        <v>613</v>
      </c>
      <c r="B212" s="70" t="s">
        <v>3516</v>
      </c>
      <c r="C212" s="70" t="s">
        <v>618</v>
      </c>
      <c r="D212" s="70" t="s">
        <v>46</v>
      </c>
      <c r="E212" s="26" t="s">
        <v>3515</v>
      </c>
      <c r="F212" s="70" t="s">
        <v>242</v>
      </c>
      <c r="G212" s="70" t="s">
        <v>164</v>
      </c>
      <c r="H212" s="70" t="s">
        <v>165</v>
      </c>
      <c r="I212" s="69">
        <v>15750</v>
      </c>
      <c r="J212" s="70" t="s">
        <v>163</v>
      </c>
      <c r="K212" s="70" t="s">
        <v>3514</v>
      </c>
      <c r="L212" s="70" t="s">
        <v>3501</v>
      </c>
      <c r="M212" s="70"/>
    </row>
    <row r="213" spans="1:13" s="56" customFormat="1" ht="66" hidden="1" customHeight="1" outlineLevel="2">
      <c r="A213" s="37" t="s">
        <v>613</v>
      </c>
      <c r="B213" s="70" t="s">
        <v>3513</v>
      </c>
      <c r="C213" s="70" t="s">
        <v>618</v>
      </c>
      <c r="D213" s="70" t="s">
        <v>46</v>
      </c>
      <c r="E213" s="26" t="s">
        <v>3512</v>
      </c>
      <c r="F213" s="70" t="s">
        <v>242</v>
      </c>
      <c r="G213" s="70" t="s">
        <v>164</v>
      </c>
      <c r="H213" s="70" t="s">
        <v>165</v>
      </c>
      <c r="I213" s="69">
        <v>10500</v>
      </c>
      <c r="J213" s="70" t="s">
        <v>163</v>
      </c>
      <c r="K213" s="70" t="s">
        <v>3511</v>
      </c>
      <c r="L213" s="70" t="s">
        <v>3501</v>
      </c>
      <c r="M213" s="70"/>
    </row>
    <row r="214" spans="1:13" s="56" customFormat="1" ht="66" hidden="1" customHeight="1" outlineLevel="2">
      <c r="A214" s="37" t="s">
        <v>613</v>
      </c>
      <c r="B214" s="70" t="s">
        <v>3510</v>
      </c>
      <c r="C214" s="70" t="s">
        <v>618</v>
      </c>
      <c r="D214" s="70" t="s">
        <v>46</v>
      </c>
      <c r="E214" s="26" t="s">
        <v>3509</v>
      </c>
      <c r="F214" s="70" t="s">
        <v>242</v>
      </c>
      <c r="G214" s="70" t="s">
        <v>164</v>
      </c>
      <c r="H214" s="70" t="s">
        <v>165</v>
      </c>
      <c r="I214" s="69">
        <v>15750</v>
      </c>
      <c r="J214" s="70" t="s">
        <v>163</v>
      </c>
      <c r="K214" s="70" t="s">
        <v>3508</v>
      </c>
      <c r="L214" s="70" t="s">
        <v>3501</v>
      </c>
      <c r="M214" s="70"/>
    </row>
    <row r="215" spans="1:13" s="56" customFormat="1" ht="66" hidden="1" customHeight="1" outlineLevel="2">
      <c r="A215" s="37" t="s">
        <v>613</v>
      </c>
      <c r="B215" s="70" t="s">
        <v>3507</v>
      </c>
      <c r="C215" s="70" t="s">
        <v>618</v>
      </c>
      <c r="D215" s="70" t="s">
        <v>46</v>
      </c>
      <c r="E215" s="26" t="s">
        <v>3506</v>
      </c>
      <c r="F215" s="70" t="s">
        <v>242</v>
      </c>
      <c r="G215" s="70" t="s">
        <v>164</v>
      </c>
      <c r="H215" s="70" t="s">
        <v>165</v>
      </c>
      <c r="I215" s="69">
        <v>10500</v>
      </c>
      <c r="J215" s="70" t="s">
        <v>163</v>
      </c>
      <c r="K215" s="70" t="s">
        <v>3505</v>
      </c>
      <c r="L215" s="70" t="s">
        <v>3501</v>
      </c>
      <c r="M215" s="70"/>
    </row>
    <row r="216" spans="1:13" s="56" customFormat="1" ht="66" hidden="1" customHeight="1" outlineLevel="2">
      <c r="A216" s="37" t="s">
        <v>613</v>
      </c>
      <c r="B216" s="70" t="s">
        <v>3504</v>
      </c>
      <c r="C216" s="70" t="s">
        <v>618</v>
      </c>
      <c r="D216" s="70" t="s">
        <v>46</v>
      </c>
      <c r="E216" s="26" t="s">
        <v>3503</v>
      </c>
      <c r="F216" s="70" t="s">
        <v>242</v>
      </c>
      <c r="G216" s="70" t="s">
        <v>164</v>
      </c>
      <c r="H216" s="70" t="s">
        <v>165</v>
      </c>
      <c r="I216" s="69">
        <v>120750</v>
      </c>
      <c r="J216" s="70" t="s">
        <v>163</v>
      </c>
      <c r="K216" s="70" t="s">
        <v>3502</v>
      </c>
      <c r="L216" s="70" t="s">
        <v>3501</v>
      </c>
      <c r="M216" s="70"/>
    </row>
    <row r="217" spans="1:13" s="56" customFormat="1" ht="82.5" hidden="1" customHeight="1" outlineLevel="2">
      <c r="A217" s="37" t="s">
        <v>613</v>
      </c>
      <c r="B217" s="70" t="s">
        <v>3500</v>
      </c>
      <c r="C217" s="70" t="s">
        <v>618</v>
      </c>
      <c r="D217" s="70" t="s">
        <v>46</v>
      </c>
      <c r="E217" s="26" t="s">
        <v>1180</v>
      </c>
      <c r="F217" s="70" t="s">
        <v>242</v>
      </c>
      <c r="G217" s="70" t="s">
        <v>164</v>
      </c>
      <c r="H217" s="70" t="s">
        <v>165</v>
      </c>
      <c r="I217" s="69">
        <v>369390</v>
      </c>
      <c r="J217" s="70" t="s">
        <v>163</v>
      </c>
      <c r="K217" s="70" t="s">
        <v>3499</v>
      </c>
      <c r="L217" s="70" t="s">
        <v>3498</v>
      </c>
      <c r="M217" s="70"/>
    </row>
    <row r="218" spans="1:13" s="56" customFormat="1" ht="82.5" hidden="1" customHeight="1" outlineLevel="2">
      <c r="A218" s="37" t="s">
        <v>613</v>
      </c>
      <c r="B218" s="70" t="s">
        <v>3497</v>
      </c>
      <c r="C218" s="70" t="s">
        <v>618</v>
      </c>
      <c r="D218" s="70" t="s">
        <v>46</v>
      </c>
      <c r="E218" s="26" t="s">
        <v>3496</v>
      </c>
      <c r="F218" s="70" t="s">
        <v>242</v>
      </c>
      <c r="G218" s="70" t="s">
        <v>164</v>
      </c>
      <c r="H218" s="70" t="s">
        <v>165</v>
      </c>
      <c r="I218" s="69">
        <v>191310</v>
      </c>
      <c r="J218" s="70" t="s">
        <v>163</v>
      </c>
      <c r="K218" s="70" t="s">
        <v>3495</v>
      </c>
      <c r="L218" s="70" t="s">
        <v>3494</v>
      </c>
      <c r="M218" s="70"/>
    </row>
    <row r="219" spans="1:13" s="56" customFormat="1" ht="66" hidden="1" customHeight="1" outlineLevel="2">
      <c r="A219" s="37" t="s">
        <v>613</v>
      </c>
      <c r="B219" s="70" t="s">
        <v>3493</v>
      </c>
      <c r="C219" s="70" t="s">
        <v>618</v>
      </c>
      <c r="D219" s="70" t="s">
        <v>46</v>
      </c>
      <c r="E219" s="26" t="s">
        <v>3492</v>
      </c>
      <c r="F219" s="70" t="s">
        <v>242</v>
      </c>
      <c r="G219" s="70" t="s">
        <v>164</v>
      </c>
      <c r="H219" s="70" t="s">
        <v>165</v>
      </c>
      <c r="I219" s="69">
        <v>247999</v>
      </c>
      <c r="J219" s="70" t="s">
        <v>163</v>
      </c>
      <c r="K219" s="70" t="s">
        <v>3491</v>
      </c>
      <c r="L219" s="70" t="s">
        <v>3490</v>
      </c>
      <c r="M219" s="70"/>
    </row>
    <row r="220" spans="1:13" s="56" customFormat="1" ht="132" hidden="1" customHeight="1" outlineLevel="2">
      <c r="A220" s="37" t="s">
        <v>613</v>
      </c>
      <c r="B220" s="70" t="s">
        <v>3489</v>
      </c>
      <c r="C220" s="70" t="s">
        <v>618</v>
      </c>
      <c r="D220" s="70" t="s">
        <v>46</v>
      </c>
      <c r="E220" s="26" t="s">
        <v>3477</v>
      </c>
      <c r="F220" s="70" t="s">
        <v>242</v>
      </c>
      <c r="G220" s="70" t="s">
        <v>164</v>
      </c>
      <c r="H220" s="70" t="s">
        <v>165</v>
      </c>
      <c r="I220" s="69">
        <v>455330</v>
      </c>
      <c r="J220" s="70" t="s">
        <v>163</v>
      </c>
      <c r="K220" s="70" t="s">
        <v>3488</v>
      </c>
      <c r="L220" s="70" t="s">
        <v>3482</v>
      </c>
      <c r="M220" s="70"/>
    </row>
    <row r="221" spans="1:13" s="56" customFormat="1" ht="132" hidden="1" customHeight="1" outlineLevel="2">
      <c r="A221" s="37" t="s">
        <v>613</v>
      </c>
      <c r="B221" s="70" t="s">
        <v>3487</v>
      </c>
      <c r="C221" s="70" t="s">
        <v>618</v>
      </c>
      <c r="D221" s="70" t="s">
        <v>46</v>
      </c>
      <c r="E221" s="26" t="s">
        <v>1406</v>
      </c>
      <c r="F221" s="70" t="s">
        <v>242</v>
      </c>
      <c r="G221" s="70" t="s">
        <v>164</v>
      </c>
      <c r="H221" s="70" t="s">
        <v>165</v>
      </c>
      <c r="I221" s="69">
        <v>410074</v>
      </c>
      <c r="J221" s="70" t="s">
        <v>163</v>
      </c>
      <c r="K221" s="70" t="s">
        <v>3486</v>
      </c>
      <c r="L221" s="70" t="s">
        <v>3482</v>
      </c>
      <c r="M221" s="70"/>
    </row>
    <row r="222" spans="1:13" s="56" customFormat="1" ht="132" hidden="1" customHeight="1" outlineLevel="2">
      <c r="A222" s="37" t="s">
        <v>613</v>
      </c>
      <c r="B222" s="70" t="s">
        <v>3485</v>
      </c>
      <c r="C222" s="70" t="s">
        <v>618</v>
      </c>
      <c r="D222" s="70" t="s">
        <v>46</v>
      </c>
      <c r="E222" s="26" t="s">
        <v>3484</v>
      </c>
      <c r="F222" s="70" t="s">
        <v>242</v>
      </c>
      <c r="G222" s="70" t="s">
        <v>164</v>
      </c>
      <c r="H222" s="70" t="s">
        <v>165</v>
      </c>
      <c r="I222" s="69">
        <v>462015</v>
      </c>
      <c r="J222" s="70" t="s">
        <v>163</v>
      </c>
      <c r="K222" s="70" t="s">
        <v>3483</v>
      </c>
      <c r="L222" s="70" t="s">
        <v>3482</v>
      </c>
      <c r="M222" s="70"/>
    </row>
    <row r="223" spans="1:13" s="56" customFormat="1" ht="66" hidden="1" customHeight="1" outlineLevel="2">
      <c r="A223" s="37" t="s">
        <v>613</v>
      </c>
      <c r="B223" s="70" t="s">
        <v>3481</v>
      </c>
      <c r="C223" s="70" t="s">
        <v>618</v>
      </c>
      <c r="D223" s="70" t="s">
        <v>46</v>
      </c>
      <c r="E223" s="26" t="s">
        <v>3480</v>
      </c>
      <c r="F223" s="70" t="s">
        <v>242</v>
      </c>
      <c r="G223" s="70" t="s">
        <v>164</v>
      </c>
      <c r="H223" s="70" t="s">
        <v>165</v>
      </c>
      <c r="I223" s="69">
        <v>190528</v>
      </c>
      <c r="J223" s="70" t="s">
        <v>163</v>
      </c>
      <c r="K223" s="70" t="s">
        <v>3479</v>
      </c>
      <c r="L223" s="70" t="s">
        <v>3469</v>
      </c>
      <c r="M223" s="70"/>
    </row>
    <row r="224" spans="1:13" s="56" customFormat="1" ht="66" hidden="1" customHeight="1" outlineLevel="2">
      <c r="A224" s="37" t="s">
        <v>613</v>
      </c>
      <c r="B224" s="70" t="s">
        <v>3478</v>
      </c>
      <c r="C224" s="70" t="s">
        <v>618</v>
      </c>
      <c r="D224" s="70" t="s">
        <v>46</v>
      </c>
      <c r="E224" s="26" t="s">
        <v>3477</v>
      </c>
      <c r="F224" s="70" t="s">
        <v>242</v>
      </c>
      <c r="G224" s="70" t="s">
        <v>164</v>
      </c>
      <c r="H224" s="70" t="s">
        <v>165</v>
      </c>
      <c r="I224" s="69">
        <v>197597</v>
      </c>
      <c r="J224" s="70" t="s">
        <v>163</v>
      </c>
      <c r="K224" s="70" t="s">
        <v>3476</v>
      </c>
      <c r="L224" s="70" t="s">
        <v>3469</v>
      </c>
      <c r="M224" s="70"/>
    </row>
    <row r="225" spans="1:13" s="56" customFormat="1" ht="82.5" hidden="1" customHeight="1" outlineLevel="2">
      <c r="A225" s="37" t="s">
        <v>613</v>
      </c>
      <c r="B225" s="70" t="s">
        <v>3475</v>
      </c>
      <c r="C225" s="70" t="s">
        <v>618</v>
      </c>
      <c r="D225" s="70" t="s">
        <v>46</v>
      </c>
      <c r="E225" s="26" t="s">
        <v>1237</v>
      </c>
      <c r="F225" s="70" t="s">
        <v>242</v>
      </c>
      <c r="G225" s="70" t="s">
        <v>164</v>
      </c>
      <c r="H225" s="70" t="s">
        <v>165</v>
      </c>
      <c r="I225" s="69">
        <v>204750</v>
      </c>
      <c r="J225" s="70" t="s">
        <v>163</v>
      </c>
      <c r="K225" s="70" t="s">
        <v>3474</v>
      </c>
      <c r="L225" s="70" t="s">
        <v>3469</v>
      </c>
      <c r="M225" s="70"/>
    </row>
    <row r="226" spans="1:13" s="56" customFormat="1" ht="82.5" hidden="1" customHeight="1" outlineLevel="2">
      <c r="A226" s="37" t="s">
        <v>613</v>
      </c>
      <c r="B226" s="70" t="s">
        <v>3473</v>
      </c>
      <c r="C226" s="70" t="s">
        <v>618</v>
      </c>
      <c r="D226" s="70" t="s">
        <v>46</v>
      </c>
      <c r="E226" s="26" t="s">
        <v>1237</v>
      </c>
      <c r="F226" s="70" t="s">
        <v>242</v>
      </c>
      <c r="G226" s="70" t="s">
        <v>164</v>
      </c>
      <c r="H226" s="70" t="s">
        <v>165</v>
      </c>
      <c r="I226" s="69">
        <v>312681</v>
      </c>
      <c r="J226" s="70" t="s">
        <v>163</v>
      </c>
      <c r="K226" s="70" t="s">
        <v>3472</v>
      </c>
      <c r="L226" s="70" t="s">
        <v>3469</v>
      </c>
      <c r="M226" s="70"/>
    </row>
    <row r="227" spans="1:13" s="56" customFormat="1" ht="82.5" hidden="1" customHeight="1" outlineLevel="2">
      <c r="A227" s="37" t="s">
        <v>613</v>
      </c>
      <c r="B227" s="70" t="s">
        <v>3471</v>
      </c>
      <c r="C227" s="70" t="s">
        <v>618</v>
      </c>
      <c r="D227" s="70" t="s">
        <v>46</v>
      </c>
      <c r="E227" s="26" t="s">
        <v>1237</v>
      </c>
      <c r="F227" s="70" t="s">
        <v>242</v>
      </c>
      <c r="G227" s="70" t="s">
        <v>164</v>
      </c>
      <c r="H227" s="70" t="s">
        <v>165</v>
      </c>
      <c r="I227" s="69">
        <v>173775</v>
      </c>
      <c r="J227" s="70" t="s">
        <v>163</v>
      </c>
      <c r="K227" s="70" t="s">
        <v>3470</v>
      </c>
      <c r="L227" s="70" t="s">
        <v>3469</v>
      </c>
      <c r="M227" s="70"/>
    </row>
    <row r="228" spans="1:13" s="56" customFormat="1" ht="66" hidden="1" customHeight="1" outlineLevel="2">
      <c r="A228" s="37" t="s">
        <v>613</v>
      </c>
      <c r="B228" s="70" t="s">
        <v>3468</v>
      </c>
      <c r="C228" s="70" t="s">
        <v>618</v>
      </c>
      <c r="D228" s="70" t="s">
        <v>46</v>
      </c>
      <c r="E228" s="26" t="s">
        <v>1951</v>
      </c>
      <c r="F228" s="70" t="s">
        <v>242</v>
      </c>
      <c r="G228" s="70" t="s">
        <v>164</v>
      </c>
      <c r="H228" s="70" t="s">
        <v>165</v>
      </c>
      <c r="I228" s="69">
        <v>40000</v>
      </c>
      <c r="J228" s="70" t="s">
        <v>163</v>
      </c>
      <c r="K228" s="70" t="s">
        <v>3467</v>
      </c>
      <c r="L228" s="70" t="s">
        <v>3075</v>
      </c>
      <c r="M228" s="70" t="s">
        <v>108</v>
      </c>
    </row>
    <row r="229" spans="1:13" s="56" customFormat="1" ht="66" hidden="1" customHeight="1" outlineLevel="2">
      <c r="A229" s="37" t="s">
        <v>613</v>
      </c>
      <c r="B229" s="70" t="s">
        <v>3466</v>
      </c>
      <c r="C229" s="70" t="s">
        <v>618</v>
      </c>
      <c r="D229" s="70" t="s">
        <v>46</v>
      </c>
      <c r="E229" s="26" t="s">
        <v>3465</v>
      </c>
      <c r="F229" s="70" t="s">
        <v>242</v>
      </c>
      <c r="G229" s="70" t="s">
        <v>164</v>
      </c>
      <c r="H229" s="70" t="s">
        <v>165</v>
      </c>
      <c r="I229" s="69">
        <v>40000</v>
      </c>
      <c r="J229" s="70" t="s">
        <v>163</v>
      </c>
      <c r="K229" s="70" t="s">
        <v>3464</v>
      </c>
      <c r="L229" s="70" t="s">
        <v>3075</v>
      </c>
      <c r="M229" s="70" t="s">
        <v>108</v>
      </c>
    </row>
    <row r="230" spans="1:13" s="56" customFormat="1" ht="82.5" hidden="1" customHeight="1" outlineLevel="2">
      <c r="A230" s="37" t="s">
        <v>613</v>
      </c>
      <c r="B230" s="70" t="s">
        <v>3463</v>
      </c>
      <c r="C230" s="70" t="s">
        <v>618</v>
      </c>
      <c r="D230" s="70" t="s">
        <v>46</v>
      </c>
      <c r="E230" s="26" t="s">
        <v>3462</v>
      </c>
      <c r="F230" s="70" t="s">
        <v>242</v>
      </c>
      <c r="G230" s="70" t="s">
        <v>164</v>
      </c>
      <c r="H230" s="70" t="s">
        <v>165</v>
      </c>
      <c r="I230" s="69">
        <v>100000</v>
      </c>
      <c r="J230" s="70" t="s">
        <v>163</v>
      </c>
      <c r="K230" s="70" t="s">
        <v>3461</v>
      </c>
      <c r="L230" s="70" t="s">
        <v>3460</v>
      </c>
      <c r="M230" s="70" t="s">
        <v>108</v>
      </c>
    </row>
    <row r="231" spans="1:13" s="56" customFormat="1" ht="66" hidden="1" customHeight="1" outlineLevel="2">
      <c r="A231" s="37" t="s">
        <v>613</v>
      </c>
      <c r="B231" s="70" t="s">
        <v>3459</v>
      </c>
      <c r="C231" s="70" t="s">
        <v>618</v>
      </c>
      <c r="D231" s="70" t="s">
        <v>46</v>
      </c>
      <c r="E231" s="26" t="s">
        <v>3458</v>
      </c>
      <c r="F231" s="70" t="s">
        <v>242</v>
      </c>
      <c r="G231" s="70" t="s">
        <v>164</v>
      </c>
      <c r="H231" s="70" t="s">
        <v>165</v>
      </c>
      <c r="I231" s="69">
        <v>53000</v>
      </c>
      <c r="J231" s="70" t="s">
        <v>163</v>
      </c>
      <c r="K231" s="70" t="s">
        <v>3457</v>
      </c>
      <c r="L231" s="70" t="s">
        <v>3075</v>
      </c>
      <c r="M231" s="70"/>
    </row>
    <row r="232" spans="1:13" s="56" customFormat="1" ht="66" hidden="1" customHeight="1" outlineLevel="2">
      <c r="A232" s="37" t="s">
        <v>613</v>
      </c>
      <c r="B232" s="70" t="s">
        <v>3456</v>
      </c>
      <c r="C232" s="70" t="s">
        <v>618</v>
      </c>
      <c r="D232" s="70" t="s">
        <v>46</v>
      </c>
      <c r="E232" s="26" t="s">
        <v>3455</v>
      </c>
      <c r="F232" s="70" t="s">
        <v>242</v>
      </c>
      <c r="G232" s="70" t="s">
        <v>164</v>
      </c>
      <c r="H232" s="70" t="s">
        <v>165</v>
      </c>
      <c r="I232" s="69">
        <v>60000</v>
      </c>
      <c r="J232" s="70" t="s">
        <v>163</v>
      </c>
      <c r="K232" s="70" t="s">
        <v>3454</v>
      </c>
      <c r="L232" s="70" t="s">
        <v>3453</v>
      </c>
      <c r="M232" s="70"/>
    </row>
    <row r="233" spans="1:13" s="56" customFormat="1" ht="66" hidden="1" customHeight="1" outlineLevel="2">
      <c r="A233" s="37" t="s">
        <v>613</v>
      </c>
      <c r="B233" s="70" t="s">
        <v>3452</v>
      </c>
      <c r="C233" s="70" t="s">
        <v>618</v>
      </c>
      <c r="D233" s="70" t="s">
        <v>46</v>
      </c>
      <c r="E233" s="26" t="s">
        <v>3451</v>
      </c>
      <c r="F233" s="70" t="s">
        <v>242</v>
      </c>
      <c r="G233" s="70" t="s">
        <v>164</v>
      </c>
      <c r="H233" s="70" t="s">
        <v>165</v>
      </c>
      <c r="I233" s="69">
        <v>37996</v>
      </c>
      <c r="J233" s="70" t="s">
        <v>163</v>
      </c>
      <c r="K233" s="70" t="s">
        <v>3450</v>
      </c>
      <c r="L233" s="70" t="s">
        <v>3430</v>
      </c>
      <c r="M233" s="70"/>
    </row>
    <row r="234" spans="1:13" s="56" customFormat="1" ht="66" hidden="1" customHeight="1" outlineLevel="2">
      <c r="A234" s="37" t="s">
        <v>613</v>
      </c>
      <c r="B234" s="70" t="s">
        <v>3449</v>
      </c>
      <c r="C234" s="70" t="s">
        <v>618</v>
      </c>
      <c r="D234" s="70" t="s">
        <v>46</v>
      </c>
      <c r="E234" s="26" t="s">
        <v>3448</v>
      </c>
      <c r="F234" s="70" t="s">
        <v>242</v>
      </c>
      <c r="G234" s="70" t="s">
        <v>164</v>
      </c>
      <c r="H234" s="70" t="s">
        <v>165</v>
      </c>
      <c r="I234" s="69">
        <v>90000</v>
      </c>
      <c r="J234" s="70" t="s">
        <v>163</v>
      </c>
      <c r="K234" s="70" t="s">
        <v>3447</v>
      </c>
      <c r="L234" s="70" t="s">
        <v>3430</v>
      </c>
      <c r="M234" s="70"/>
    </row>
    <row r="235" spans="1:13" s="56" customFormat="1" ht="66" hidden="1" customHeight="1" outlineLevel="2">
      <c r="A235" s="37" t="s">
        <v>613</v>
      </c>
      <c r="B235" s="70" t="s">
        <v>3446</v>
      </c>
      <c r="C235" s="70" t="s">
        <v>618</v>
      </c>
      <c r="D235" s="70" t="s">
        <v>46</v>
      </c>
      <c r="E235" s="26" t="s">
        <v>3445</v>
      </c>
      <c r="F235" s="70" t="s">
        <v>242</v>
      </c>
      <c r="G235" s="70" t="s">
        <v>164</v>
      </c>
      <c r="H235" s="70" t="s">
        <v>165</v>
      </c>
      <c r="I235" s="69">
        <v>90000</v>
      </c>
      <c r="J235" s="70" t="s">
        <v>163</v>
      </c>
      <c r="K235" s="70" t="s">
        <v>3444</v>
      </c>
      <c r="L235" s="70" t="s">
        <v>3426</v>
      </c>
      <c r="M235" s="70"/>
    </row>
    <row r="236" spans="1:13" s="56" customFormat="1" ht="66" hidden="1" customHeight="1" outlineLevel="2">
      <c r="A236" s="37" t="s">
        <v>613</v>
      </c>
      <c r="B236" s="70" t="s">
        <v>3443</v>
      </c>
      <c r="C236" s="70" t="s">
        <v>618</v>
      </c>
      <c r="D236" s="70" t="s">
        <v>46</v>
      </c>
      <c r="E236" s="26" t="s">
        <v>3416</v>
      </c>
      <c r="F236" s="70" t="s">
        <v>242</v>
      </c>
      <c r="G236" s="70" t="s">
        <v>164</v>
      </c>
      <c r="H236" s="70" t="s">
        <v>165</v>
      </c>
      <c r="I236" s="69">
        <v>108000</v>
      </c>
      <c r="J236" s="70" t="s">
        <v>163</v>
      </c>
      <c r="K236" s="70" t="s">
        <v>3442</v>
      </c>
      <c r="L236" s="70" t="s">
        <v>3418</v>
      </c>
      <c r="M236" s="70"/>
    </row>
    <row r="237" spans="1:13" s="56" customFormat="1" ht="66" hidden="1" customHeight="1" outlineLevel="2">
      <c r="A237" s="37" t="s">
        <v>613</v>
      </c>
      <c r="B237" s="70" t="s">
        <v>3441</v>
      </c>
      <c r="C237" s="70" t="s">
        <v>618</v>
      </c>
      <c r="D237" s="70" t="s">
        <v>46</v>
      </c>
      <c r="E237" s="26" t="s">
        <v>3440</v>
      </c>
      <c r="F237" s="70" t="s">
        <v>242</v>
      </c>
      <c r="G237" s="70" t="s">
        <v>164</v>
      </c>
      <c r="H237" s="70" t="s">
        <v>165</v>
      </c>
      <c r="I237" s="69">
        <v>90000</v>
      </c>
      <c r="J237" s="70" t="s">
        <v>163</v>
      </c>
      <c r="K237" s="70" t="s">
        <v>3439</v>
      </c>
      <c r="L237" s="70" t="s">
        <v>3430</v>
      </c>
      <c r="M237" s="70"/>
    </row>
    <row r="238" spans="1:13" s="56" customFormat="1" ht="66" hidden="1" customHeight="1" outlineLevel="2">
      <c r="A238" s="37" t="s">
        <v>613</v>
      </c>
      <c r="B238" s="70" t="s">
        <v>3438</v>
      </c>
      <c r="C238" s="70" t="s">
        <v>618</v>
      </c>
      <c r="D238" s="70" t="s">
        <v>46</v>
      </c>
      <c r="E238" s="26" t="s">
        <v>3437</v>
      </c>
      <c r="F238" s="70" t="s">
        <v>242</v>
      </c>
      <c r="G238" s="70" t="s">
        <v>164</v>
      </c>
      <c r="H238" s="70" t="s">
        <v>165</v>
      </c>
      <c r="I238" s="69">
        <v>54000</v>
      </c>
      <c r="J238" s="70" t="s">
        <v>163</v>
      </c>
      <c r="K238" s="70" t="s">
        <v>3436</v>
      </c>
      <c r="L238" s="70" t="s">
        <v>3430</v>
      </c>
      <c r="M238" s="70"/>
    </row>
    <row r="239" spans="1:13" s="56" customFormat="1" ht="66" hidden="1" customHeight="1" outlineLevel="2">
      <c r="A239" s="37" t="s">
        <v>613</v>
      </c>
      <c r="B239" s="70" t="s">
        <v>3435</v>
      </c>
      <c r="C239" s="70" t="s">
        <v>618</v>
      </c>
      <c r="D239" s="70" t="s">
        <v>46</v>
      </c>
      <c r="E239" s="26" t="s">
        <v>3428</v>
      </c>
      <c r="F239" s="70" t="s">
        <v>242</v>
      </c>
      <c r="G239" s="70" t="s">
        <v>164</v>
      </c>
      <c r="H239" s="70" t="s">
        <v>165</v>
      </c>
      <c r="I239" s="69">
        <v>60000</v>
      </c>
      <c r="J239" s="70" t="s">
        <v>163</v>
      </c>
      <c r="K239" s="70" t="s">
        <v>3434</v>
      </c>
      <c r="L239" s="70" t="s">
        <v>3430</v>
      </c>
      <c r="M239" s="70"/>
    </row>
    <row r="240" spans="1:13" s="56" customFormat="1" ht="66" hidden="1" customHeight="1" outlineLevel="2">
      <c r="A240" s="37" t="s">
        <v>613</v>
      </c>
      <c r="B240" s="70" t="s">
        <v>3433</v>
      </c>
      <c r="C240" s="70" t="s">
        <v>618</v>
      </c>
      <c r="D240" s="70" t="s">
        <v>46</v>
      </c>
      <c r="E240" s="26" t="s">
        <v>3432</v>
      </c>
      <c r="F240" s="70" t="s">
        <v>242</v>
      </c>
      <c r="G240" s="70" t="s">
        <v>164</v>
      </c>
      <c r="H240" s="70" t="s">
        <v>165</v>
      </c>
      <c r="I240" s="69">
        <v>90000</v>
      </c>
      <c r="J240" s="70" t="s">
        <v>163</v>
      </c>
      <c r="K240" s="70" t="s">
        <v>3431</v>
      </c>
      <c r="L240" s="70" t="s">
        <v>3430</v>
      </c>
      <c r="M240" s="70"/>
    </row>
    <row r="241" spans="1:13" s="56" customFormat="1" ht="66" hidden="1" customHeight="1" outlineLevel="2">
      <c r="A241" s="37" t="s">
        <v>613</v>
      </c>
      <c r="B241" s="70" t="s">
        <v>3429</v>
      </c>
      <c r="C241" s="70" t="s">
        <v>618</v>
      </c>
      <c r="D241" s="70" t="s">
        <v>46</v>
      </c>
      <c r="E241" s="26" t="s">
        <v>3428</v>
      </c>
      <c r="F241" s="70" t="s">
        <v>242</v>
      </c>
      <c r="G241" s="70" t="s">
        <v>164</v>
      </c>
      <c r="H241" s="70" t="s">
        <v>165</v>
      </c>
      <c r="I241" s="69">
        <v>90000</v>
      </c>
      <c r="J241" s="70" t="s">
        <v>163</v>
      </c>
      <c r="K241" s="70" t="s">
        <v>3427</v>
      </c>
      <c r="L241" s="70" t="s">
        <v>3426</v>
      </c>
      <c r="M241" s="70"/>
    </row>
    <row r="242" spans="1:13" s="56" customFormat="1" ht="66" hidden="1" customHeight="1" outlineLevel="2">
      <c r="A242" s="37" t="s">
        <v>613</v>
      </c>
      <c r="B242" s="70" t="s">
        <v>3425</v>
      </c>
      <c r="C242" s="70" t="s">
        <v>618</v>
      </c>
      <c r="D242" s="70" t="s">
        <v>46</v>
      </c>
      <c r="E242" s="26" t="s">
        <v>3424</v>
      </c>
      <c r="F242" s="70" t="s">
        <v>242</v>
      </c>
      <c r="G242" s="70" t="s">
        <v>164</v>
      </c>
      <c r="H242" s="70" t="s">
        <v>165</v>
      </c>
      <c r="I242" s="69">
        <v>40000</v>
      </c>
      <c r="J242" s="70" t="s">
        <v>163</v>
      </c>
      <c r="K242" s="70" t="s">
        <v>3423</v>
      </c>
      <c r="L242" s="70" t="s">
        <v>3422</v>
      </c>
      <c r="M242" s="70"/>
    </row>
    <row r="243" spans="1:13" s="56" customFormat="1" ht="66" hidden="1" customHeight="1" outlineLevel="2">
      <c r="A243" s="37" t="s">
        <v>613</v>
      </c>
      <c r="B243" s="70" t="s">
        <v>3421</v>
      </c>
      <c r="C243" s="70" t="s">
        <v>618</v>
      </c>
      <c r="D243" s="70" t="s">
        <v>46</v>
      </c>
      <c r="E243" s="26" t="s">
        <v>3420</v>
      </c>
      <c r="F243" s="70" t="s">
        <v>242</v>
      </c>
      <c r="G243" s="70" t="s">
        <v>164</v>
      </c>
      <c r="H243" s="70" t="s">
        <v>165</v>
      </c>
      <c r="I243" s="69">
        <v>100000</v>
      </c>
      <c r="J243" s="70" t="s">
        <v>163</v>
      </c>
      <c r="K243" s="70" t="s">
        <v>3419</v>
      </c>
      <c r="L243" s="70" t="s">
        <v>3418</v>
      </c>
      <c r="M243" s="70"/>
    </row>
    <row r="244" spans="1:13" s="56" customFormat="1" ht="66" hidden="1" customHeight="1" outlineLevel="2">
      <c r="A244" s="37" t="s">
        <v>613</v>
      </c>
      <c r="B244" s="70" t="s">
        <v>3417</v>
      </c>
      <c r="C244" s="70" t="s">
        <v>618</v>
      </c>
      <c r="D244" s="70" t="s">
        <v>46</v>
      </c>
      <c r="E244" s="26" t="s">
        <v>3416</v>
      </c>
      <c r="F244" s="70" t="s">
        <v>242</v>
      </c>
      <c r="G244" s="70" t="s">
        <v>164</v>
      </c>
      <c r="H244" s="70" t="s">
        <v>165</v>
      </c>
      <c r="I244" s="69">
        <v>100000</v>
      </c>
      <c r="J244" s="70" t="s">
        <v>163</v>
      </c>
      <c r="K244" s="70" t="s">
        <v>3415</v>
      </c>
      <c r="L244" s="70" t="s">
        <v>3414</v>
      </c>
      <c r="M244" s="70"/>
    </row>
    <row r="245" spans="1:13" s="56" customFormat="1" ht="115.5" hidden="1" customHeight="1" outlineLevel="2">
      <c r="A245" s="37" t="s">
        <v>613</v>
      </c>
      <c r="B245" s="70" t="s">
        <v>3413</v>
      </c>
      <c r="C245" s="70" t="s">
        <v>618</v>
      </c>
      <c r="D245" s="70" t="s">
        <v>46</v>
      </c>
      <c r="E245" s="26" t="s">
        <v>1180</v>
      </c>
      <c r="F245" s="70" t="s">
        <v>242</v>
      </c>
      <c r="G245" s="70" t="s">
        <v>164</v>
      </c>
      <c r="H245" s="70" t="s">
        <v>165</v>
      </c>
      <c r="I245" s="69">
        <v>448000</v>
      </c>
      <c r="J245" s="70" t="s">
        <v>163</v>
      </c>
      <c r="K245" s="70" t="s">
        <v>3412</v>
      </c>
      <c r="L245" s="70" t="s">
        <v>3411</v>
      </c>
      <c r="M245" s="70"/>
    </row>
    <row r="246" spans="1:13" s="56" customFormat="1" ht="99" hidden="1" customHeight="1" outlineLevel="2">
      <c r="A246" s="37" t="s">
        <v>613</v>
      </c>
      <c r="B246" s="70" t="s">
        <v>3410</v>
      </c>
      <c r="C246" s="70" t="s">
        <v>621</v>
      </c>
      <c r="D246" s="70" t="s">
        <v>46</v>
      </c>
      <c r="E246" s="26" t="s">
        <v>2100</v>
      </c>
      <c r="F246" s="70" t="s">
        <v>242</v>
      </c>
      <c r="G246" s="70"/>
      <c r="H246" s="70"/>
      <c r="I246" s="69">
        <v>0</v>
      </c>
      <c r="J246" s="70" t="s">
        <v>125</v>
      </c>
      <c r="K246" s="70" t="s">
        <v>3404</v>
      </c>
      <c r="L246" s="70" t="s">
        <v>510</v>
      </c>
      <c r="M246" s="70" t="s">
        <v>42</v>
      </c>
    </row>
    <row r="247" spans="1:13" s="56" customFormat="1" ht="99" hidden="1" customHeight="1" outlineLevel="2">
      <c r="A247" s="37" t="s">
        <v>613</v>
      </c>
      <c r="B247" s="70" t="s">
        <v>3409</v>
      </c>
      <c r="C247" s="70" t="s">
        <v>621</v>
      </c>
      <c r="D247" s="70" t="s">
        <v>46</v>
      </c>
      <c r="E247" s="26" t="s">
        <v>3369</v>
      </c>
      <c r="F247" s="70" t="s">
        <v>242</v>
      </c>
      <c r="G247" s="70"/>
      <c r="H247" s="70"/>
      <c r="I247" s="69">
        <v>0</v>
      </c>
      <c r="J247" s="70" t="s">
        <v>125</v>
      </c>
      <c r="K247" s="70" t="s">
        <v>3404</v>
      </c>
      <c r="L247" s="70" t="s">
        <v>510</v>
      </c>
      <c r="M247" s="70" t="s">
        <v>42</v>
      </c>
    </row>
    <row r="248" spans="1:13" s="56" customFormat="1" ht="99" hidden="1" customHeight="1" outlineLevel="2">
      <c r="A248" s="37" t="s">
        <v>613</v>
      </c>
      <c r="B248" s="70" t="s">
        <v>3408</v>
      </c>
      <c r="C248" s="70" t="s">
        <v>621</v>
      </c>
      <c r="D248" s="70" t="s">
        <v>46</v>
      </c>
      <c r="E248" s="26" t="s">
        <v>3407</v>
      </c>
      <c r="F248" s="70" t="s">
        <v>242</v>
      </c>
      <c r="G248" s="70"/>
      <c r="H248" s="70"/>
      <c r="I248" s="69">
        <v>0</v>
      </c>
      <c r="J248" s="70" t="s">
        <v>125</v>
      </c>
      <c r="K248" s="70" t="s">
        <v>3404</v>
      </c>
      <c r="L248" s="70" t="s">
        <v>510</v>
      </c>
      <c r="M248" s="70" t="s">
        <v>42</v>
      </c>
    </row>
    <row r="249" spans="1:13" s="56" customFormat="1" ht="99" hidden="1" customHeight="1" outlineLevel="2">
      <c r="A249" s="37" t="s">
        <v>613</v>
      </c>
      <c r="B249" s="70" t="s">
        <v>3406</v>
      </c>
      <c r="C249" s="70" t="s">
        <v>621</v>
      </c>
      <c r="D249" s="70" t="s">
        <v>46</v>
      </c>
      <c r="E249" s="26" t="s">
        <v>1854</v>
      </c>
      <c r="F249" s="70" t="s">
        <v>242</v>
      </c>
      <c r="G249" s="70"/>
      <c r="H249" s="70"/>
      <c r="I249" s="69">
        <v>0</v>
      </c>
      <c r="J249" s="70" t="s">
        <v>125</v>
      </c>
      <c r="K249" s="70" t="s">
        <v>3404</v>
      </c>
      <c r="L249" s="70" t="s">
        <v>510</v>
      </c>
      <c r="M249" s="70" t="s">
        <v>42</v>
      </c>
    </row>
    <row r="250" spans="1:13" s="56" customFormat="1" ht="99" hidden="1" customHeight="1" outlineLevel="2">
      <c r="A250" s="37" t="s">
        <v>613</v>
      </c>
      <c r="B250" s="70" t="s">
        <v>3405</v>
      </c>
      <c r="C250" s="70" t="s">
        <v>621</v>
      </c>
      <c r="D250" s="70" t="s">
        <v>46</v>
      </c>
      <c r="E250" s="26" t="s">
        <v>1854</v>
      </c>
      <c r="F250" s="70" t="s">
        <v>242</v>
      </c>
      <c r="G250" s="70"/>
      <c r="H250" s="70"/>
      <c r="I250" s="69">
        <v>0</v>
      </c>
      <c r="J250" s="70" t="s">
        <v>125</v>
      </c>
      <c r="K250" s="70" t="s">
        <v>3404</v>
      </c>
      <c r="L250" s="70" t="s">
        <v>510</v>
      </c>
      <c r="M250" s="70" t="s">
        <v>42</v>
      </c>
    </row>
    <row r="251" spans="1:13" s="56" customFormat="1" ht="115.5" hidden="1" customHeight="1" outlineLevel="2">
      <c r="A251" s="37" t="s">
        <v>613</v>
      </c>
      <c r="B251" s="70" t="s">
        <v>3403</v>
      </c>
      <c r="C251" s="70" t="s">
        <v>621</v>
      </c>
      <c r="D251" s="70" t="s">
        <v>46</v>
      </c>
      <c r="E251" s="26" t="s">
        <v>3396</v>
      </c>
      <c r="F251" s="70" t="s">
        <v>242</v>
      </c>
      <c r="G251" s="70" t="s">
        <v>164</v>
      </c>
      <c r="H251" s="70" t="s">
        <v>165</v>
      </c>
      <c r="I251" s="69">
        <v>71000</v>
      </c>
      <c r="J251" s="70" t="s">
        <v>125</v>
      </c>
      <c r="K251" s="70" t="s">
        <v>3402</v>
      </c>
      <c r="L251" s="55" t="s">
        <v>949</v>
      </c>
      <c r="M251" s="70"/>
    </row>
    <row r="252" spans="1:13" s="56" customFormat="1" ht="115.5" hidden="1" customHeight="1" outlineLevel="2">
      <c r="A252" s="37" t="s">
        <v>613</v>
      </c>
      <c r="B252" s="70" t="s">
        <v>3401</v>
      </c>
      <c r="C252" s="70" t="s">
        <v>621</v>
      </c>
      <c r="D252" s="70" t="s">
        <v>46</v>
      </c>
      <c r="E252" s="26" t="s">
        <v>3396</v>
      </c>
      <c r="F252" s="70" t="s">
        <v>242</v>
      </c>
      <c r="G252" s="70" t="s">
        <v>164</v>
      </c>
      <c r="H252" s="70" t="s">
        <v>165</v>
      </c>
      <c r="I252" s="69">
        <v>57750</v>
      </c>
      <c r="J252" s="70" t="s">
        <v>125</v>
      </c>
      <c r="K252" s="70" t="s">
        <v>3400</v>
      </c>
      <c r="L252" s="55" t="s">
        <v>949</v>
      </c>
      <c r="M252" s="70"/>
    </row>
    <row r="253" spans="1:13" s="56" customFormat="1" ht="115.5" hidden="1" customHeight="1" outlineLevel="2">
      <c r="A253" s="37" t="s">
        <v>613</v>
      </c>
      <c r="B253" s="70" t="s">
        <v>3399</v>
      </c>
      <c r="C253" s="70" t="s">
        <v>621</v>
      </c>
      <c r="D253" s="70" t="s">
        <v>46</v>
      </c>
      <c r="E253" s="26" t="s">
        <v>3396</v>
      </c>
      <c r="F253" s="70" t="s">
        <v>242</v>
      </c>
      <c r="G253" s="70" t="s">
        <v>164</v>
      </c>
      <c r="H253" s="70" t="s">
        <v>165</v>
      </c>
      <c r="I253" s="69">
        <v>57750</v>
      </c>
      <c r="J253" s="70" t="s">
        <v>125</v>
      </c>
      <c r="K253" s="70" t="s">
        <v>3398</v>
      </c>
      <c r="L253" s="55" t="s">
        <v>949</v>
      </c>
      <c r="M253" s="70"/>
    </row>
    <row r="254" spans="1:13" s="56" customFormat="1" ht="99" hidden="1" customHeight="1" outlineLevel="2">
      <c r="A254" s="37" t="s">
        <v>613</v>
      </c>
      <c r="B254" s="70" t="s">
        <v>3397</v>
      </c>
      <c r="C254" s="70" t="s">
        <v>621</v>
      </c>
      <c r="D254" s="70" t="s">
        <v>46</v>
      </c>
      <c r="E254" s="26" t="s">
        <v>3396</v>
      </c>
      <c r="F254" s="70" t="s">
        <v>242</v>
      </c>
      <c r="G254" s="70" t="s">
        <v>164</v>
      </c>
      <c r="H254" s="70" t="s">
        <v>165</v>
      </c>
      <c r="I254" s="69">
        <v>63000</v>
      </c>
      <c r="J254" s="70" t="s">
        <v>125</v>
      </c>
      <c r="K254" s="70" t="s">
        <v>3395</v>
      </c>
      <c r="L254" s="55" t="s">
        <v>949</v>
      </c>
      <c r="M254" s="70"/>
    </row>
    <row r="255" spans="1:13" s="56" customFormat="1" ht="82.5" hidden="1" customHeight="1" outlineLevel="2">
      <c r="A255" s="37" t="s">
        <v>613</v>
      </c>
      <c r="B255" s="70" t="s">
        <v>3394</v>
      </c>
      <c r="C255" s="70" t="s">
        <v>621</v>
      </c>
      <c r="D255" s="70" t="s">
        <v>46</v>
      </c>
      <c r="E255" s="26" t="s">
        <v>3393</v>
      </c>
      <c r="F255" s="70" t="s">
        <v>242</v>
      </c>
      <c r="G255" s="70" t="s">
        <v>164</v>
      </c>
      <c r="H255" s="70" t="s">
        <v>165</v>
      </c>
      <c r="I255" s="69">
        <v>22000</v>
      </c>
      <c r="J255" s="70" t="s">
        <v>125</v>
      </c>
      <c r="K255" s="70" t="s">
        <v>3392</v>
      </c>
      <c r="L255" s="70" t="s">
        <v>167</v>
      </c>
      <c r="M255" s="70"/>
    </row>
    <row r="256" spans="1:13" s="56" customFormat="1" ht="115.5" hidden="1" customHeight="1" outlineLevel="2">
      <c r="A256" s="37" t="s">
        <v>613</v>
      </c>
      <c r="B256" s="70" t="s">
        <v>950</v>
      </c>
      <c r="C256" s="70" t="s">
        <v>466</v>
      </c>
      <c r="D256" s="70" t="s">
        <v>54</v>
      </c>
      <c r="E256" s="26" t="s">
        <v>3391</v>
      </c>
      <c r="F256" s="70" t="s">
        <v>242</v>
      </c>
      <c r="G256" s="70" t="s">
        <v>164</v>
      </c>
      <c r="H256" s="70" t="s">
        <v>165</v>
      </c>
      <c r="I256" s="69">
        <v>85592</v>
      </c>
      <c r="J256" s="70" t="s">
        <v>244</v>
      </c>
      <c r="K256" s="70" t="s">
        <v>3390</v>
      </c>
      <c r="L256" s="70" t="s">
        <v>952</v>
      </c>
      <c r="M256" s="70"/>
    </row>
    <row r="257" spans="1:13" s="56" customFormat="1" ht="66" hidden="1" customHeight="1" outlineLevel="2">
      <c r="A257" s="37" t="s">
        <v>613</v>
      </c>
      <c r="B257" s="70" t="s">
        <v>3389</v>
      </c>
      <c r="C257" s="70" t="s">
        <v>466</v>
      </c>
      <c r="D257" s="70" t="s">
        <v>46</v>
      </c>
      <c r="E257" s="26" t="s">
        <v>3388</v>
      </c>
      <c r="F257" s="70" t="s">
        <v>242</v>
      </c>
      <c r="G257" s="70" t="s">
        <v>164</v>
      </c>
      <c r="H257" s="70" t="s">
        <v>165</v>
      </c>
      <c r="I257" s="69">
        <v>100000</v>
      </c>
      <c r="J257" s="70" t="s">
        <v>244</v>
      </c>
      <c r="K257" s="70" t="s">
        <v>3387</v>
      </c>
      <c r="L257" s="70" t="s">
        <v>3376</v>
      </c>
      <c r="M257" s="70"/>
    </row>
    <row r="258" spans="1:13" s="56" customFormat="1" ht="66" hidden="1" customHeight="1" outlineLevel="2">
      <c r="A258" s="37" t="s">
        <v>613</v>
      </c>
      <c r="B258" s="70" t="s">
        <v>950</v>
      </c>
      <c r="C258" s="70" t="s">
        <v>466</v>
      </c>
      <c r="D258" s="70" t="s">
        <v>54</v>
      </c>
      <c r="E258" s="26" t="s">
        <v>1554</v>
      </c>
      <c r="F258" s="70" t="s">
        <v>242</v>
      </c>
      <c r="G258" s="70" t="s">
        <v>164</v>
      </c>
      <c r="H258" s="70" t="s">
        <v>165</v>
      </c>
      <c r="I258" s="69">
        <v>58720</v>
      </c>
      <c r="J258" s="70" t="s">
        <v>244</v>
      </c>
      <c r="K258" s="70" t="s">
        <v>3386</v>
      </c>
      <c r="L258" s="70" t="s">
        <v>953</v>
      </c>
      <c r="M258" s="70"/>
    </row>
    <row r="259" spans="1:13" s="56" customFormat="1" ht="66" hidden="1" customHeight="1" outlineLevel="2">
      <c r="A259" s="37" t="s">
        <v>613</v>
      </c>
      <c r="B259" s="70" t="s">
        <v>3385</v>
      </c>
      <c r="C259" s="70" t="s">
        <v>466</v>
      </c>
      <c r="D259" s="70" t="s">
        <v>46</v>
      </c>
      <c r="E259" s="26" t="s">
        <v>3384</v>
      </c>
      <c r="F259" s="70" t="s">
        <v>242</v>
      </c>
      <c r="G259" s="70" t="s">
        <v>164</v>
      </c>
      <c r="H259" s="70" t="s">
        <v>165</v>
      </c>
      <c r="I259" s="69">
        <v>200000</v>
      </c>
      <c r="J259" s="70" t="s">
        <v>244</v>
      </c>
      <c r="K259" s="70" t="s">
        <v>3383</v>
      </c>
      <c r="L259" s="70" t="s">
        <v>167</v>
      </c>
      <c r="M259" s="70"/>
    </row>
    <row r="260" spans="1:13" s="56" customFormat="1" ht="82.5" hidden="1" customHeight="1" outlineLevel="2">
      <c r="A260" s="37" t="s">
        <v>613</v>
      </c>
      <c r="B260" s="70" t="s">
        <v>950</v>
      </c>
      <c r="C260" s="70" t="s">
        <v>466</v>
      </c>
      <c r="D260" s="70" t="s">
        <v>46</v>
      </c>
      <c r="E260" s="26" t="s">
        <v>3382</v>
      </c>
      <c r="F260" s="70" t="s">
        <v>242</v>
      </c>
      <c r="G260" s="70" t="s">
        <v>164</v>
      </c>
      <c r="H260" s="70" t="s">
        <v>165</v>
      </c>
      <c r="I260" s="69">
        <v>135803</v>
      </c>
      <c r="J260" s="70" t="s">
        <v>244</v>
      </c>
      <c r="K260" s="70" t="s">
        <v>3381</v>
      </c>
      <c r="L260" s="70" t="s">
        <v>3380</v>
      </c>
      <c r="M260" s="70"/>
    </row>
    <row r="261" spans="1:13" s="56" customFormat="1" ht="66" hidden="1" customHeight="1" outlineLevel="2">
      <c r="A261" s="37" t="s">
        <v>613</v>
      </c>
      <c r="B261" s="70" t="s">
        <v>3379</v>
      </c>
      <c r="C261" s="70" t="s">
        <v>466</v>
      </c>
      <c r="D261" s="70" t="s">
        <v>46</v>
      </c>
      <c r="E261" s="26" t="s">
        <v>3378</v>
      </c>
      <c r="F261" s="70" t="s">
        <v>242</v>
      </c>
      <c r="G261" s="70" t="s">
        <v>164</v>
      </c>
      <c r="H261" s="70" t="s">
        <v>165</v>
      </c>
      <c r="I261" s="69">
        <v>30000</v>
      </c>
      <c r="J261" s="70" t="s">
        <v>244</v>
      </c>
      <c r="K261" s="70" t="s">
        <v>3377</v>
      </c>
      <c r="L261" s="70" t="s">
        <v>3376</v>
      </c>
      <c r="M261" s="70"/>
    </row>
    <row r="262" spans="1:13" s="56" customFormat="1" ht="66" hidden="1" customHeight="1" outlineLevel="2">
      <c r="A262" s="37" t="s">
        <v>613</v>
      </c>
      <c r="B262" s="70" t="s">
        <v>950</v>
      </c>
      <c r="C262" s="70" t="s">
        <v>466</v>
      </c>
      <c r="D262" s="70" t="s">
        <v>46</v>
      </c>
      <c r="E262" s="26" t="s">
        <v>1843</v>
      </c>
      <c r="F262" s="70" t="s">
        <v>242</v>
      </c>
      <c r="G262" s="70" t="s">
        <v>164</v>
      </c>
      <c r="H262" s="70" t="s">
        <v>165</v>
      </c>
      <c r="I262" s="69">
        <v>5000</v>
      </c>
      <c r="J262" s="70" t="s">
        <v>244</v>
      </c>
      <c r="K262" s="70" t="s">
        <v>3375</v>
      </c>
      <c r="L262" s="70" t="s">
        <v>147</v>
      </c>
      <c r="M262" s="70"/>
    </row>
    <row r="263" spans="1:13" s="56" customFormat="1" ht="115.5" hidden="1" customHeight="1" outlineLevel="2">
      <c r="A263" s="37" t="s">
        <v>613</v>
      </c>
      <c r="B263" s="70" t="s">
        <v>3373</v>
      </c>
      <c r="C263" s="70" t="s">
        <v>466</v>
      </c>
      <c r="D263" s="70" t="s">
        <v>54</v>
      </c>
      <c r="E263" s="26" t="s">
        <v>3372</v>
      </c>
      <c r="F263" s="70" t="s">
        <v>242</v>
      </c>
      <c r="G263" s="70" t="s">
        <v>164</v>
      </c>
      <c r="H263" s="70" t="s">
        <v>165</v>
      </c>
      <c r="I263" s="69">
        <v>59000</v>
      </c>
      <c r="J263" s="70" t="s">
        <v>244</v>
      </c>
      <c r="K263" s="70" t="s">
        <v>3374</v>
      </c>
      <c r="L263" s="70" t="s">
        <v>943</v>
      </c>
      <c r="M263" s="70"/>
    </row>
    <row r="264" spans="1:13" s="56" customFormat="1" ht="115.5" hidden="1" customHeight="1" outlineLevel="2">
      <c r="A264" s="37" t="s">
        <v>613</v>
      </c>
      <c r="B264" s="70" t="s">
        <v>3373</v>
      </c>
      <c r="C264" s="70" t="s">
        <v>466</v>
      </c>
      <c r="D264" s="70" t="s">
        <v>54</v>
      </c>
      <c r="E264" s="26" t="s">
        <v>3372</v>
      </c>
      <c r="F264" s="70" t="s">
        <v>242</v>
      </c>
      <c r="G264" s="70" t="s">
        <v>164</v>
      </c>
      <c r="H264" s="70" t="s">
        <v>165</v>
      </c>
      <c r="I264" s="69">
        <v>59535</v>
      </c>
      <c r="J264" s="70" t="s">
        <v>244</v>
      </c>
      <c r="K264" s="70" t="s">
        <v>3371</v>
      </c>
      <c r="L264" s="70" t="s">
        <v>944</v>
      </c>
      <c r="M264" s="70"/>
    </row>
    <row r="265" spans="1:13" s="56" customFormat="1" ht="82.5" hidden="1" customHeight="1" outlineLevel="2">
      <c r="A265" s="37" t="s">
        <v>613</v>
      </c>
      <c r="B265" s="70" t="s">
        <v>3370</v>
      </c>
      <c r="C265" s="70" t="s">
        <v>467</v>
      </c>
      <c r="D265" s="70" t="s">
        <v>46</v>
      </c>
      <c r="E265" s="26" t="s">
        <v>3369</v>
      </c>
      <c r="F265" s="70" t="s">
        <v>3110</v>
      </c>
      <c r="G265" s="70" t="s">
        <v>164</v>
      </c>
      <c r="H265" s="70" t="s">
        <v>165</v>
      </c>
      <c r="I265" s="69">
        <v>12000</v>
      </c>
      <c r="J265" s="70" t="s">
        <v>166</v>
      </c>
      <c r="K265" s="70" t="s">
        <v>3368</v>
      </c>
      <c r="L265" s="70" t="s">
        <v>623</v>
      </c>
      <c r="M265" s="70"/>
    </row>
    <row r="266" spans="1:13" s="56" customFormat="1" ht="82.5" hidden="1" customHeight="1" outlineLevel="2">
      <c r="A266" s="37" t="s">
        <v>613</v>
      </c>
      <c r="B266" s="70" t="s">
        <v>3366</v>
      </c>
      <c r="C266" s="70" t="s">
        <v>467</v>
      </c>
      <c r="D266" s="70" t="s">
        <v>54</v>
      </c>
      <c r="E266" s="26" t="s">
        <v>3365</v>
      </c>
      <c r="F266" s="70" t="s">
        <v>3110</v>
      </c>
      <c r="G266" s="70" t="s">
        <v>164</v>
      </c>
      <c r="H266" s="70" t="s">
        <v>165</v>
      </c>
      <c r="I266" s="69">
        <v>20000</v>
      </c>
      <c r="J266" s="70" t="s">
        <v>166</v>
      </c>
      <c r="K266" s="70" t="s">
        <v>3367</v>
      </c>
      <c r="L266" s="70" t="s">
        <v>426</v>
      </c>
      <c r="M266" s="70"/>
    </row>
    <row r="267" spans="1:13" s="56" customFormat="1" ht="82.5" hidden="1" customHeight="1" outlineLevel="2">
      <c r="A267" s="37" t="s">
        <v>613</v>
      </c>
      <c r="B267" s="70" t="s">
        <v>3366</v>
      </c>
      <c r="C267" s="70" t="s">
        <v>467</v>
      </c>
      <c r="D267" s="70" t="s">
        <v>46</v>
      </c>
      <c r="E267" s="26" t="s">
        <v>3365</v>
      </c>
      <c r="F267" s="70" t="s">
        <v>3110</v>
      </c>
      <c r="G267" s="70" t="s">
        <v>164</v>
      </c>
      <c r="H267" s="70" t="s">
        <v>165</v>
      </c>
      <c r="I267" s="69">
        <v>94919</v>
      </c>
      <c r="J267" s="70" t="s">
        <v>166</v>
      </c>
      <c r="K267" s="70" t="s">
        <v>3364</v>
      </c>
      <c r="L267" s="70" t="s">
        <v>167</v>
      </c>
      <c r="M267" s="70"/>
    </row>
    <row r="268" spans="1:13" s="56" customFormat="1" ht="49.5" hidden="1" customHeight="1" outlineLevel="2">
      <c r="A268" s="37" t="s">
        <v>613</v>
      </c>
      <c r="B268" s="70" t="s">
        <v>624</v>
      </c>
      <c r="C268" s="70" t="s">
        <v>465</v>
      </c>
      <c r="D268" s="70" t="s">
        <v>46</v>
      </c>
      <c r="E268" s="26" t="s">
        <v>1910</v>
      </c>
      <c r="F268" s="70" t="s">
        <v>242</v>
      </c>
      <c r="G268" s="70" t="s">
        <v>164</v>
      </c>
      <c r="H268" s="70" t="s">
        <v>165</v>
      </c>
      <c r="I268" s="69">
        <v>51113</v>
      </c>
      <c r="J268" s="70" t="s">
        <v>163</v>
      </c>
      <c r="K268" s="70" t="s">
        <v>3363</v>
      </c>
      <c r="L268" s="70" t="s">
        <v>96</v>
      </c>
      <c r="M268" s="70"/>
    </row>
    <row r="269" spans="1:13" s="56" customFormat="1" ht="49.5" hidden="1" customHeight="1" outlineLevel="2">
      <c r="A269" s="37" t="s">
        <v>613</v>
      </c>
      <c r="B269" s="70" t="s">
        <v>624</v>
      </c>
      <c r="C269" s="70" t="s">
        <v>465</v>
      </c>
      <c r="D269" s="70" t="s">
        <v>46</v>
      </c>
      <c r="E269" s="26" t="s">
        <v>1910</v>
      </c>
      <c r="F269" s="70" t="s">
        <v>242</v>
      </c>
      <c r="G269" s="70" t="s">
        <v>164</v>
      </c>
      <c r="H269" s="70" t="s">
        <v>165</v>
      </c>
      <c r="I269" s="69">
        <v>8726</v>
      </c>
      <c r="J269" s="70" t="s">
        <v>163</v>
      </c>
      <c r="K269" s="70" t="s">
        <v>3362</v>
      </c>
      <c r="L269" s="70" t="s">
        <v>427</v>
      </c>
      <c r="M269" s="70"/>
    </row>
    <row r="270" spans="1:13" s="56" customFormat="1" ht="49.5" hidden="1" customHeight="1" outlineLevel="2">
      <c r="A270" s="37" t="s">
        <v>613</v>
      </c>
      <c r="B270" s="70" t="s">
        <v>624</v>
      </c>
      <c r="C270" s="70" t="s">
        <v>465</v>
      </c>
      <c r="D270" s="70" t="s">
        <v>46</v>
      </c>
      <c r="E270" s="26" t="s">
        <v>1910</v>
      </c>
      <c r="F270" s="70" t="s">
        <v>242</v>
      </c>
      <c r="G270" s="70" t="s">
        <v>164</v>
      </c>
      <c r="H270" s="70" t="s">
        <v>165</v>
      </c>
      <c r="I270" s="69">
        <v>14958</v>
      </c>
      <c r="J270" s="70" t="s">
        <v>163</v>
      </c>
      <c r="K270" s="70" t="s">
        <v>3361</v>
      </c>
      <c r="L270" s="70" t="s">
        <v>3359</v>
      </c>
      <c r="M270" s="70"/>
    </row>
    <row r="271" spans="1:13" s="56" customFormat="1" ht="49.5" hidden="1" customHeight="1" outlineLevel="2">
      <c r="A271" s="37" t="s">
        <v>613</v>
      </c>
      <c r="B271" s="70" t="s">
        <v>625</v>
      </c>
      <c r="C271" s="70" t="s">
        <v>465</v>
      </c>
      <c r="D271" s="70" t="s">
        <v>46</v>
      </c>
      <c r="E271" s="26" t="s">
        <v>1910</v>
      </c>
      <c r="F271" s="70" t="s">
        <v>242</v>
      </c>
      <c r="G271" s="70" t="s">
        <v>164</v>
      </c>
      <c r="H271" s="70" t="s">
        <v>165</v>
      </c>
      <c r="I271" s="69">
        <v>497500</v>
      </c>
      <c r="J271" s="70" t="s">
        <v>163</v>
      </c>
      <c r="K271" s="70" t="s">
        <v>3360</v>
      </c>
      <c r="L271" s="70" t="s">
        <v>3359</v>
      </c>
      <c r="M271" s="70"/>
    </row>
    <row r="272" spans="1:13" s="56" customFormat="1" ht="49.5" hidden="1" customHeight="1" outlineLevel="2">
      <c r="A272" s="37" t="s">
        <v>613</v>
      </c>
      <c r="B272" s="70" t="s">
        <v>3358</v>
      </c>
      <c r="C272" s="70" t="s">
        <v>465</v>
      </c>
      <c r="D272" s="70" t="s">
        <v>46</v>
      </c>
      <c r="E272" s="26" t="s">
        <v>1187</v>
      </c>
      <c r="F272" s="70" t="s">
        <v>242</v>
      </c>
      <c r="G272" s="70" t="s">
        <v>164</v>
      </c>
      <c r="H272" s="70" t="s">
        <v>165</v>
      </c>
      <c r="I272" s="69">
        <v>21000</v>
      </c>
      <c r="J272" s="70" t="s">
        <v>163</v>
      </c>
      <c r="K272" s="70" t="s">
        <v>3357</v>
      </c>
      <c r="L272" s="70" t="s">
        <v>96</v>
      </c>
      <c r="M272" s="70"/>
    </row>
    <row r="273" spans="1:13" s="56" customFormat="1" ht="49.5" hidden="1" customHeight="1" outlineLevel="2">
      <c r="A273" s="37" t="s">
        <v>613</v>
      </c>
      <c r="B273" s="70" t="s">
        <v>3321</v>
      </c>
      <c r="C273" s="70" t="s">
        <v>465</v>
      </c>
      <c r="D273" s="70" t="s">
        <v>54</v>
      </c>
      <c r="E273" s="26" t="s">
        <v>3356</v>
      </c>
      <c r="F273" s="70" t="s">
        <v>242</v>
      </c>
      <c r="G273" s="70" t="s">
        <v>164</v>
      </c>
      <c r="H273" s="70" t="s">
        <v>165</v>
      </c>
      <c r="I273" s="69">
        <v>100800</v>
      </c>
      <c r="J273" s="70" t="s">
        <v>163</v>
      </c>
      <c r="K273" s="70" t="s">
        <v>3319</v>
      </c>
      <c r="L273" s="55" t="s">
        <v>3318</v>
      </c>
      <c r="M273" s="70"/>
    </row>
    <row r="274" spans="1:13" s="56" customFormat="1" ht="49.5" hidden="1" customHeight="1" outlineLevel="2">
      <c r="A274" s="37" t="s">
        <v>613</v>
      </c>
      <c r="B274" s="70" t="s">
        <v>3355</v>
      </c>
      <c r="C274" s="70" t="s">
        <v>465</v>
      </c>
      <c r="D274" s="70" t="s">
        <v>46</v>
      </c>
      <c r="E274" s="26" t="s">
        <v>3354</v>
      </c>
      <c r="F274" s="70" t="s">
        <v>242</v>
      </c>
      <c r="G274" s="70" t="s">
        <v>164</v>
      </c>
      <c r="H274" s="70" t="s">
        <v>165</v>
      </c>
      <c r="I274" s="69">
        <v>425880</v>
      </c>
      <c r="J274" s="70" t="s">
        <v>163</v>
      </c>
      <c r="K274" s="70" t="s">
        <v>3353</v>
      </c>
      <c r="L274" s="70" t="s">
        <v>3352</v>
      </c>
      <c r="M274" s="70" t="s">
        <v>108</v>
      </c>
    </row>
    <row r="275" spans="1:13" s="56" customFormat="1" ht="82.5" hidden="1" customHeight="1" outlineLevel="2">
      <c r="A275" s="37" t="s">
        <v>613</v>
      </c>
      <c r="B275" s="70" t="s">
        <v>3351</v>
      </c>
      <c r="C275" s="70" t="s">
        <v>465</v>
      </c>
      <c r="D275" s="70" t="s">
        <v>54</v>
      </c>
      <c r="E275" s="26" t="s">
        <v>3320</v>
      </c>
      <c r="F275" s="70" t="s">
        <v>242</v>
      </c>
      <c r="G275" s="70" t="s">
        <v>164</v>
      </c>
      <c r="H275" s="70" t="s">
        <v>165</v>
      </c>
      <c r="I275" s="69">
        <v>100800</v>
      </c>
      <c r="J275" s="70" t="s">
        <v>163</v>
      </c>
      <c r="K275" s="70" t="s">
        <v>3350</v>
      </c>
      <c r="L275" s="55" t="s">
        <v>3318</v>
      </c>
      <c r="M275" s="70"/>
    </row>
    <row r="276" spans="1:13" s="56" customFormat="1" ht="49.5" hidden="1" customHeight="1" outlineLevel="2">
      <c r="A276" s="37" t="s">
        <v>613</v>
      </c>
      <c r="B276" s="70" t="s">
        <v>3349</v>
      </c>
      <c r="C276" s="70" t="s">
        <v>465</v>
      </c>
      <c r="D276" s="70" t="s">
        <v>54</v>
      </c>
      <c r="E276" s="26" t="s">
        <v>1699</v>
      </c>
      <c r="F276" s="70" t="s">
        <v>242</v>
      </c>
      <c r="G276" s="70" t="s">
        <v>164</v>
      </c>
      <c r="H276" s="70" t="s">
        <v>165</v>
      </c>
      <c r="I276" s="69">
        <v>163171</v>
      </c>
      <c r="J276" s="70" t="s">
        <v>163</v>
      </c>
      <c r="K276" s="70" t="s">
        <v>3348</v>
      </c>
      <c r="L276" s="70" t="s">
        <v>3347</v>
      </c>
      <c r="M276" s="70"/>
    </row>
    <row r="277" spans="1:13" s="56" customFormat="1" ht="82.5" hidden="1" customHeight="1" outlineLevel="2">
      <c r="A277" s="37" t="s">
        <v>613</v>
      </c>
      <c r="B277" s="70" t="s">
        <v>3342</v>
      </c>
      <c r="C277" s="70" t="s">
        <v>465</v>
      </c>
      <c r="D277" s="70" t="s">
        <v>46</v>
      </c>
      <c r="E277" s="26" t="s">
        <v>1699</v>
      </c>
      <c r="F277" s="70" t="s">
        <v>242</v>
      </c>
      <c r="G277" s="70" t="s">
        <v>164</v>
      </c>
      <c r="H277" s="70" t="s">
        <v>165</v>
      </c>
      <c r="I277" s="69">
        <v>163172</v>
      </c>
      <c r="J277" s="70" t="s">
        <v>163</v>
      </c>
      <c r="K277" s="70" t="s">
        <v>3346</v>
      </c>
      <c r="L277" s="70" t="s">
        <v>3345</v>
      </c>
      <c r="M277" s="70"/>
    </row>
    <row r="278" spans="1:13" s="56" customFormat="1" ht="82.5" hidden="1" customHeight="1" outlineLevel="2">
      <c r="A278" s="37" t="s">
        <v>613</v>
      </c>
      <c r="B278" s="70" t="s">
        <v>3342</v>
      </c>
      <c r="C278" s="70" t="s">
        <v>465</v>
      </c>
      <c r="D278" s="70" t="s">
        <v>46</v>
      </c>
      <c r="E278" s="26" t="s">
        <v>1699</v>
      </c>
      <c r="F278" s="70" t="s">
        <v>242</v>
      </c>
      <c r="G278" s="70" t="s">
        <v>164</v>
      </c>
      <c r="H278" s="70" t="s">
        <v>165</v>
      </c>
      <c r="I278" s="69">
        <v>163172</v>
      </c>
      <c r="J278" s="70" t="s">
        <v>163</v>
      </c>
      <c r="K278" s="70" t="s">
        <v>3344</v>
      </c>
      <c r="L278" s="70" t="s">
        <v>3343</v>
      </c>
      <c r="M278" s="70"/>
    </row>
    <row r="279" spans="1:13" s="56" customFormat="1" ht="82.5" hidden="1" customHeight="1" outlineLevel="2">
      <c r="A279" s="37" t="s">
        <v>613</v>
      </c>
      <c r="B279" s="70" t="s">
        <v>3342</v>
      </c>
      <c r="C279" s="70" t="s">
        <v>465</v>
      </c>
      <c r="D279" s="70" t="s">
        <v>46</v>
      </c>
      <c r="E279" s="26" t="s">
        <v>1180</v>
      </c>
      <c r="F279" s="70" t="s">
        <v>242</v>
      </c>
      <c r="G279" s="70" t="s">
        <v>164</v>
      </c>
      <c r="H279" s="70" t="s">
        <v>165</v>
      </c>
      <c r="I279" s="69">
        <v>163172</v>
      </c>
      <c r="J279" s="70" t="s">
        <v>163</v>
      </c>
      <c r="K279" s="70" t="s">
        <v>3341</v>
      </c>
      <c r="L279" s="70" t="s">
        <v>3340</v>
      </c>
      <c r="M279" s="70"/>
    </row>
    <row r="280" spans="1:13" s="56" customFormat="1" ht="82.5" hidden="1" customHeight="1" outlineLevel="2">
      <c r="A280" s="37" t="s">
        <v>613</v>
      </c>
      <c r="B280" s="70" t="s">
        <v>3339</v>
      </c>
      <c r="C280" s="70" t="s">
        <v>465</v>
      </c>
      <c r="D280" s="70" t="s">
        <v>46</v>
      </c>
      <c r="E280" s="26" t="s">
        <v>1699</v>
      </c>
      <c r="F280" s="70" t="s">
        <v>242</v>
      </c>
      <c r="G280" s="70" t="s">
        <v>164</v>
      </c>
      <c r="H280" s="70" t="s">
        <v>165</v>
      </c>
      <c r="I280" s="69">
        <v>211319</v>
      </c>
      <c r="J280" s="70" t="s">
        <v>163</v>
      </c>
      <c r="K280" s="70" t="s">
        <v>3338</v>
      </c>
      <c r="L280" s="70" t="s">
        <v>954</v>
      </c>
      <c r="M280" s="70"/>
    </row>
    <row r="281" spans="1:13" s="56" customFormat="1" ht="66" hidden="1" customHeight="1" outlineLevel="2">
      <c r="A281" s="37" t="s">
        <v>613</v>
      </c>
      <c r="B281" s="70" t="s">
        <v>3337</v>
      </c>
      <c r="C281" s="70" t="s">
        <v>465</v>
      </c>
      <c r="D281" s="70" t="s">
        <v>46</v>
      </c>
      <c r="E281" s="26" t="s">
        <v>3336</v>
      </c>
      <c r="F281" s="70" t="s">
        <v>242</v>
      </c>
      <c r="G281" s="70" t="s">
        <v>164</v>
      </c>
      <c r="H281" s="70" t="s">
        <v>165</v>
      </c>
      <c r="I281" s="69">
        <v>136370</v>
      </c>
      <c r="J281" s="70" t="s">
        <v>163</v>
      </c>
      <c r="K281" s="70" t="s">
        <v>3335</v>
      </c>
      <c r="L281" s="70" t="s">
        <v>3334</v>
      </c>
      <c r="M281" s="70"/>
    </row>
    <row r="282" spans="1:13" s="56" customFormat="1" ht="66" hidden="1" customHeight="1" outlineLevel="2">
      <c r="A282" s="37" t="s">
        <v>613</v>
      </c>
      <c r="B282" s="70" t="s">
        <v>3333</v>
      </c>
      <c r="C282" s="70" t="s">
        <v>465</v>
      </c>
      <c r="D282" s="70" t="s">
        <v>46</v>
      </c>
      <c r="E282" s="26" t="s">
        <v>3332</v>
      </c>
      <c r="F282" s="70" t="s">
        <v>242</v>
      </c>
      <c r="G282" s="70" t="s">
        <v>164</v>
      </c>
      <c r="H282" s="70" t="s">
        <v>165</v>
      </c>
      <c r="I282" s="69">
        <v>524849</v>
      </c>
      <c r="J282" s="70" t="s">
        <v>163</v>
      </c>
      <c r="K282" s="70" t="s">
        <v>3331</v>
      </c>
      <c r="L282" s="70" t="s">
        <v>3330</v>
      </c>
      <c r="M282" s="70"/>
    </row>
    <row r="283" spans="1:13" s="56" customFormat="1" ht="99" hidden="1" customHeight="1" outlineLevel="2">
      <c r="A283" s="37" t="s">
        <v>613</v>
      </c>
      <c r="B283" s="55" t="s">
        <v>3329</v>
      </c>
      <c r="C283" s="70" t="s">
        <v>465</v>
      </c>
      <c r="D283" s="70" t="s">
        <v>46</v>
      </c>
      <c r="E283" s="26" t="s">
        <v>3328</v>
      </c>
      <c r="F283" s="70" t="s">
        <v>242</v>
      </c>
      <c r="G283" s="70" t="s">
        <v>164</v>
      </c>
      <c r="H283" s="70" t="s">
        <v>165</v>
      </c>
      <c r="I283" s="69">
        <v>339505</v>
      </c>
      <c r="J283" s="70" t="s">
        <v>163</v>
      </c>
      <c r="K283" s="70" t="s">
        <v>3327</v>
      </c>
      <c r="L283" s="70" t="s">
        <v>3326</v>
      </c>
      <c r="M283" s="70"/>
    </row>
    <row r="284" spans="1:13" s="56" customFormat="1" ht="99" hidden="1" customHeight="1" outlineLevel="2">
      <c r="A284" s="37" t="s">
        <v>613</v>
      </c>
      <c r="B284" s="70" t="s">
        <v>3325</v>
      </c>
      <c r="C284" s="70" t="s">
        <v>465</v>
      </c>
      <c r="D284" s="70" t="s">
        <v>46</v>
      </c>
      <c r="E284" s="26" t="s">
        <v>3324</v>
      </c>
      <c r="F284" s="70" t="s">
        <v>242</v>
      </c>
      <c r="G284" s="70" t="s">
        <v>164</v>
      </c>
      <c r="H284" s="70" t="s">
        <v>165</v>
      </c>
      <c r="I284" s="69">
        <v>39803</v>
      </c>
      <c r="J284" s="70" t="s">
        <v>163</v>
      </c>
      <c r="K284" s="70" t="s">
        <v>3323</v>
      </c>
      <c r="L284" s="70" t="s">
        <v>3322</v>
      </c>
      <c r="M284" s="70" t="s">
        <v>108</v>
      </c>
    </row>
    <row r="285" spans="1:13" s="56" customFormat="1" ht="49.5" hidden="1" customHeight="1" outlineLevel="2">
      <c r="A285" s="37" t="s">
        <v>613</v>
      </c>
      <c r="B285" s="70" t="s">
        <v>3321</v>
      </c>
      <c r="C285" s="70" t="s">
        <v>465</v>
      </c>
      <c r="D285" s="70" t="s">
        <v>54</v>
      </c>
      <c r="E285" s="26" t="s">
        <v>3320</v>
      </c>
      <c r="F285" s="70" t="s">
        <v>242</v>
      </c>
      <c r="G285" s="70" t="s">
        <v>164</v>
      </c>
      <c r="H285" s="70" t="s">
        <v>165</v>
      </c>
      <c r="I285" s="69">
        <v>657245</v>
      </c>
      <c r="J285" s="70" t="s">
        <v>163</v>
      </c>
      <c r="K285" s="70" t="s">
        <v>3319</v>
      </c>
      <c r="L285" s="55" t="s">
        <v>3318</v>
      </c>
      <c r="M285" s="70"/>
    </row>
    <row r="286" spans="1:13" s="56" customFormat="1" ht="115.5" hidden="1" customHeight="1" outlineLevel="2">
      <c r="A286" s="37" t="s">
        <v>613</v>
      </c>
      <c r="B286" s="70" t="s">
        <v>3317</v>
      </c>
      <c r="C286" s="70" t="s">
        <v>626</v>
      </c>
      <c r="D286" s="38" t="s">
        <v>2343</v>
      </c>
      <c r="E286" s="26" t="s">
        <v>3316</v>
      </c>
      <c r="F286" s="70" t="s">
        <v>242</v>
      </c>
      <c r="G286" s="70" t="s">
        <v>164</v>
      </c>
      <c r="H286" s="70" t="s">
        <v>165</v>
      </c>
      <c r="I286" s="69">
        <v>528287</v>
      </c>
      <c r="J286" s="70" t="s">
        <v>163</v>
      </c>
      <c r="K286" s="70" t="s">
        <v>3315</v>
      </c>
      <c r="L286" s="55" t="s">
        <v>3314</v>
      </c>
      <c r="M286" s="70" t="s">
        <v>108</v>
      </c>
    </row>
    <row r="287" spans="1:13" s="56" customFormat="1" ht="99" hidden="1" customHeight="1" outlineLevel="2">
      <c r="A287" s="37" t="s">
        <v>613</v>
      </c>
      <c r="B287" s="70" t="s">
        <v>3313</v>
      </c>
      <c r="C287" s="70" t="s">
        <v>626</v>
      </c>
      <c r="D287" s="38" t="s">
        <v>2343</v>
      </c>
      <c r="E287" s="26" t="s">
        <v>1977</v>
      </c>
      <c r="F287" s="70" t="s">
        <v>242</v>
      </c>
      <c r="G287" s="70" t="s">
        <v>164</v>
      </c>
      <c r="H287" s="70" t="s">
        <v>165</v>
      </c>
      <c r="I287" s="69">
        <v>744450</v>
      </c>
      <c r="J287" s="70" t="s">
        <v>163</v>
      </c>
      <c r="K287" s="70" t="s">
        <v>3312</v>
      </c>
      <c r="L287" s="70" t="s">
        <v>3311</v>
      </c>
      <c r="M287" s="70" t="s">
        <v>108</v>
      </c>
    </row>
    <row r="288" spans="1:13" s="56" customFormat="1" ht="148.5" hidden="1" customHeight="1" outlineLevel="2">
      <c r="A288" s="37" t="s">
        <v>613</v>
      </c>
      <c r="B288" s="70" t="s">
        <v>3310</v>
      </c>
      <c r="C288" s="70" t="s">
        <v>626</v>
      </c>
      <c r="D288" s="70" t="s">
        <v>46</v>
      </c>
      <c r="E288" s="26" t="s">
        <v>3309</v>
      </c>
      <c r="F288" s="70" t="s">
        <v>242</v>
      </c>
      <c r="G288" s="70" t="s">
        <v>164</v>
      </c>
      <c r="H288" s="70" t="s">
        <v>165</v>
      </c>
      <c r="I288" s="69">
        <v>570651</v>
      </c>
      <c r="J288" s="70" t="s">
        <v>163</v>
      </c>
      <c r="K288" s="70" t="s">
        <v>3308</v>
      </c>
      <c r="L288" s="55" t="s">
        <v>3307</v>
      </c>
      <c r="M288" s="70" t="s">
        <v>108</v>
      </c>
    </row>
    <row r="289" spans="1:13" s="56" customFormat="1" ht="66" hidden="1" customHeight="1" outlineLevel="2">
      <c r="A289" s="37" t="s">
        <v>613</v>
      </c>
      <c r="B289" s="70" t="s">
        <v>3158</v>
      </c>
      <c r="C289" s="70" t="s">
        <v>626</v>
      </c>
      <c r="D289" s="38" t="s">
        <v>2343</v>
      </c>
      <c r="E289" s="26" t="s">
        <v>3157</v>
      </c>
      <c r="F289" s="70" t="s">
        <v>242</v>
      </c>
      <c r="G289" s="70" t="s">
        <v>164</v>
      </c>
      <c r="H289" s="70" t="s">
        <v>165</v>
      </c>
      <c r="I289" s="69">
        <v>873873</v>
      </c>
      <c r="J289" s="70" t="s">
        <v>163</v>
      </c>
      <c r="K289" s="70" t="s">
        <v>3306</v>
      </c>
      <c r="L289" s="55" t="s">
        <v>3305</v>
      </c>
      <c r="M289" s="70"/>
    </row>
    <row r="290" spans="1:13" s="56" customFormat="1" ht="66" hidden="1" customHeight="1" outlineLevel="2">
      <c r="A290" s="37" t="s">
        <v>613</v>
      </c>
      <c r="B290" s="70" t="s">
        <v>3304</v>
      </c>
      <c r="C290" s="70" t="s">
        <v>626</v>
      </c>
      <c r="D290" s="70" t="s">
        <v>46</v>
      </c>
      <c r="E290" s="26" t="s">
        <v>3263</v>
      </c>
      <c r="F290" s="70" t="s">
        <v>242</v>
      </c>
      <c r="G290" s="70" t="s">
        <v>164</v>
      </c>
      <c r="H290" s="70" t="s">
        <v>165</v>
      </c>
      <c r="I290" s="69">
        <v>262773</v>
      </c>
      <c r="J290" s="70" t="s">
        <v>163</v>
      </c>
      <c r="K290" s="70" t="s">
        <v>3303</v>
      </c>
      <c r="L290" s="70" t="s">
        <v>640</v>
      </c>
      <c r="M290" s="70" t="s">
        <v>108</v>
      </c>
    </row>
    <row r="291" spans="1:13" s="56" customFormat="1" ht="82.5" hidden="1" customHeight="1" outlineLevel="2">
      <c r="A291" s="37" t="s">
        <v>613</v>
      </c>
      <c r="B291" s="70" t="s">
        <v>3302</v>
      </c>
      <c r="C291" s="70" t="s">
        <v>626</v>
      </c>
      <c r="D291" s="70" t="s">
        <v>46</v>
      </c>
      <c r="E291" s="26" t="s">
        <v>3263</v>
      </c>
      <c r="F291" s="70" t="s">
        <v>242</v>
      </c>
      <c r="G291" s="70" t="s">
        <v>164</v>
      </c>
      <c r="H291" s="70" t="s">
        <v>165</v>
      </c>
      <c r="I291" s="69">
        <v>343282</v>
      </c>
      <c r="J291" s="70" t="s">
        <v>163</v>
      </c>
      <c r="K291" s="70" t="s">
        <v>3301</v>
      </c>
      <c r="L291" s="55" t="s">
        <v>3300</v>
      </c>
      <c r="M291" s="70" t="s">
        <v>108</v>
      </c>
    </row>
    <row r="292" spans="1:13" s="56" customFormat="1" ht="99" hidden="1" customHeight="1" outlineLevel="2">
      <c r="A292" s="37" t="s">
        <v>613</v>
      </c>
      <c r="B292" s="70" t="s">
        <v>3299</v>
      </c>
      <c r="C292" s="70" t="s">
        <v>626</v>
      </c>
      <c r="D292" s="70" t="s">
        <v>46</v>
      </c>
      <c r="E292" s="26" t="s">
        <v>3210</v>
      </c>
      <c r="F292" s="70" t="s">
        <v>242</v>
      </c>
      <c r="G292" s="70" t="s">
        <v>164</v>
      </c>
      <c r="H292" s="70" t="s">
        <v>165</v>
      </c>
      <c r="I292" s="69">
        <v>313858</v>
      </c>
      <c r="J292" s="70" t="s">
        <v>163</v>
      </c>
      <c r="K292" s="70" t="s">
        <v>3298</v>
      </c>
      <c r="L292" s="55" t="s">
        <v>3297</v>
      </c>
      <c r="M292" s="70"/>
    </row>
    <row r="293" spans="1:13" s="56" customFormat="1" ht="82.5" hidden="1" customHeight="1" outlineLevel="2">
      <c r="A293" s="37" t="s">
        <v>613</v>
      </c>
      <c r="B293" s="70" t="s">
        <v>3296</v>
      </c>
      <c r="C293" s="70" t="s">
        <v>626</v>
      </c>
      <c r="D293" s="70" t="s">
        <v>46</v>
      </c>
      <c r="E293" s="26" t="s">
        <v>1856</v>
      </c>
      <c r="F293" s="70" t="s">
        <v>242</v>
      </c>
      <c r="G293" s="70" t="s">
        <v>164</v>
      </c>
      <c r="H293" s="70" t="s">
        <v>165</v>
      </c>
      <c r="I293" s="69">
        <v>132357</v>
      </c>
      <c r="J293" s="70" t="s">
        <v>163</v>
      </c>
      <c r="K293" s="70" t="s">
        <v>3295</v>
      </c>
      <c r="L293" s="55" t="s">
        <v>3294</v>
      </c>
      <c r="M293" s="70"/>
    </row>
    <row r="294" spans="1:13" s="56" customFormat="1" ht="49.5" hidden="1" customHeight="1" outlineLevel="2">
      <c r="A294" s="37" t="s">
        <v>613</v>
      </c>
      <c r="B294" s="70" t="s">
        <v>3293</v>
      </c>
      <c r="C294" s="70" t="s">
        <v>626</v>
      </c>
      <c r="D294" s="70" t="s">
        <v>46</v>
      </c>
      <c r="E294" s="26" t="s">
        <v>3193</v>
      </c>
      <c r="F294" s="70" t="s">
        <v>242</v>
      </c>
      <c r="G294" s="70" t="s">
        <v>164</v>
      </c>
      <c r="H294" s="70" t="s">
        <v>165</v>
      </c>
      <c r="I294" s="69">
        <v>237379</v>
      </c>
      <c r="J294" s="70" t="s">
        <v>163</v>
      </c>
      <c r="K294" s="70" t="s">
        <v>3292</v>
      </c>
      <c r="L294" s="55" t="s">
        <v>3291</v>
      </c>
      <c r="M294" s="70"/>
    </row>
    <row r="295" spans="1:13" s="56" customFormat="1" ht="82.5" hidden="1" customHeight="1" outlineLevel="2">
      <c r="A295" s="37" t="s">
        <v>613</v>
      </c>
      <c r="B295" s="70" t="s">
        <v>3290</v>
      </c>
      <c r="C295" s="70" t="s">
        <v>626</v>
      </c>
      <c r="D295" s="70" t="s">
        <v>46</v>
      </c>
      <c r="E295" s="26" t="s">
        <v>3193</v>
      </c>
      <c r="F295" s="70" t="s">
        <v>242</v>
      </c>
      <c r="G295" s="70" t="s">
        <v>164</v>
      </c>
      <c r="H295" s="70" t="s">
        <v>165</v>
      </c>
      <c r="I295" s="69">
        <v>372104</v>
      </c>
      <c r="J295" s="70" t="s">
        <v>163</v>
      </c>
      <c r="K295" s="70" t="s">
        <v>3289</v>
      </c>
      <c r="L295" s="55" t="s">
        <v>3288</v>
      </c>
      <c r="M295" s="70"/>
    </row>
    <row r="296" spans="1:13" s="56" customFormat="1" ht="148.5" hidden="1" customHeight="1" outlineLevel="2">
      <c r="A296" s="37" t="s">
        <v>613</v>
      </c>
      <c r="B296" s="70" t="s">
        <v>3287</v>
      </c>
      <c r="C296" s="70" t="s">
        <v>626</v>
      </c>
      <c r="D296" s="70" t="s">
        <v>46</v>
      </c>
      <c r="E296" s="26" t="s">
        <v>3286</v>
      </c>
      <c r="F296" s="70" t="s">
        <v>242</v>
      </c>
      <c r="G296" s="70" t="s">
        <v>164</v>
      </c>
      <c r="H296" s="70" t="s">
        <v>165</v>
      </c>
      <c r="I296" s="69">
        <v>286382</v>
      </c>
      <c r="J296" s="70" t="s">
        <v>163</v>
      </c>
      <c r="K296" s="70" t="s">
        <v>3285</v>
      </c>
      <c r="L296" s="55" t="s">
        <v>3284</v>
      </c>
      <c r="M296" s="70"/>
    </row>
    <row r="297" spans="1:13" s="56" customFormat="1" ht="99" hidden="1" customHeight="1" outlineLevel="2">
      <c r="A297" s="37" t="s">
        <v>613</v>
      </c>
      <c r="B297" s="70" t="s">
        <v>3283</v>
      </c>
      <c r="C297" s="70" t="s">
        <v>626</v>
      </c>
      <c r="D297" s="70" t="s">
        <v>46</v>
      </c>
      <c r="E297" s="26" t="s">
        <v>3282</v>
      </c>
      <c r="F297" s="70" t="s">
        <v>242</v>
      </c>
      <c r="G297" s="70" t="s">
        <v>164</v>
      </c>
      <c r="H297" s="70" t="s">
        <v>165</v>
      </c>
      <c r="I297" s="69">
        <v>325358</v>
      </c>
      <c r="J297" s="70" t="s">
        <v>163</v>
      </c>
      <c r="K297" s="70" t="s">
        <v>3281</v>
      </c>
      <c r="L297" s="55" t="s">
        <v>3280</v>
      </c>
      <c r="M297" s="70"/>
    </row>
    <row r="298" spans="1:13" s="56" customFormat="1" ht="132" hidden="1" customHeight="1" outlineLevel="2">
      <c r="A298" s="37" t="s">
        <v>613</v>
      </c>
      <c r="B298" s="70" t="s">
        <v>3279</v>
      </c>
      <c r="C298" s="70" t="s">
        <v>626</v>
      </c>
      <c r="D298" s="70" t="s">
        <v>46</v>
      </c>
      <c r="E298" s="26" t="s">
        <v>3278</v>
      </c>
      <c r="F298" s="70" t="s">
        <v>242</v>
      </c>
      <c r="G298" s="70" t="s">
        <v>164</v>
      </c>
      <c r="H298" s="70" t="s">
        <v>165</v>
      </c>
      <c r="I298" s="69">
        <v>949513</v>
      </c>
      <c r="J298" s="70" t="s">
        <v>163</v>
      </c>
      <c r="K298" s="70" t="s">
        <v>3277</v>
      </c>
      <c r="L298" s="55" t="s">
        <v>3276</v>
      </c>
      <c r="M298" s="70"/>
    </row>
    <row r="299" spans="1:13" s="56" customFormat="1" ht="82.5" hidden="1" customHeight="1" outlineLevel="2">
      <c r="A299" s="37" t="s">
        <v>613</v>
      </c>
      <c r="B299" s="70" t="s">
        <v>3275</v>
      </c>
      <c r="C299" s="70" t="s">
        <v>626</v>
      </c>
      <c r="D299" s="70" t="s">
        <v>46</v>
      </c>
      <c r="E299" s="26" t="s">
        <v>3263</v>
      </c>
      <c r="F299" s="70" t="s">
        <v>242</v>
      </c>
      <c r="G299" s="70" t="s">
        <v>164</v>
      </c>
      <c r="H299" s="70" t="s">
        <v>165</v>
      </c>
      <c r="I299" s="69">
        <v>203459</v>
      </c>
      <c r="J299" s="70" t="s">
        <v>163</v>
      </c>
      <c r="K299" s="70" t="s">
        <v>3274</v>
      </c>
      <c r="L299" s="70" t="s">
        <v>636</v>
      </c>
      <c r="M299" s="70" t="s">
        <v>108</v>
      </c>
    </row>
    <row r="300" spans="1:13" s="56" customFormat="1" ht="82.5" hidden="1" customHeight="1" outlineLevel="2">
      <c r="A300" s="37" t="s">
        <v>613</v>
      </c>
      <c r="B300" s="70" t="s">
        <v>3273</v>
      </c>
      <c r="C300" s="70" t="s">
        <v>626</v>
      </c>
      <c r="D300" s="70" t="s">
        <v>46</v>
      </c>
      <c r="E300" s="26" t="s">
        <v>3263</v>
      </c>
      <c r="F300" s="70" t="s">
        <v>242</v>
      </c>
      <c r="G300" s="70" t="s">
        <v>164</v>
      </c>
      <c r="H300" s="70" t="s">
        <v>165</v>
      </c>
      <c r="I300" s="69">
        <v>171334</v>
      </c>
      <c r="J300" s="70" t="s">
        <v>163</v>
      </c>
      <c r="K300" s="70" t="s">
        <v>3272</v>
      </c>
      <c r="L300" s="70" t="s">
        <v>3271</v>
      </c>
      <c r="M300" s="70" t="s">
        <v>108</v>
      </c>
    </row>
    <row r="301" spans="1:13" s="56" customFormat="1" ht="66" hidden="1" customHeight="1" outlineLevel="2">
      <c r="A301" s="37" t="s">
        <v>613</v>
      </c>
      <c r="B301" s="70" t="s">
        <v>3270</v>
      </c>
      <c r="C301" s="70" t="s">
        <v>626</v>
      </c>
      <c r="D301" s="70" t="s">
        <v>46</v>
      </c>
      <c r="E301" s="26" t="s">
        <v>3263</v>
      </c>
      <c r="F301" s="70" t="s">
        <v>242</v>
      </c>
      <c r="G301" s="70" t="s">
        <v>164</v>
      </c>
      <c r="H301" s="70" t="s">
        <v>165</v>
      </c>
      <c r="I301" s="69">
        <v>3704</v>
      </c>
      <c r="J301" s="70" t="s">
        <v>163</v>
      </c>
      <c r="K301" s="70" t="s">
        <v>3269</v>
      </c>
      <c r="L301" s="70" t="s">
        <v>96</v>
      </c>
      <c r="M301" s="70" t="s">
        <v>108</v>
      </c>
    </row>
    <row r="302" spans="1:13" s="56" customFormat="1" ht="115.5" hidden="1" customHeight="1" outlineLevel="2">
      <c r="A302" s="37" t="s">
        <v>613</v>
      </c>
      <c r="B302" s="70" t="s">
        <v>3268</v>
      </c>
      <c r="C302" s="70" t="s">
        <v>626</v>
      </c>
      <c r="D302" s="70" t="s">
        <v>46</v>
      </c>
      <c r="E302" s="26" t="s">
        <v>3267</v>
      </c>
      <c r="F302" s="70" t="s">
        <v>242</v>
      </c>
      <c r="G302" s="70" t="s">
        <v>164</v>
      </c>
      <c r="H302" s="70" t="s">
        <v>165</v>
      </c>
      <c r="I302" s="69">
        <v>342248</v>
      </c>
      <c r="J302" s="70" t="s">
        <v>163</v>
      </c>
      <c r="K302" s="70" t="s">
        <v>3266</v>
      </c>
      <c r="L302" s="70" t="s">
        <v>3265</v>
      </c>
      <c r="M302" s="70"/>
    </row>
    <row r="303" spans="1:13" s="56" customFormat="1" ht="49.5" hidden="1" customHeight="1" outlineLevel="2">
      <c r="A303" s="37" t="s">
        <v>613</v>
      </c>
      <c r="B303" s="70" t="s">
        <v>3264</v>
      </c>
      <c r="C303" s="70" t="s">
        <v>626</v>
      </c>
      <c r="D303" s="70" t="s">
        <v>46</v>
      </c>
      <c r="E303" s="26" t="s">
        <v>3263</v>
      </c>
      <c r="F303" s="70" t="s">
        <v>242</v>
      </c>
      <c r="G303" s="70" t="s">
        <v>164</v>
      </c>
      <c r="H303" s="70" t="s">
        <v>165</v>
      </c>
      <c r="I303" s="69">
        <v>796950</v>
      </c>
      <c r="J303" s="70" t="s">
        <v>163</v>
      </c>
      <c r="K303" s="70" t="s">
        <v>3262</v>
      </c>
      <c r="L303" s="70" t="s">
        <v>3261</v>
      </c>
      <c r="M303" s="70" t="s">
        <v>108</v>
      </c>
    </row>
    <row r="304" spans="1:13" s="56" customFormat="1" ht="82.5" hidden="1" customHeight="1" outlineLevel="2">
      <c r="A304" s="37" t="s">
        <v>613</v>
      </c>
      <c r="B304" s="70" t="s">
        <v>628</v>
      </c>
      <c r="C304" s="70" t="s">
        <v>626</v>
      </c>
      <c r="D304" s="70" t="s">
        <v>46</v>
      </c>
      <c r="E304" s="26" t="s">
        <v>1910</v>
      </c>
      <c r="F304" s="70" t="s">
        <v>242</v>
      </c>
      <c r="G304" s="70" t="s">
        <v>164</v>
      </c>
      <c r="H304" s="70" t="s">
        <v>165</v>
      </c>
      <c r="I304" s="69">
        <v>315158</v>
      </c>
      <c r="J304" s="70" t="s">
        <v>163</v>
      </c>
      <c r="K304" s="70" t="s">
        <v>3260</v>
      </c>
      <c r="L304" s="70" t="s">
        <v>629</v>
      </c>
      <c r="M304" s="70"/>
    </row>
    <row r="305" spans="1:13" s="56" customFormat="1" ht="99" hidden="1" customHeight="1" outlineLevel="2">
      <c r="A305" s="37" t="s">
        <v>613</v>
      </c>
      <c r="B305" s="70" t="s">
        <v>630</v>
      </c>
      <c r="C305" s="70" t="s">
        <v>626</v>
      </c>
      <c r="D305" s="70" t="s">
        <v>46</v>
      </c>
      <c r="E305" s="26" t="s">
        <v>3259</v>
      </c>
      <c r="F305" s="70" t="s">
        <v>242</v>
      </c>
      <c r="G305" s="70" t="s">
        <v>164</v>
      </c>
      <c r="H305" s="70" t="s">
        <v>165</v>
      </c>
      <c r="I305" s="69">
        <v>1680243</v>
      </c>
      <c r="J305" s="70" t="s">
        <v>163</v>
      </c>
      <c r="K305" s="70" t="s">
        <v>3258</v>
      </c>
      <c r="L305" s="70" t="s">
        <v>629</v>
      </c>
      <c r="M305" s="70"/>
    </row>
    <row r="306" spans="1:13" s="56" customFormat="1" ht="66" hidden="1" customHeight="1" outlineLevel="2">
      <c r="A306" s="37" t="s">
        <v>613</v>
      </c>
      <c r="B306" s="70" t="s">
        <v>632</v>
      </c>
      <c r="C306" s="70" t="s">
        <v>626</v>
      </c>
      <c r="D306" s="70" t="s">
        <v>46</v>
      </c>
      <c r="E306" s="26" t="s">
        <v>3193</v>
      </c>
      <c r="F306" s="70" t="s">
        <v>242</v>
      </c>
      <c r="G306" s="70" t="s">
        <v>164</v>
      </c>
      <c r="H306" s="70" t="s">
        <v>165</v>
      </c>
      <c r="I306" s="69">
        <v>2793202</v>
      </c>
      <c r="J306" s="70" t="s">
        <v>163</v>
      </c>
      <c r="K306" s="70" t="s">
        <v>3257</v>
      </c>
      <c r="L306" s="70" t="s">
        <v>633</v>
      </c>
      <c r="M306" s="70"/>
    </row>
    <row r="307" spans="1:13" s="56" customFormat="1" ht="66" hidden="1" customHeight="1" outlineLevel="2">
      <c r="A307" s="37" t="s">
        <v>613</v>
      </c>
      <c r="B307" s="70" t="s">
        <v>634</v>
      </c>
      <c r="C307" s="70" t="s">
        <v>626</v>
      </c>
      <c r="D307" s="70" t="s">
        <v>46</v>
      </c>
      <c r="E307" s="26" t="s">
        <v>3256</v>
      </c>
      <c r="F307" s="70" t="s">
        <v>242</v>
      </c>
      <c r="G307" s="70" t="s">
        <v>164</v>
      </c>
      <c r="H307" s="70" t="s">
        <v>165</v>
      </c>
      <c r="I307" s="69">
        <v>228948</v>
      </c>
      <c r="J307" s="70" t="s">
        <v>163</v>
      </c>
      <c r="K307" s="70" t="s">
        <v>3255</v>
      </c>
      <c r="L307" s="70" t="s">
        <v>957</v>
      </c>
      <c r="M307" s="70"/>
    </row>
    <row r="308" spans="1:13" s="56" customFormat="1" ht="82.5" hidden="1" customHeight="1" outlineLevel="2">
      <c r="A308" s="37" t="s">
        <v>613</v>
      </c>
      <c r="B308" s="70" t="s">
        <v>635</v>
      </c>
      <c r="C308" s="70" t="s">
        <v>626</v>
      </c>
      <c r="D308" s="70" t="s">
        <v>46</v>
      </c>
      <c r="E308" s="26" t="s">
        <v>1910</v>
      </c>
      <c r="F308" s="70" t="s">
        <v>242</v>
      </c>
      <c r="G308" s="70" t="s">
        <v>164</v>
      </c>
      <c r="H308" s="70" t="s">
        <v>165</v>
      </c>
      <c r="I308" s="69">
        <v>320370</v>
      </c>
      <c r="J308" s="70" t="s">
        <v>163</v>
      </c>
      <c r="K308" s="70" t="s">
        <v>3254</v>
      </c>
      <c r="L308" s="70" t="s">
        <v>3253</v>
      </c>
      <c r="M308" s="70"/>
    </row>
    <row r="309" spans="1:13" s="56" customFormat="1" ht="66" hidden="1" customHeight="1" outlineLevel="2">
      <c r="A309" s="37" t="s">
        <v>613</v>
      </c>
      <c r="B309" s="70" t="s">
        <v>637</v>
      </c>
      <c r="C309" s="70" t="s">
        <v>626</v>
      </c>
      <c r="D309" s="70" t="s">
        <v>46</v>
      </c>
      <c r="E309" s="26" t="s">
        <v>1910</v>
      </c>
      <c r="F309" s="70" t="s">
        <v>242</v>
      </c>
      <c r="G309" s="70" t="s">
        <v>164</v>
      </c>
      <c r="H309" s="70" t="s">
        <v>165</v>
      </c>
      <c r="I309" s="69">
        <v>169282</v>
      </c>
      <c r="J309" s="70" t="s">
        <v>163</v>
      </c>
      <c r="K309" s="70" t="s">
        <v>3252</v>
      </c>
      <c r="L309" s="70" t="s">
        <v>629</v>
      </c>
      <c r="M309" s="70"/>
    </row>
    <row r="310" spans="1:13" s="56" customFormat="1" ht="66" hidden="1" customHeight="1" outlineLevel="2">
      <c r="A310" s="37" t="s">
        <v>613</v>
      </c>
      <c r="B310" s="70" t="s">
        <v>639</v>
      </c>
      <c r="C310" s="70" t="s">
        <v>626</v>
      </c>
      <c r="D310" s="70" t="s">
        <v>46</v>
      </c>
      <c r="E310" s="26" t="s">
        <v>1910</v>
      </c>
      <c r="F310" s="70" t="s">
        <v>242</v>
      </c>
      <c r="G310" s="70" t="s">
        <v>164</v>
      </c>
      <c r="H310" s="70" t="s">
        <v>165</v>
      </c>
      <c r="I310" s="69">
        <v>326431</v>
      </c>
      <c r="J310" s="70" t="s">
        <v>163</v>
      </c>
      <c r="K310" s="70" t="s">
        <v>3251</v>
      </c>
      <c r="L310" s="70" t="s">
        <v>636</v>
      </c>
      <c r="M310" s="70"/>
    </row>
    <row r="311" spans="1:13" s="56" customFormat="1" ht="82.5" hidden="1" customHeight="1" outlineLevel="2">
      <c r="A311" s="37" t="s">
        <v>613</v>
      </c>
      <c r="B311" s="70" t="s">
        <v>638</v>
      </c>
      <c r="C311" s="70" t="s">
        <v>626</v>
      </c>
      <c r="D311" s="70" t="s">
        <v>46</v>
      </c>
      <c r="E311" s="26" t="s">
        <v>1910</v>
      </c>
      <c r="F311" s="70" t="s">
        <v>242</v>
      </c>
      <c r="G311" s="70" t="s">
        <v>164</v>
      </c>
      <c r="H311" s="70" t="s">
        <v>165</v>
      </c>
      <c r="I311" s="69">
        <v>662235</v>
      </c>
      <c r="J311" s="70" t="s">
        <v>163</v>
      </c>
      <c r="K311" s="70" t="s">
        <v>3250</v>
      </c>
      <c r="L311" s="70" t="s">
        <v>3249</v>
      </c>
      <c r="M311" s="70"/>
    </row>
    <row r="312" spans="1:13" s="56" customFormat="1" ht="82.5" hidden="1" customHeight="1" outlineLevel="2">
      <c r="A312" s="37" t="s">
        <v>613</v>
      </c>
      <c r="B312" s="70" t="s">
        <v>958</v>
      </c>
      <c r="C312" s="70" t="s">
        <v>626</v>
      </c>
      <c r="D312" s="70" t="s">
        <v>46</v>
      </c>
      <c r="E312" s="26" t="s">
        <v>1910</v>
      </c>
      <c r="F312" s="70" t="s">
        <v>242</v>
      </c>
      <c r="G312" s="70" t="s">
        <v>164</v>
      </c>
      <c r="H312" s="70" t="s">
        <v>165</v>
      </c>
      <c r="I312" s="69">
        <v>158421</v>
      </c>
      <c r="J312" s="70" t="s">
        <v>163</v>
      </c>
      <c r="K312" s="70" t="s">
        <v>3248</v>
      </c>
      <c r="L312" s="70" t="s">
        <v>629</v>
      </c>
      <c r="M312" s="70"/>
    </row>
    <row r="313" spans="1:13" s="56" customFormat="1" ht="66" hidden="1" customHeight="1" outlineLevel="2">
      <c r="A313" s="37" t="s">
        <v>613</v>
      </c>
      <c r="B313" s="70" t="s">
        <v>3247</v>
      </c>
      <c r="C313" s="70" t="s">
        <v>626</v>
      </c>
      <c r="D313" s="70" t="s">
        <v>46</v>
      </c>
      <c r="E313" s="26" t="s">
        <v>3246</v>
      </c>
      <c r="F313" s="70" t="s">
        <v>242</v>
      </c>
      <c r="G313" s="70" t="s">
        <v>164</v>
      </c>
      <c r="H313" s="70" t="s">
        <v>165</v>
      </c>
      <c r="I313" s="69">
        <v>703420</v>
      </c>
      <c r="J313" s="70" t="s">
        <v>163</v>
      </c>
      <c r="K313" s="70" t="s">
        <v>3245</v>
      </c>
      <c r="L313" s="70" t="s">
        <v>3244</v>
      </c>
      <c r="M313" s="70"/>
    </row>
    <row r="314" spans="1:13" s="56" customFormat="1" ht="49.5" hidden="1" customHeight="1" outlineLevel="2">
      <c r="A314" s="37" t="s">
        <v>613</v>
      </c>
      <c r="B314" s="70" t="s">
        <v>3243</v>
      </c>
      <c r="C314" s="70" t="s">
        <v>626</v>
      </c>
      <c r="D314" s="70" t="s">
        <v>46</v>
      </c>
      <c r="E314" s="26" t="s">
        <v>1185</v>
      </c>
      <c r="F314" s="70" t="s">
        <v>242</v>
      </c>
      <c r="G314" s="70" t="s">
        <v>164</v>
      </c>
      <c r="H314" s="70" t="s">
        <v>165</v>
      </c>
      <c r="I314" s="69">
        <v>134657</v>
      </c>
      <c r="J314" s="70" t="s">
        <v>163</v>
      </c>
      <c r="K314" s="70" t="s">
        <v>3242</v>
      </c>
      <c r="L314" s="70" t="s">
        <v>640</v>
      </c>
      <c r="M314" s="70"/>
    </row>
    <row r="315" spans="1:13" s="56" customFormat="1" ht="115.5" hidden="1" customHeight="1" outlineLevel="2">
      <c r="A315" s="37" t="s">
        <v>613</v>
      </c>
      <c r="B315" s="70" t="s">
        <v>3241</v>
      </c>
      <c r="C315" s="70" t="s">
        <v>626</v>
      </c>
      <c r="D315" s="70" t="s">
        <v>46</v>
      </c>
      <c r="E315" s="26" t="s">
        <v>3240</v>
      </c>
      <c r="F315" s="70" t="s">
        <v>242</v>
      </c>
      <c r="G315" s="70" t="s">
        <v>164</v>
      </c>
      <c r="H315" s="70" t="s">
        <v>165</v>
      </c>
      <c r="I315" s="69">
        <v>852871</v>
      </c>
      <c r="J315" s="70" t="s">
        <v>163</v>
      </c>
      <c r="K315" s="70" t="s">
        <v>3239</v>
      </c>
      <c r="L315" s="55" t="s">
        <v>3238</v>
      </c>
      <c r="M315" s="70"/>
    </row>
    <row r="316" spans="1:13" s="56" customFormat="1" ht="99" hidden="1" customHeight="1" outlineLevel="2">
      <c r="A316" s="37" t="s">
        <v>613</v>
      </c>
      <c r="B316" s="55" t="s">
        <v>3237</v>
      </c>
      <c r="C316" s="70" t="s">
        <v>626</v>
      </c>
      <c r="D316" s="70" t="s">
        <v>46</v>
      </c>
      <c r="E316" s="26" t="s">
        <v>1910</v>
      </c>
      <c r="F316" s="70" t="s">
        <v>242</v>
      </c>
      <c r="G316" s="70" t="s">
        <v>164</v>
      </c>
      <c r="H316" s="70" t="s">
        <v>165</v>
      </c>
      <c r="I316" s="69">
        <v>323573</v>
      </c>
      <c r="J316" s="70" t="s">
        <v>163</v>
      </c>
      <c r="K316" s="70" t="s">
        <v>3236</v>
      </c>
      <c r="L316" s="70" t="s">
        <v>3235</v>
      </c>
      <c r="M316" s="70"/>
    </row>
    <row r="317" spans="1:13" s="56" customFormat="1" ht="99" hidden="1" customHeight="1" outlineLevel="2">
      <c r="A317" s="37" t="s">
        <v>613</v>
      </c>
      <c r="B317" s="70" t="s">
        <v>3234</v>
      </c>
      <c r="C317" s="70" t="s">
        <v>626</v>
      </c>
      <c r="D317" s="70" t="s">
        <v>46</v>
      </c>
      <c r="E317" s="26" t="s">
        <v>3233</v>
      </c>
      <c r="F317" s="70" t="s">
        <v>242</v>
      </c>
      <c r="G317" s="70" t="s">
        <v>164</v>
      </c>
      <c r="H317" s="70" t="s">
        <v>165</v>
      </c>
      <c r="I317" s="69">
        <v>413988</v>
      </c>
      <c r="J317" s="70" t="s">
        <v>163</v>
      </c>
      <c r="K317" s="70" t="s">
        <v>3232</v>
      </c>
      <c r="L317" s="55" t="s">
        <v>3231</v>
      </c>
      <c r="M317" s="70"/>
    </row>
    <row r="318" spans="1:13" s="56" customFormat="1" ht="49.5" hidden="1" customHeight="1" outlineLevel="2">
      <c r="A318" s="37" t="s">
        <v>613</v>
      </c>
      <c r="B318" s="70" t="s">
        <v>3230</v>
      </c>
      <c r="C318" s="70" t="s">
        <v>626</v>
      </c>
      <c r="D318" s="70" t="s">
        <v>46</v>
      </c>
      <c r="E318" s="26" t="s">
        <v>3229</v>
      </c>
      <c r="F318" s="70" t="s">
        <v>242</v>
      </c>
      <c r="G318" s="70" t="s">
        <v>164</v>
      </c>
      <c r="H318" s="70" t="s">
        <v>165</v>
      </c>
      <c r="I318" s="69">
        <v>35918</v>
      </c>
      <c r="J318" s="70" t="s">
        <v>163</v>
      </c>
      <c r="K318" s="70" t="s">
        <v>3228</v>
      </c>
      <c r="L318" s="70" t="s">
        <v>3227</v>
      </c>
      <c r="M318" s="70" t="s">
        <v>108</v>
      </c>
    </row>
    <row r="319" spans="1:13" s="56" customFormat="1" ht="49.5" hidden="1" customHeight="1" outlineLevel="2">
      <c r="A319" s="37" t="s">
        <v>613</v>
      </c>
      <c r="B319" s="70" t="s">
        <v>3226</v>
      </c>
      <c r="C319" s="70" t="s">
        <v>626</v>
      </c>
      <c r="D319" s="70" t="s">
        <v>46</v>
      </c>
      <c r="E319" s="26" t="s">
        <v>3225</v>
      </c>
      <c r="F319" s="70" t="s">
        <v>242</v>
      </c>
      <c r="G319" s="70" t="s">
        <v>164</v>
      </c>
      <c r="H319" s="70" t="s">
        <v>165</v>
      </c>
      <c r="I319" s="69">
        <v>728060</v>
      </c>
      <c r="J319" s="70" t="s">
        <v>163</v>
      </c>
      <c r="K319" s="70" t="s">
        <v>3224</v>
      </c>
      <c r="L319" s="70" t="s">
        <v>3223</v>
      </c>
      <c r="M319" s="70"/>
    </row>
    <row r="320" spans="1:13" s="56" customFormat="1" ht="49.5" hidden="1" customHeight="1" outlineLevel="2">
      <c r="A320" s="37" t="s">
        <v>613</v>
      </c>
      <c r="B320" s="70" t="s">
        <v>3222</v>
      </c>
      <c r="C320" s="70" t="s">
        <v>626</v>
      </c>
      <c r="D320" s="70" t="s">
        <v>46</v>
      </c>
      <c r="E320" s="26" t="s">
        <v>3221</v>
      </c>
      <c r="F320" s="70" t="s">
        <v>242</v>
      </c>
      <c r="G320" s="70" t="s">
        <v>164</v>
      </c>
      <c r="H320" s="70" t="s">
        <v>165</v>
      </c>
      <c r="I320" s="69">
        <v>362458</v>
      </c>
      <c r="J320" s="70" t="s">
        <v>163</v>
      </c>
      <c r="K320" s="70" t="s">
        <v>3220</v>
      </c>
      <c r="L320" s="70" t="s">
        <v>3219</v>
      </c>
      <c r="M320" s="70" t="s">
        <v>108</v>
      </c>
    </row>
    <row r="321" spans="1:13" s="56" customFormat="1" ht="66" hidden="1" customHeight="1" outlineLevel="2">
      <c r="A321" s="37" t="s">
        <v>613</v>
      </c>
      <c r="B321" s="70" t="s">
        <v>3218</v>
      </c>
      <c r="C321" s="70" t="s">
        <v>626</v>
      </c>
      <c r="D321" s="70" t="s">
        <v>46</v>
      </c>
      <c r="E321" s="26" t="s">
        <v>3217</v>
      </c>
      <c r="F321" s="70" t="s">
        <v>242</v>
      </c>
      <c r="G321" s="70" t="s">
        <v>164</v>
      </c>
      <c r="H321" s="70" t="s">
        <v>165</v>
      </c>
      <c r="I321" s="69">
        <v>1363200</v>
      </c>
      <c r="J321" s="70" t="s">
        <v>163</v>
      </c>
      <c r="K321" s="70" t="s">
        <v>3216</v>
      </c>
      <c r="L321" s="70" t="s">
        <v>427</v>
      </c>
      <c r="M321" s="70"/>
    </row>
    <row r="322" spans="1:13" s="56" customFormat="1" ht="49.5" hidden="1" customHeight="1" outlineLevel="2">
      <c r="A322" s="37" t="s">
        <v>613</v>
      </c>
      <c r="B322" s="70" t="s">
        <v>3215</v>
      </c>
      <c r="C322" s="70" t="s">
        <v>626</v>
      </c>
      <c r="D322" s="70" t="s">
        <v>46</v>
      </c>
      <c r="E322" s="26" t="s">
        <v>3214</v>
      </c>
      <c r="F322" s="70" t="s">
        <v>242</v>
      </c>
      <c r="G322" s="70" t="s">
        <v>164</v>
      </c>
      <c r="H322" s="70" t="s">
        <v>165</v>
      </c>
      <c r="I322" s="69">
        <v>1748519</v>
      </c>
      <c r="J322" s="70" t="s">
        <v>163</v>
      </c>
      <c r="K322" s="70" t="s">
        <v>3213</v>
      </c>
      <c r="L322" s="70" t="s">
        <v>3212</v>
      </c>
      <c r="M322" s="70"/>
    </row>
    <row r="323" spans="1:13" s="56" customFormat="1" ht="165" hidden="1" customHeight="1" outlineLevel="2">
      <c r="A323" s="37" t="s">
        <v>613</v>
      </c>
      <c r="B323" s="70" t="s">
        <v>3211</v>
      </c>
      <c r="C323" s="70" t="s">
        <v>626</v>
      </c>
      <c r="D323" s="70" t="s">
        <v>2691</v>
      </c>
      <c r="E323" s="26" t="s">
        <v>3210</v>
      </c>
      <c r="F323" s="70" t="s">
        <v>242</v>
      </c>
      <c r="G323" s="70" t="s">
        <v>164</v>
      </c>
      <c r="H323" s="70" t="s">
        <v>165</v>
      </c>
      <c r="I323" s="69">
        <v>1062962</v>
      </c>
      <c r="J323" s="70" t="s">
        <v>163</v>
      </c>
      <c r="K323" s="70" t="s">
        <v>3209</v>
      </c>
      <c r="L323" s="55" t="s">
        <v>3208</v>
      </c>
      <c r="M323" s="70"/>
    </row>
    <row r="324" spans="1:13" s="56" customFormat="1" ht="49.5" hidden="1" customHeight="1" outlineLevel="2">
      <c r="A324" s="37" t="s">
        <v>613</v>
      </c>
      <c r="B324" s="70" t="s">
        <v>3207</v>
      </c>
      <c r="C324" s="70" t="s">
        <v>626</v>
      </c>
      <c r="D324" s="70" t="s">
        <v>46</v>
      </c>
      <c r="E324" s="26" t="s">
        <v>3206</v>
      </c>
      <c r="F324" s="70" t="s">
        <v>242</v>
      </c>
      <c r="G324" s="70" t="s">
        <v>164</v>
      </c>
      <c r="H324" s="70" t="s">
        <v>165</v>
      </c>
      <c r="I324" s="69">
        <v>173996</v>
      </c>
      <c r="J324" s="70" t="s">
        <v>163</v>
      </c>
      <c r="K324" s="70" t="s">
        <v>3205</v>
      </c>
      <c r="L324" s="70" t="s">
        <v>629</v>
      </c>
      <c r="M324" s="70"/>
    </row>
    <row r="325" spans="1:13" s="56" customFormat="1" ht="115.5" hidden="1" customHeight="1" outlineLevel="2">
      <c r="A325" s="37" t="s">
        <v>613</v>
      </c>
      <c r="B325" s="70" t="s">
        <v>3204</v>
      </c>
      <c r="C325" s="70" t="s">
        <v>626</v>
      </c>
      <c r="D325" s="70" t="s">
        <v>46</v>
      </c>
      <c r="E325" s="26" t="s">
        <v>3203</v>
      </c>
      <c r="F325" s="70" t="s">
        <v>242</v>
      </c>
      <c r="G325" s="70" t="s">
        <v>164</v>
      </c>
      <c r="H325" s="70" t="s">
        <v>165</v>
      </c>
      <c r="I325" s="69">
        <v>352280</v>
      </c>
      <c r="J325" s="70" t="s">
        <v>163</v>
      </c>
      <c r="K325" s="70" t="s">
        <v>3202</v>
      </c>
      <c r="L325" s="55" t="s">
        <v>3201</v>
      </c>
      <c r="M325" s="70" t="s">
        <v>108</v>
      </c>
    </row>
    <row r="326" spans="1:13" s="56" customFormat="1" ht="49.5" hidden="1" customHeight="1" outlineLevel="2">
      <c r="A326" s="37" t="s">
        <v>613</v>
      </c>
      <c r="B326" s="70" t="s">
        <v>3200</v>
      </c>
      <c r="C326" s="70" t="s">
        <v>626</v>
      </c>
      <c r="D326" s="70" t="s">
        <v>46</v>
      </c>
      <c r="E326" s="26" t="s">
        <v>3199</v>
      </c>
      <c r="F326" s="70" t="s">
        <v>242</v>
      </c>
      <c r="G326" s="70" t="s">
        <v>164</v>
      </c>
      <c r="H326" s="70" t="s">
        <v>165</v>
      </c>
      <c r="I326" s="69">
        <v>611919</v>
      </c>
      <c r="J326" s="70" t="s">
        <v>163</v>
      </c>
      <c r="K326" s="70" t="s">
        <v>3198</v>
      </c>
      <c r="L326" s="70" t="s">
        <v>636</v>
      </c>
      <c r="M326" s="70"/>
    </row>
    <row r="327" spans="1:13" s="56" customFormat="1" ht="66" hidden="1" customHeight="1" outlineLevel="2">
      <c r="A327" s="37" t="s">
        <v>613</v>
      </c>
      <c r="B327" s="70" t="s">
        <v>3197</v>
      </c>
      <c r="C327" s="70" t="s">
        <v>626</v>
      </c>
      <c r="D327" s="70" t="s">
        <v>46</v>
      </c>
      <c r="E327" s="26" t="s">
        <v>3196</v>
      </c>
      <c r="F327" s="70" t="s">
        <v>242</v>
      </c>
      <c r="G327" s="70" t="s">
        <v>164</v>
      </c>
      <c r="H327" s="70" t="s">
        <v>165</v>
      </c>
      <c r="I327" s="69">
        <v>205002</v>
      </c>
      <c r="J327" s="70" t="s">
        <v>163</v>
      </c>
      <c r="K327" s="70" t="s">
        <v>3195</v>
      </c>
      <c r="L327" s="70" t="s">
        <v>96</v>
      </c>
      <c r="M327" s="70"/>
    </row>
    <row r="328" spans="1:13" s="56" customFormat="1" ht="82.5" hidden="1" customHeight="1" outlineLevel="2">
      <c r="A328" s="37" t="s">
        <v>613</v>
      </c>
      <c r="B328" s="70" t="s">
        <v>3194</v>
      </c>
      <c r="C328" s="70" t="s">
        <v>626</v>
      </c>
      <c r="D328" s="70" t="s">
        <v>46</v>
      </c>
      <c r="E328" s="26" t="s">
        <v>3193</v>
      </c>
      <c r="F328" s="70" t="s">
        <v>242</v>
      </c>
      <c r="G328" s="70" t="s">
        <v>164</v>
      </c>
      <c r="H328" s="70" t="s">
        <v>165</v>
      </c>
      <c r="I328" s="69">
        <v>975113</v>
      </c>
      <c r="J328" s="70" t="s">
        <v>163</v>
      </c>
      <c r="K328" s="70" t="s">
        <v>3192</v>
      </c>
      <c r="L328" s="70" t="s">
        <v>3191</v>
      </c>
      <c r="M328" s="70"/>
    </row>
    <row r="329" spans="1:13" s="56" customFormat="1" ht="49.5" hidden="1" customHeight="1" outlineLevel="2">
      <c r="A329" s="37" t="s">
        <v>613</v>
      </c>
      <c r="B329" s="70" t="s">
        <v>3190</v>
      </c>
      <c r="C329" s="70" t="s">
        <v>626</v>
      </c>
      <c r="D329" s="70" t="s">
        <v>46</v>
      </c>
      <c r="E329" s="26" t="s">
        <v>3189</v>
      </c>
      <c r="F329" s="70" t="s">
        <v>242</v>
      </c>
      <c r="G329" s="70" t="s">
        <v>164</v>
      </c>
      <c r="H329" s="70" t="s">
        <v>165</v>
      </c>
      <c r="I329" s="69">
        <v>512280</v>
      </c>
      <c r="J329" s="70" t="s">
        <v>163</v>
      </c>
      <c r="K329" s="70" t="s">
        <v>3188</v>
      </c>
      <c r="L329" s="70" t="s">
        <v>3187</v>
      </c>
      <c r="M329" s="70"/>
    </row>
    <row r="330" spans="1:13" s="56" customFormat="1" ht="115.5" hidden="1" customHeight="1" outlineLevel="2">
      <c r="A330" s="37" t="s">
        <v>613</v>
      </c>
      <c r="B330" s="70" t="s">
        <v>3186</v>
      </c>
      <c r="C330" s="70" t="s">
        <v>626</v>
      </c>
      <c r="D330" s="70" t="s">
        <v>46</v>
      </c>
      <c r="E330" s="26" t="s">
        <v>3185</v>
      </c>
      <c r="F330" s="70" t="s">
        <v>242</v>
      </c>
      <c r="G330" s="70" t="s">
        <v>164</v>
      </c>
      <c r="H330" s="70" t="s">
        <v>165</v>
      </c>
      <c r="I330" s="69">
        <v>1957184</v>
      </c>
      <c r="J330" s="70" t="s">
        <v>163</v>
      </c>
      <c r="K330" s="70" t="s">
        <v>3184</v>
      </c>
      <c r="L330" s="70" t="s">
        <v>3183</v>
      </c>
      <c r="M330" s="70"/>
    </row>
    <row r="331" spans="1:13" s="56" customFormat="1" ht="115.5" hidden="1" customHeight="1" outlineLevel="2">
      <c r="A331" s="37" t="s">
        <v>613</v>
      </c>
      <c r="B331" s="70" t="s">
        <v>3182</v>
      </c>
      <c r="C331" s="70" t="s">
        <v>626</v>
      </c>
      <c r="D331" s="70" t="s">
        <v>46</v>
      </c>
      <c r="E331" s="26" t="s">
        <v>3181</v>
      </c>
      <c r="F331" s="70" t="s">
        <v>242</v>
      </c>
      <c r="G331" s="70" t="s">
        <v>164</v>
      </c>
      <c r="H331" s="70" t="s">
        <v>165</v>
      </c>
      <c r="I331" s="69">
        <v>258405</v>
      </c>
      <c r="J331" s="70" t="s">
        <v>163</v>
      </c>
      <c r="K331" s="70" t="s">
        <v>3180</v>
      </c>
      <c r="L331" s="70" t="s">
        <v>3179</v>
      </c>
      <c r="M331" s="70"/>
    </row>
    <row r="332" spans="1:13" s="56" customFormat="1" ht="247.5" hidden="1" customHeight="1" outlineLevel="2">
      <c r="A332" s="37" t="s">
        <v>613</v>
      </c>
      <c r="B332" s="70" t="s">
        <v>3178</v>
      </c>
      <c r="C332" s="70" t="s">
        <v>626</v>
      </c>
      <c r="D332" s="70" t="s">
        <v>46</v>
      </c>
      <c r="E332" s="26" t="s">
        <v>2354</v>
      </c>
      <c r="F332" s="70" t="s">
        <v>242</v>
      </c>
      <c r="G332" s="70" t="s">
        <v>164</v>
      </c>
      <c r="H332" s="70" t="s">
        <v>165</v>
      </c>
      <c r="I332" s="69">
        <v>3277364</v>
      </c>
      <c r="J332" s="70" t="s">
        <v>163</v>
      </c>
      <c r="K332" s="70" t="s">
        <v>3177</v>
      </c>
      <c r="L332" s="70" t="s">
        <v>3176</v>
      </c>
      <c r="M332" s="70"/>
    </row>
    <row r="333" spans="1:13" s="56" customFormat="1" ht="99" hidden="1" customHeight="1" outlineLevel="2">
      <c r="A333" s="37" t="s">
        <v>613</v>
      </c>
      <c r="B333" s="70" t="s">
        <v>3175</v>
      </c>
      <c r="C333" s="70" t="s">
        <v>626</v>
      </c>
      <c r="D333" s="70" t="s">
        <v>46</v>
      </c>
      <c r="E333" s="26" t="s">
        <v>1185</v>
      </c>
      <c r="F333" s="70" t="s">
        <v>242</v>
      </c>
      <c r="G333" s="70" t="s">
        <v>164</v>
      </c>
      <c r="H333" s="70" t="s">
        <v>165</v>
      </c>
      <c r="I333" s="69">
        <v>100000</v>
      </c>
      <c r="J333" s="70" t="s">
        <v>163</v>
      </c>
      <c r="K333" s="70" t="s">
        <v>3174</v>
      </c>
      <c r="L333" s="70" t="s">
        <v>955</v>
      </c>
      <c r="M333" s="70"/>
    </row>
    <row r="334" spans="1:13" s="56" customFormat="1" ht="82.5" hidden="1" customHeight="1" outlineLevel="2">
      <c r="A334" s="37" t="s">
        <v>613</v>
      </c>
      <c r="B334" s="70" t="s">
        <v>3173</v>
      </c>
      <c r="C334" s="70" t="s">
        <v>626</v>
      </c>
      <c r="D334" s="70" t="s">
        <v>46</v>
      </c>
      <c r="E334" s="26" t="s">
        <v>3165</v>
      </c>
      <c r="F334" s="70" t="s">
        <v>242</v>
      </c>
      <c r="G334" s="70" t="s">
        <v>164</v>
      </c>
      <c r="H334" s="70" t="s">
        <v>165</v>
      </c>
      <c r="I334" s="69">
        <v>1419110</v>
      </c>
      <c r="J334" s="70" t="s">
        <v>163</v>
      </c>
      <c r="K334" s="70" t="s">
        <v>3172</v>
      </c>
      <c r="L334" s="70" t="s">
        <v>3171</v>
      </c>
      <c r="M334" s="70"/>
    </row>
    <row r="335" spans="1:13" s="56" customFormat="1" ht="132" hidden="1" customHeight="1" outlineLevel="2">
      <c r="A335" s="37" t="s">
        <v>613</v>
      </c>
      <c r="B335" s="70" t="s">
        <v>3170</v>
      </c>
      <c r="C335" s="70" t="s">
        <v>626</v>
      </c>
      <c r="D335" s="70" t="s">
        <v>46</v>
      </c>
      <c r="E335" s="26" t="s">
        <v>3169</v>
      </c>
      <c r="F335" s="70" t="s">
        <v>242</v>
      </c>
      <c r="G335" s="70" t="s">
        <v>164</v>
      </c>
      <c r="H335" s="70" t="s">
        <v>165</v>
      </c>
      <c r="I335" s="69">
        <v>781124</v>
      </c>
      <c r="J335" s="70" t="s">
        <v>163</v>
      </c>
      <c r="K335" s="70" t="s">
        <v>3168</v>
      </c>
      <c r="L335" s="55" t="s">
        <v>3167</v>
      </c>
      <c r="M335" s="70" t="s">
        <v>108</v>
      </c>
    </row>
    <row r="336" spans="1:13" s="56" customFormat="1" ht="82.5" hidden="1" customHeight="1" outlineLevel="2">
      <c r="A336" s="37" t="s">
        <v>613</v>
      </c>
      <c r="B336" s="70" t="s">
        <v>3166</v>
      </c>
      <c r="C336" s="70" t="s">
        <v>626</v>
      </c>
      <c r="D336" s="70" t="s">
        <v>46</v>
      </c>
      <c r="E336" s="26" t="s">
        <v>3165</v>
      </c>
      <c r="F336" s="70" t="s">
        <v>242</v>
      </c>
      <c r="G336" s="70" t="s">
        <v>164</v>
      </c>
      <c r="H336" s="70" t="s">
        <v>165</v>
      </c>
      <c r="I336" s="69">
        <v>2561855</v>
      </c>
      <c r="J336" s="70" t="s">
        <v>163</v>
      </c>
      <c r="K336" s="70" t="s">
        <v>3164</v>
      </c>
      <c r="L336" s="70" t="s">
        <v>3163</v>
      </c>
      <c r="M336" s="70"/>
    </row>
    <row r="337" spans="1:13" s="56" customFormat="1" ht="99" hidden="1" customHeight="1" outlineLevel="2">
      <c r="A337" s="37" t="s">
        <v>613</v>
      </c>
      <c r="B337" s="70" t="s">
        <v>3162</v>
      </c>
      <c r="C337" s="70" t="s">
        <v>626</v>
      </c>
      <c r="D337" s="70" t="s">
        <v>46</v>
      </c>
      <c r="E337" s="26" t="s">
        <v>3161</v>
      </c>
      <c r="F337" s="70" t="s">
        <v>242</v>
      </c>
      <c r="G337" s="70" t="s">
        <v>164</v>
      </c>
      <c r="H337" s="70" t="s">
        <v>165</v>
      </c>
      <c r="I337" s="69">
        <v>503114</v>
      </c>
      <c r="J337" s="70" t="s">
        <v>163</v>
      </c>
      <c r="K337" s="70" t="s">
        <v>3160</v>
      </c>
      <c r="L337" s="70" t="s">
        <v>3159</v>
      </c>
      <c r="M337" s="70" t="s">
        <v>108</v>
      </c>
    </row>
    <row r="338" spans="1:13" s="56" customFormat="1" ht="115.5" hidden="1" customHeight="1" outlineLevel="2">
      <c r="A338" s="37" t="s">
        <v>613</v>
      </c>
      <c r="B338" s="70" t="s">
        <v>3158</v>
      </c>
      <c r="C338" s="70" t="s">
        <v>626</v>
      </c>
      <c r="D338" s="70" t="s">
        <v>46</v>
      </c>
      <c r="E338" s="26" t="s">
        <v>3157</v>
      </c>
      <c r="F338" s="70" t="s">
        <v>242</v>
      </c>
      <c r="G338" s="70" t="s">
        <v>164</v>
      </c>
      <c r="H338" s="70" t="s">
        <v>165</v>
      </c>
      <c r="I338" s="69">
        <v>562370</v>
      </c>
      <c r="J338" s="70" t="s">
        <v>163</v>
      </c>
      <c r="K338" s="70" t="s">
        <v>3156</v>
      </c>
      <c r="L338" s="55" t="s">
        <v>3155</v>
      </c>
      <c r="M338" s="70"/>
    </row>
    <row r="339" spans="1:13" s="56" customFormat="1" ht="198" hidden="1" customHeight="1" outlineLevel="2">
      <c r="A339" s="37" t="s">
        <v>613</v>
      </c>
      <c r="B339" s="70" t="s">
        <v>959</v>
      </c>
      <c r="C339" s="70" t="s">
        <v>960</v>
      </c>
      <c r="D339" s="70" t="s">
        <v>46</v>
      </c>
      <c r="E339" s="26" t="s">
        <v>961</v>
      </c>
      <c r="F339" s="70" t="s">
        <v>242</v>
      </c>
      <c r="G339" s="70" t="s">
        <v>164</v>
      </c>
      <c r="H339" s="70" t="s">
        <v>165</v>
      </c>
      <c r="I339" s="69">
        <v>-2520</v>
      </c>
      <c r="J339" s="70" t="s">
        <v>243</v>
      </c>
      <c r="K339" s="70" t="s">
        <v>3154</v>
      </c>
      <c r="L339" s="55" t="s">
        <v>3116</v>
      </c>
      <c r="M339" s="70" t="s">
        <v>3153</v>
      </c>
    </row>
    <row r="340" spans="1:13" s="56" customFormat="1" ht="115.5" hidden="1" customHeight="1" outlineLevel="2">
      <c r="A340" s="37" t="s">
        <v>613</v>
      </c>
      <c r="B340" s="70" t="s">
        <v>3152</v>
      </c>
      <c r="C340" s="70" t="s">
        <v>641</v>
      </c>
      <c r="D340" s="70" t="s">
        <v>46</v>
      </c>
      <c r="E340" s="26" t="s">
        <v>3151</v>
      </c>
      <c r="F340" s="70" t="s">
        <v>242</v>
      </c>
      <c r="G340" s="70" t="s">
        <v>164</v>
      </c>
      <c r="H340" s="70" t="s">
        <v>165</v>
      </c>
      <c r="I340" s="69">
        <v>314255</v>
      </c>
      <c r="J340" s="70" t="s">
        <v>163</v>
      </c>
      <c r="K340" s="70" t="s">
        <v>3150</v>
      </c>
      <c r="L340" s="70" t="s">
        <v>3149</v>
      </c>
      <c r="M340" s="70" t="s">
        <v>108</v>
      </c>
    </row>
    <row r="341" spans="1:13" s="56" customFormat="1" ht="66" hidden="1" customHeight="1" outlineLevel="2">
      <c r="A341" s="37" t="s">
        <v>613</v>
      </c>
      <c r="B341" s="70" t="s">
        <v>962</v>
      </c>
      <c r="C341" s="70" t="s">
        <v>641</v>
      </c>
      <c r="D341" s="70" t="s">
        <v>54</v>
      </c>
      <c r="E341" s="26" t="s">
        <v>3148</v>
      </c>
      <c r="F341" s="70" t="s">
        <v>242</v>
      </c>
      <c r="G341" s="70" t="s">
        <v>164</v>
      </c>
      <c r="H341" s="70" t="s">
        <v>165</v>
      </c>
      <c r="I341" s="69">
        <v>130000</v>
      </c>
      <c r="J341" s="70" t="s">
        <v>163</v>
      </c>
      <c r="K341" s="70" t="s">
        <v>3147</v>
      </c>
      <c r="L341" s="70" t="s">
        <v>943</v>
      </c>
      <c r="M341" s="70"/>
    </row>
    <row r="342" spans="1:13" s="56" customFormat="1" ht="165" hidden="1" customHeight="1" outlineLevel="2">
      <c r="A342" s="37" t="s">
        <v>613</v>
      </c>
      <c r="B342" s="70" t="s">
        <v>3146</v>
      </c>
      <c r="C342" s="70" t="s">
        <v>641</v>
      </c>
      <c r="D342" s="70" t="s">
        <v>46</v>
      </c>
      <c r="E342" s="26" t="s">
        <v>3145</v>
      </c>
      <c r="F342" s="70" t="s">
        <v>242</v>
      </c>
      <c r="G342" s="70" t="s">
        <v>164</v>
      </c>
      <c r="H342" s="70" t="s">
        <v>165</v>
      </c>
      <c r="I342" s="69">
        <v>300000</v>
      </c>
      <c r="J342" s="70" t="s">
        <v>642</v>
      </c>
      <c r="K342" s="70" t="s">
        <v>3144</v>
      </c>
      <c r="L342" s="70" t="s">
        <v>3143</v>
      </c>
      <c r="M342" s="70"/>
    </row>
    <row r="343" spans="1:13" s="56" customFormat="1" ht="99" hidden="1" customHeight="1" outlineLevel="2">
      <c r="A343" s="37" t="s">
        <v>613</v>
      </c>
      <c r="B343" s="70" t="s">
        <v>3142</v>
      </c>
      <c r="C343" s="70" t="s">
        <v>641</v>
      </c>
      <c r="D343" s="70" t="s">
        <v>46</v>
      </c>
      <c r="E343" s="26" t="s">
        <v>3141</v>
      </c>
      <c r="F343" s="70" t="s">
        <v>242</v>
      </c>
      <c r="G343" s="70" t="s">
        <v>164</v>
      </c>
      <c r="H343" s="70" t="s">
        <v>165</v>
      </c>
      <c r="I343" s="69">
        <v>753900</v>
      </c>
      <c r="J343" s="70" t="s">
        <v>642</v>
      </c>
      <c r="K343" s="70" t="s">
        <v>3140</v>
      </c>
      <c r="L343" s="70" t="s">
        <v>3139</v>
      </c>
      <c r="M343" s="70"/>
    </row>
    <row r="344" spans="1:13" s="56" customFormat="1" ht="99" hidden="1" customHeight="1" outlineLevel="2">
      <c r="A344" s="37" t="s">
        <v>613</v>
      </c>
      <c r="B344" s="70" t="s">
        <v>3138</v>
      </c>
      <c r="C344" s="70" t="s">
        <v>641</v>
      </c>
      <c r="D344" s="70" t="s">
        <v>46</v>
      </c>
      <c r="E344" s="26" t="s">
        <v>3137</v>
      </c>
      <c r="F344" s="70" t="s">
        <v>242</v>
      </c>
      <c r="G344" s="70" t="s">
        <v>164</v>
      </c>
      <c r="H344" s="70" t="s">
        <v>165</v>
      </c>
      <c r="I344" s="69">
        <v>302400</v>
      </c>
      <c r="J344" s="70" t="s">
        <v>3122</v>
      </c>
      <c r="K344" s="70" t="s">
        <v>3136</v>
      </c>
      <c r="L344" s="70" t="s">
        <v>3135</v>
      </c>
      <c r="M344" s="70"/>
    </row>
    <row r="345" spans="1:13" s="56" customFormat="1" ht="82.5" hidden="1" customHeight="1" outlineLevel="2">
      <c r="A345" s="37" t="s">
        <v>613</v>
      </c>
      <c r="B345" s="70" t="s">
        <v>643</v>
      </c>
      <c r="C345" s="70" t="s">
        <v>641</v>
      </c>
      <c r="D345" s="70" t="s">
        <v>46</v>
      </c>
      <c r="E345" s="26" t="s">
        <v>578</v>
      </c>
      <c r="F345" s="70" t="s">
        <v>242</v>
      </c>
      <c r="G345" s="70" t="s">
        <v>164</v>
      </c>
      <c r="H345" s="70" t="s">
        <v>165</v>
      </c>
      <c r="I345" s="69">
        <v>505200</v>
      </c>
      <c r="J345" s="70" t="s">
        <v>3122</v>
      </c>
      <c r="K345" s="70" t="s">
        <v>3134</v>
      </c>
      <c r="L345" s="70" t="s">
        <v>3133</v>
      </c>
      <c r="M345" s="70"/>
    </row>
    <row r="346" spans="1:13" s="56" customFormat="1" ht="66" hidden="1" customHeight="1" outlineLevel="2">
      <c r="A346" s="37" t="s">
        <v>613</v>
      </c>
      <c r="B346" s="70" t="s">
        <v>3132</v>
      </c>
      <c r="C346" s="70" t="s">
        <v>641</v>
      </c>
      <c r="D346" s="38" t="s">
        <v>2343</v>
      </c>
      <c r="E346" s="26" t="s">
        <v>3131</v>
      </c>
      <c r="F346" s="70" t="s">
        <v>242</v>
      </c>
      <c r="G346" s="70" t="s">
        <v>164</v>
      </c>
      <c r="H346" s="70" t="s">
        <v>165</v>
      </c>
      <c r="I346" s="69">
        <v>508200</v>
      </c>
      <c r="J346" s="70" t="s">
        <v>3122</v>
      </c>
      <c r="K346" s="70" t="s">
        <v>3130</v>
      </c>
      <c r="L346" s="70" t="s">
        <v>3129</v>
      </c>
      <c r="M346" s="70"/>
    </row>
    <row r="347" spans="1:13" s="56" customFormat="1" ht="82.5" hidden="1" customHeight="1" outlineLevel="2">
      <c r="A347" s="37" t="s">
        <v>613</v>
      </c>
      <c r="B347" s="70" t="s">
        <v>3124</v>
      </c>
      <c r="C347" s="70" t="s">
        <v>641</v>
      </c>
      <c r="D347" s="38" t="s">
        <v>2343</v>
      </c>
      <c r="E347" s="26" t="s">
        <v>3128</v>
      </c>
      <c r="F347" s="70" t="s">
        <v>242</v>
      </c>
      <c r="G347" s="70" t="s">
        <v>164</v>
      </c>
      <c r="H347" s="70" t="s">
        <v>165</v>
      </c>
      <c r="I347" s="69">
        <v>348441</v>
      </c>
      <c r="J347" s="70" t="s">
        <v>3122</v>
      </c>
      <c r="K347" s="70" t="s">
        <v>3121</v>
      </c>
      <c r="L347" s="70" t="s">
        <v>3127</v>
      </c>
      <c r="M347" s="70"/>
    </row>
    <row r="348" spans="1:13" s="56" customFormat="1" ht="66" hidden="1" customHeight="1" outlineLevel="2">
      <c r="A348" s="37" t="s">
        <v>613</v>
      </c>
      <c r="B348" s="70" t="s">
        <v>3124</v>
      </c>
      <c r="C348" s="70" t="s">
        <v>641</v>
      </c>
      <c r="D348" s="38" t="s">
        <v>2343</v>
      </c>
      <c r="E348" s="26" t="s">
        <v>3126</v>
      </c>
      <c r="F348" s="70" t="s">
        <v>242</v>
      </c>
      <c r="G348" s="70" t="s">
        <v>164</v>
      </c>
      <c r="H348" s="70" t="s">
        <v>165</v>
      </c>
      <c r="I348" s="69">
        <v>76118</v>
      </c>
      <c r="J348" s="70" t="s">
        <v>3122</v>
      </c>
      <c r="K348" s="70" t="s">
        <v>3121</v>
      </c>
      <c r="L348" s="70" t="s">
        <v>3125</v>
      </c>
      <c r="M348" s="70"/>
    </row>
    <row r="349" spans="1:13" s="56" customFormat="1" ht="132" hidden="1" customHeight="1" outlineLevel="2">
      <c r="A349" s="37" t="s">
        <v>613</v>
      </c>
      <c r="B349" s="70" t="s">
        <v>3124</v>
      </c>
      <c r="C349" s="70" t="s">
        <v>641</v>
      </c>
      <c r="D349" s="38" t="s">
        <v>2343</v>
      </c>
      <c r="E349" s="26" t="s">
        <v>3123</v>
      </c>
      <c r="F349" s="70" t="s">
        <v>242</v>
      </c>
      <c r="G349" s="70" t="s">
        <v>164</v>
      </c>
      <c r="H349" s="70" t="s">
        <v>165</v>
      </c>
      <c r="I349" s="69">
        <v>17625</v>
      </c>
      <c r="J349" s="70" t="s">
        <v>3122</v>
      </c>
      <c r="K349" s="70" t="s">
        <v>3121</v>
      </c>
      <c r="L349" s="70" t="s">
        <v>3120</v>
      </c>
      <c r="M349" s="70"/>
    </row>
    <row r="350" spans="1:13" s="56" customFormat="1" ht="99" hidden="1" customHeight="1" outlineLevel="2">
      <c r="A350" s="37" t="s">
        <v>613</v>
      </c>
      <c r="B350" s="70" t="s">
        <v>3119</v>
      </c>
      <c r="C350" s="70" t="s">
        <v>3118</v>
      </c>
      <c r="D350" s="70" t="s">
        <v>46</v>
      </c>
      <c r="E350" s="26" t="s">
        <v>848</v>
      </c>
      <c r="F350" s="70" t="s">
        <v>242</v>
      </c>
      <c r="G350" s="70" t="s">
        <v>164</v>
      </c>
      <c r="H350" s="70" t="s">
        <v>165</v>
      </c>
      <c r="I350" s="69">
        <v>132000</v>
      </c>
      <c r="J350" s="70" t="s">
        <v>243</v>
      </c>
      <c r="K350" s="70" t="s">
        <v>3117</v>
      </c>
      <c r="L350" s="70" t="s">
        <v>3116</v>
      </c>
      <c r="M350" s="70"/>
    </row>
    <row r="351" spans="1:13" s="56" customFormat="1" ht="99" hidden="1" customHeight="1" outlineLevel="2">
      <c r="A351" s="37" t="s">
        <v>613</v>
      </c>
      <c r="B351" s="70" t="s">
        <v>3115</v>
      </c>
      <c r="C351" s="70" t="s">
        <v>963</v>
      </c>
      <c r="D351" s="70" t="s">
        <v>46</v>
      </c>
      <c r="E351" s="26" t="s">
        <v>3114</v>
      </c>
      <c r="F351" s="70" t="s">
        <v>242</v>
      </c>
      <c r="G351" s="70" t="s">
        <v>164</v>
      </c>
      <c r="H351" s="70" t="s">
        <v>165</v>
      </c>
      <c r="I351" s="69">
        <v>50000</v>
      </c>
      <c r="J351" s="70" t="s">
        <v>166</v>
      </c>
      <c r="K351" s="70" t="s">
        <v>3113</v>
      </c>
      <c r="L351" s="70" t="s">
        <v>428</v>
      </c>
      <c r="M351" s="70"/>
    </row>
    <row r="352" spans="1:13" s="56" customFormat="1" ht="132" hidden="1" customHeight="1" outlineLevel="2">
      <c r="A352" s="37" t="s">
        <v>613</v>
      </c>
      <c r="B352" s="70" t="s">
        <v>3112</v>
      </c>
      <c r="C352" s="70" t="s">
        <v>963</v>
      </c>
      <c r="D352" s="70" t="s">
        <v>46</v>
      </c>
      <c r="E352" s="26" t="s">
        <v>3111</v>
      </c>
      <c r="F352" s="70" t="s">
        <v>3110</v>
      </c>
      <c r="G352" s="70" t="s">
        <v>164</v>
      </c>
      <c r="H352" s="70" t="s">
        <v>165</v>
      </c>
      <c r="I352" s="69">
        <v>30000</v>
      </c>
      <c r="J352" s="70" t="s">
        <v>166</v>
      </c>
      <c r="K352" s="70" t="s">
        <v>3109</v>
      </c>
      <c r="L352" s="70" t="s">
        <v>428</v>
      </c>
      <c r="M352" s="70"/>
    </row>
    <row r="353" spans="1:13" s="56" customFormat="1" ht="132" hidden="1" customHeight="1" outlineLevel="2">
      <c r="A353" s="37" t="s">
        <v>613</v>
      </c>
      <c r="B353" s="70" t="s">
        <v>3108</v>
      </c>
      <c r="C353" s="70" t="s">
        <v>963</v>
      </c>
      <c r="D353" s="70" t="s">
        <v>46</v>
      </c>
      <c r="E353" s="26" t="s">
        <v>3107</v>
      </c>
      <c r="F353" s="70" t="s">
        <v>58</v>
      </c>
      <c r="G353" s="70" t="s">
        <v>164</v>
      </c>
      <c r="H353" s="70" t="s">
        <v>165</v>
      </c>
      <c r="I353" s="69">
        <v>20000</v>
      </c>
      <c r="J353" s="70" t="s">
        <v>166</v>
      </c>
      <c r="K353" s="70" t="s">
        <v>3106</v>
      </c>
      <c r="L353" s="70" t="s">
        <v>3105</v>
      </c>
      <c r="M353" s="70"/>
    </row>
    <row r="354" spans="1:13" s="56" customFormat="1" ht="82.5" hidden="1" customHeight="1" outlineLevel="2">
      <c r="A354" s="37" t="s">
        <v>613</v>
      </c>
      <c r="B354" s="70" t="s">
        <v>3104</v>
      </c>
      <c r="C354" s="70" t="s">
        <v>3103</v>
      </c>
      <c r="D354" s="70" t="s">
        <v>54</v>
      </c>
      <c r="E354" s="26" t="s">
        <v>3102</v>
      </c>
      <c r="F354" s="70" t="s">
        <v>242</v>
      </c>
      <c r="G354" s="70" t="s">
        <v>55</v>
      </c>
      <c r="H354" s="70" t="s">
        <v>645</v>
      </c>
      <c r="I354" s="69">
        <v>220000</v>
      </c>
      <c r="J354" s="70" t="s">
        <v>210</v>
      </c>
      <c r="K354" s="70" t="s">
        <v>3101</v>
      </c>
      <c r="L354" s="70" t="s">
        <v>3100</v>
      </c>
      <c r="M354" s="70"/>
    </row>
    <row r="355" spans="1:13" s="56" customFormat="1" ht="148.5" hidden="1" customHeight="1" outlineLevel="2">
      <c r="A355" s="37" t="s">
        <v>613</v>
      </c>
      <c r="B355" s="70" t="s">
        <v>3099</v>
      </c>
      <c r="C355" s="70" t="s">
        <v>3098</v>
      </c>
      <c r="D355" s="70" t="s">
        <v>46</v>
      </c>
      <c r="E355" s="26" t="s">
        <v>1699</v>
      </c>
      <c r="F355" s="70" t="s">
        <v>242</v>
      </c>
      <c r="G355" s="70" t="s">
        <v>55</v>
      </c>
      <c r="H355" s="70" t="s">
        <v>645</v>
      </c>
      <c r="I355" s="69">
        <v>92000</v>
      </c>
      <c r="J355" s="70" t="s">
        <v>422</v>
      </c>
      <c r="K355" s="70" t="s">
        <v>3097</v>
      </c>
      <c r="L355" s="70" t="s">
        <v>3096</v>
      </c>
      <c r="M355" s="70"/>
    </row>
    <row r="356" spans="1:13" s="56" customFormat="1" ht="82.5" hidden="1" customHeight="1" outlineLevel="2">
      <c r="A356" s="37" t="s">
        <v>613</v>
      </c>
      <c r="B356" s="70" t="s">
        <v>3095</v>
      </c>
      <c r="C356" s="70" t="s">
        <v>644</v>
      </c>
      <c r="D356" s="70" t="s">
        <v>46</v>
      </c>
      <c r="E356" s="26" t="s">
        <v>3094</v>
      </c>
      <c r="F356" s="70" t="s">
        <v>242</v>
      </c>
      <c r="G356" s="70" t="s">
        <v>55</v>
      </c>
      <c r="H356" s="70" t="s">
        <v>645</v>
      </c>
      <c r="I356" s="69">
        <v>40700</v>
      </c>
      <c r="J356" s="70" t="s">
        <v>163</v>
      </c>
      <c r="K356" s="70" t="s">
        <v>3093</v>
      </c>
      <c r="L356" s="70" t="s">
        <v>167</v>
      </c>
      <c r="M356" s="70" t="s">
        <v>108</v>
      </c>
    </row>
    <row r="357" spans="1:13" s="56" customFormat="1" ht="82.5" hidden="1" customHeight="1" outlineLevel="2">
      <c r="A357" s="37" t="s">
        <v>613</v>
      </c>
      <c r="B357" s="70" t="s">
        <v>3092</v>
      </c>
      <c r="C357" s="70" t="s">
        <v>644</v>
      </c>
      <c r="D357" s="70" t="s">
        <v>46</v>
      </c>
      <c r="E357" s="26" t="s">
        <v>3091</v>
      </c>
      <c r="F357" s="70" t="s">
        <v>242</v>
      </c>
      <c r="G357" s="70" t="s">
        <v>55</v>
      </c>
      <c r="H357" s="70" t="s">
        <v>645</v>
      </c>
      <c r="I357" s="69">
        <v>40700</v>
      </c>
      <c r="J357" s="70" t="s">
        <v>163</v>
      </c>
      <c r="K357" s="70" t="s">
        <v>3090</v>
      </c>
      <c r="L357" s="70" t="s">
        <v>167</v>
      </c>
      <c r="M357" s="70" t="s">
        <v>108</v>
      </c>
    </row>
    <row r="358" spans="1:13" s="56" customFormat="1" ht="82.5" hidden="1" customHeight="1" outlineLevel="2">
      <c r="A358" s="37" t="s">
        <v>613</v>
      </c>
      <c r="B358" s="70" t="s">
        <v>3089</v>
      </c>
      <c r="C358" s="70" t="s">
        <v>644</v>
      </c>
      <c r="D358" s="70" t="s">
        <v>46</v>
      </c>
      <c r="E358" s="26" t="s">
        <v>3088</v>
      </c>
      <c r="F358" s="70" t="s">
        <v>242</v>
      </c>
      <c r="G358" s="70" t="s">
        <v>55</v>
      </c>
      <c r="H358" s="70" t="s">
        <v>645</v>
      </c>
      <c r="I358" s="69">
        <v>40700</v>
      </c>
      <c r="J358" s="70" t="s">
        <v>163</v>
      </c>
      <c r="K358" s="70" t="s">
        <v>3087</v>
      </c>
      <c r="L358" s="70" t="s">
        <v>167</v>
      </c>
      <c r="M358" s="70" t="s">
        <v>108</v>
      </c>
    </row>
    <row r="359" spans="1:13" s="56" customFormat="1" ht="82.5" hidden="1" customHeight="1" outlineLevel="2">
      <c r="A359" s="37" t="s">
        <v>613</v>
      </c>
      <c r="B359" s="70" t="s">
        <v>3086</v>
      </c>
      <c r="C359" s="70" t="s">
        <v>644</v>
      </c>
      <c r="D359" s="70" t="s">
        <v>46</v>
      </c>
      <c r="E359" s="26" t="s">
        <v>3085</v>
      </c>
      <c r="F359" s="70" t="s">
        <v>242</v>
      </c>
      <c r="G359" s="70" t="s">
        <v>55</v>
      </c>
      <c r="H359" s="70" t="s">
        <v>645</v>
      </c>
      <c r="I359" s="69">
        <v>40700</v>
      </c>
      <c r="J359" s="70" t="s">
        <v>163</v>
      </c>
      <c r="K359" s="70" t="s">
        <v>3084</v>
      </c>
      <c r="L359" s="70" t="s">
        <v>167</v>
      </c>
      <c r="M359" s="70" t="s">
        <v>108</v>
      </c>
    </row>
    <row r="360" spans="1:13" s="56" customFormat="1" ht="82.5" hidden="1" customHeight="1" outlineLevel="2">
      <c r="A360" s="37" t="s">
        <v>613</v>
      </c>
      <c r="B360" s="70" t="s">
        <v>3083</v>
      </c>
      <c r="C360" s="70" t="s">
        <v>644</v>
      </c>
      <c r="D360" s="70" t="s">
        <v>46</v>
      </c>
      <c r="E360" s="26" t="s">
        <v>3082</v>
      </c>
      <c r="F360" s="70" t="s">
        <v>242</v>
      </c>
      <c r="G360" s="70" t="s">
        <v>55</v>
      </c>
      <c r="H360" s="70" t="s">
        <v>645</v>
      </c>
      <c r="I360" s="69">
        <v>40700</v>
      </c>
      <c r="J360" s="70" t="s">
        <v>163</v>
      </c>
      <c r="K360" s="70" t="s">
        <v>3081</v>
      </c>
      <c r="L360" s="70" t="s">
        <v>167</v>
      </c>
      <c r="M360" s="70"/>
    </row>
    <row r="361" spans="1:13" s="56" customFormat="1" ht="82.5" hidden="1" customHeight="1" outlineLevel="2">
      <c r="A361" s="37" t="s">
        <v>613</v>
      </c>
      <c r="B361" s="70" t="s">
        <v>3080</v>
      </c>
      <c r="C361" s="70" t="s">
        <v>644</v>
      </c>
      <c r="D361" s="70" t="s">
        <v>46</v>
      </c>
      <c r="E361" s="26" t="s">
        <v>3079</v>
      </c>
      <c r="F361" s="70" t="s">
        <v>242</v>
      </c>
      <c r="G361" s="70" t="s">
        <v>55</v>
      </c>
      <c r="H361" s="70" t="s">
        <v>645</v>
      </c>
      <c r="I361" s="69">
        <v>40700</v>
      </c>
      <c r="J361" s="70" t="s">
        <v>163</v>
      </c>
      <c r="K361" s="70" t="s">
        <v>3078</v>
      </c>
      <c r="L361" s="70" t="s">
        <v>167</v>
      </c>
      <c r="M361" s="70"/>
    </row>
    <row r="362" spans="1:13" s="56" customFormat="1" ht="82.5" hidden="1" customHeight="1" outlineLevel="2">
      <c r="A362" s="37" t="s">
        <v>613</v>
      </c>
      <c r="B362" s="70" t="s">
        <v>3074</v>
      </c>
      <c r="C362" s="70" t="s">
        <v>644</v>
      </c>
      <c r="D362" s="70" t="s">
        <v>46</v>
      </c>
      <c r="E362" s="26" t="s">
        <v>3077</v>
      </c>
      <c r="F362" s="70" t="s">
        <v>242</v>
      </c>
      <c r="G362" s="70" t="s">
        <v>55</v>
      </c>
      <c r="H362" s="70" t="s">
        <v>645</v>
      </c>
      <c r="I362" s="69">
        <v>172991</v>
      </c>
      <c r="J362" s="70" t="s">
        <v>163</v>
      </c>
      <c r="K362" s="70" t="s">
        <v>3076</v>
      </c>
      <c r="L362" s="70" t="s">
        <v>3075</v>
      </c>
      <c r="M362" s="70"/>
    </row>
    <row r="363" spans="1:13" s="56" customFormat="1" ht="99" hidden="1" customHeight="1" outlineLevel="2">
      <c r="A363" s="37" t="s">
        <v>613</v>
      </c>
      <c r="B363" s="70" t="s">
        <v>3074</v>
      </c>
      <c r="C363" s="70" t="s">
        <v>644</v>
      </c>
      <c r="D363" s="70" t="s">
        <v>46</v>
      </c>
      <c r="E363" s="26" t="s">
        <v>3073</v>
      </c>
      <c r="F363" s="70" t="s">
        <v>242</v>
      </c>
      <c r="G363" s="70" t="s">
        <v>55</v>
      </c>
      <c r="H363" s="70" t="s">
        <v>645</v>
      </c>
      <c r="I363" s="69">
        <v>100000</v>
      </c>
      <c r="J363" s="70" t="s">
        <v>163</v>
      </c>
      <c r="K363" s="70" t="s">
        <v>3072</v>
      </c>
      <c r="L363" s="70" t="s">
        <v>3071</v>
      </c>
      <c r="M363" s="70"/>
    </row>
    <row r="364" spans="1:13" s="56" customFormat="1" ht="82.5" hidden="1" customHeight="1" outlineLevel="2">
      <c r="A364" s="37" t="s">
        <v>613</v>
      </c>
      <c r="B364" s="70" t="s">
        <v>3070</v>
      </c>
      <c r="C364" s="70" t="s">
        <v>3069</v>
      </c>
      <c r="D364" s="38" t="s">
        <v>2343</v>
      </c>
      <c r="E364" s="26" t="s">
        <v>3068</v>
      </c>
      <c r="F364" s="70" t="s">
        <v>242</v>
      </c>
      <c r="G364" s="70" t="s">
        <v>55</v>
      </c>
      <c r="H364" s="70" t="s">
        <v>645</v>
      </c>
      <c r="I364" s="69">
        <v>315000</v>
      </c>
      <c r="J364" s="70" t="s">
        <v>163</v>
      </c>
      <c r="K364" s="70" t="s">
        <v>3067</v>
      </c>
      <c r="L364" s="70" t="s">
        <v>3066</v>
      </c>
      <c r="M364" s="70"/>
    </row>
    <row r="365" spans="1:13" s="56" customFormat="1" ht="49.5" hidden="1" customHeight="1" outlineLevel="2">
      <c r="A365" s="37" t="s">
        <v>613</v>
      </c>
      <c r="B365" s="70" t="s">
        <v>3065</v>
      </c>
      <c r="C365" s="70" t="s">
        <v>3064</v>
      </c>
      <c r="D365" s="70" t="s">
        <v>46</v>
      </c>
      <c r="E365" s="26" t="s">
        <v>3063</v>
      </c>
      <c r="F365" s="70" t="s">
        <v>424</v>
      </c>
      <c r="G365" s="70" t="s">
        <v>55</v>
      </c>
      <c r="H365" s="70" t="s">
        <v>3052</v>
      </c>
      <c r="I365" s="69">
        <v>187000</v>
      </c>
      <c r="J365" s="70" t="s">
        <v>3062</v>
      </c>
      <c r="K365" s="70" t="s">
        <v>3061</v>
      </c>
      <c r="L365" s="70" t="s">
        <v>3060</v>
      </c>
      <c r="M365" s="70"/>
    </row>
    <row r="366" spans="1:13" s="56" customFormat="1" ht="82.5" hidden="1" customHeight="1" outlineLevel="2">
      <c r="A366" s="37" t="s">
        <v>613</v>
      </c>
      <c r="B366" s="70" t="s">
        <v>3059</v>
      </c>
      <c r="C366" s="70" t="s">
        <v>3058</v>
      </c>
      <c r="D366" s="70" t="s">
        <v>54</v>
      </c>
      <c r="E366" s="26" t="s">
        <v>3057</v>
      </c>
      <c r="F366" s="70" t="s">
        <v>242</v>
      </c>
      <c r="G366" s="70" t="s">
        <v>55</v>
      </c>
      <c r="H366" s="70" t="s">
        <v>3052</v>
      </c>
      <c r="I366" s="69">
        <v>1930851</v>
      </c>
      <c r="J366" s="70" t="s">
        <v>163</v>
      </c>
      <c r="K366" s="70" t="s">
        <v>3056</v>
      </c>
      <c r="L366" s="70" t="s">
        <v>3055</v>
      </c>
      <c r="M366" s="70"/>
    </row>
    <row r="367" spans="1:13" s="56" customFormat="1" ht="66" hidden="1" customHeight="1" outlineLevel="2">
      <c r="A367" s="37" t="s">
        <v>613</v>
      </c>
      <c r="B367" s="70" t="s">
        <v>3054</v>
      </c>
      <c r="C367" s="70" t="s">
        <v>3054</v>
      </c>
      <c r="D367" s="70" t="s">
        <v>46</v>
      </c>
      <c r="E367" s="26" t="s">
        <v>3053</v>
      </c>
      <c r="F367" s="70" t="s">
        <v>424</v>
      </c>
      <c r="G367" s="70" t="s">
        <v>55</v>
      </c>
      <c r="H367" s="70" t="s">
        <v>3052</v>
      </c>
      <c r="I367" s="69">
        <v>40000</v>
      </c>
      <c r="J367" s="70" t="s">
        <v>431</v>
      </c>
      <c r="K367" s="70" t="s">
        <v>3051</v>
      </c>
      <c r="L367" s="70" t="s">
        <v>3050</v>
      </c>
      <c r="M367" s="70"/>
    </row>
    <row r="368" spans="1:13" s="3" customFormat="1" ht="25.35" hidden="1" customHeight="1" outlineLevel="1">
      <c r="A368" s="39" t="s">
        <v>223</v>
      </c>
      <c r="B368" s="39"/>
      <c r="C368" s="39"/>
      <c r="D368" s="39"/>
      <c r="E368" s="39"/>
      <c r="F368" s="39"/>
      <c r="G368" s="39"/>
      <c r="H368" s="54"/>
      <c r="I368" s="43">
        <f>SUM(I369:I376)</f>
        <v>277800</v>
      </c>
      <c r="J368" s="39"/>
      <c r="K368" s="39"/>
      <c r="L368" s="39"/>
      <c r="M368" s="39"/>
    </row>
    <row r="369" spans="1:13" s="3" customFormat="1" ht="115.5" hidden="1" customHeight="1" outlineLevel="2">
      <c r="A369" s="57" t="s">
        <v>168</v>
      </c>
      <c r="B369" s="44" t="s">
        <v>3049</v>
      </c>
      <c r="C369" s="44" t="s">
        <v>3048</v>
      </c>
      <c r="D369" s="38" t="s">
        <v>2343</v>
      </c>
      <c r="E369" s="44" t="s">
        <v>3047</v>
      </c>
      <c r="F369" s="44" t="s">
        <v>245</v>
      </c>
      <c r="G369" s="44" t="s">
        <v>71</v>
      </c>
      <c r="H369" s="44" t="s">
        <v>169</v>
      </c>
      <c r="I369" s="11">
        <v>50000</v>
      </c>
      <c r="J369" s="44" t="s">
        <v>421</v>
      </c>
      <c r="K369" s="44" t="s">
        <v>3046</v>
      </c>
      <c r="L369" s="44" t="s">
        <v>3045</v>
      </c>
      <c r="M369" s="70"/>
    </row>
    <row r="370" spans="1:13" s="3" customFormat="1" ht="99" hidden="1" customHeight="1" outlineLevel="2">
      <c r="A370" s="57" t="s">
        <v>168</v>
      </c>
      <c r="B370" s="44" t="s">
        <v>3044</v>
      </c>
      <c r="C370" s="44" t="s">
        <v>3043</v>
      </c>
      <c r="D370" s="44" t="s">
        <v>46</v>
      </c>
      <c r="E370" s="70" t="s">
        <v>1562</v>
      </c>
      <c r="F370" s="70" t="s">
        <v>3042</v>
      </c>
      <c r="G370" s="70" t="s">
        <v>55</v>
      </c>
      <c r="H370" s="70" t="s">
        <v>3041</v>
      </c>
      <c r="I370" s="46">
        <v>45000</v>
      </c>
      <c r="J370" s="70" t="s">
        <v>259</v>
      </c>
      <c r="K370" s="44" t="s">
        <v>3040</v>
      </c>
      <c r="L370" s="70" t="s">
        <v>3039</v>
      </c>
      <c r="M370" s="44"/>
    </row>
    <row r="371" spans="1:13" s="3" customFormat="1" ht="115.5" hidden="1" customHeight="1" outlineLevel="2">
      <c r="A371" s="57" t="s">
        <v>168</v>
      </c>
      <c r="B371" s="44" t="s">
        <v>3038</v>
      </c>
      <c r="C371" s="44" t="s">
        <v>3037</v>
      </c>
      <c r="D371" s="44" t="s">
        <v>41</v>
      </c>
      <c r="E371" s="70" t="s">
        <v>3036</v>
      </c>
      <c r="F371" s="70" t="s">
        <v>3035</v>
      </c>
      <c r="G371" s="70" t="s">
        <v>51</v>
      </c>
      <c r="H371" s="70" t="s">
        <v>3034</v>
      </c>
      <c r="I371" s="46">
        <v>20000</v>
      </c>
      <c r="J371" s="70" t="s">
        <v>53</v>
      </c>
      <c r="K371" s="44" t="s">
        <v>3033</v>
      </c>
      <c r="L371" s="70" t="s">
        <v>81</v>
      </c>
      <c r="M371" s="44"/>
    </row>
    <row r="372" spans="1:13" s="3" customFormat="1" ht="49.5" hidden="1" customHeight="1" outlineLevel="2">
      <c r="A372" s="57" t="s">
        <v>168</v>
      </c>
      <c r="B372" s="44" t="s">
        <v>3032</v>
      </c>
      <c r="C372" s="44" t="s">
        <v>3031</v>
      </c>
      <c r="D372" s="44" t="s">
        <v>73</v>
      </c>
      <c r="E372" s="70" t="s">
        <v>3030</v>
      </c>
      <c r="F372" s="70" t="s">
        <v>3029</v>
      </c>
      <c r="G372" s="70" t="s">
        <v>51</v>
      </c>
      <c r="H372" s="70" t="s">
        <v>472</v>
      </c>
      <c r="I372" s="11">
        <v>55800</v>
      </c>
      <c r="J372" s="70" t="s">
        <v>3028</v>
      </c>
      <c r="K372" s="70" t="s">
        <v>3027</v>
      </c>
      <c r="L372" s="70" t="s">
        <v>3026</v>
      </c>
      <c r="M372" s="70"/>
    </row>
    <row r="373" spans="1:13" s="3" customFormat="1" ht="66" hidden="1" customHeight="1" outlineLevel="2">
      <c r="A373" s="57" t="s">
        <v>168</v>
      </c>
      <c r="B373" s="44" t="s">
        <v>3025</v>
      </c>
      <c r="C373" s="44" t="s">
        <v>3024</v>
      </c>
      <c r="D373" s="88" t="s">
        <v>46</v>
      </c>
      <c r="E373" s="70" t="s">
        <v>3023</v>
      </c>
      <c r="F373" s="70" t="s">
        <v>3022</v>
      </c>
      <c r="G373" s="70" t="s">
        <v>71</v>
      </c>
      <c r="H373" s="44" t="s">
        <v>170</v>
      </c>
      <c r="I373" s="46">
        <v>95000</v>
      </c>
      <c r="J373" s="70" t="s">
        <v>3021</v>
      </c>
      <c r="K373" s="70" t="s">
        <v>3020</v>
      </c>
      <c r="L373" s="70" t="s">
        <v>3019</v>
      </c>
      <c r="M373" s="44"/>
    </row>
    <row r="374" spans="1:13" s="3" customFormat="1" ht="49.5" hidden="1" customHeight="1" outlineLevel="2">
      <c r="A374" s="57" t="s">
        <v>168</v>
      </c>
      <c r="B374" s="44" t="s">
        <v>3018</v>
      </c>
      <c r="C374" s="44" t="s">
        <v>3016</v>
      </c>
      <c r="D374" s="44" t="s">
        <v>46</v>
      </c>
      <c r="E374" s="70" t="s">
        <v>2268</v>
      </c>
      <c r="F374" s="70" t="s">
        <v>3015</v>
      </c>
      <c r="G374" s="70" t="s">
        <v>51</v>
      </c>
      <c r="H374" s="70" t="s">
        <v>472</v>
      </c>
      <c r="I374" s="11">
        <v>6000</v>
      </c>
      <c r="J374" s="70" t="s">
        <v>3014</v>
      </c>
      <c r="K374" s="70" t="s">
        <v>64</v>
      </c>
      <c r="L374" s="70" t="s">
        <v>3013</v>
      </c>
      <c r="M374" s="70"/>
    </row>
    <row r="375" spans="1:13" s="3" customFormat="1" ht="49.5" hidden="1" customHeight="1" outlineLevel="2">
      <c r="A375" s="57" t="s">
        <v>168</v>
      </c>
      <c r="B375" s="44" t="s">
        <v>3017</v>
      </c>
      <c r="C375" s="44" t="s">
        <v>3016</v>
      </c>
      <c r="D375" s="44" t="s">
        <v>46</v>
      </c>
      <c r="E375" s="70" t="s">
        <v>2239</v>
      </c>
      <c r="F375" s="70" t="s">
        <v>3015</v>
      </c>
      <c r="G375" s="70" t="s">
        <v>51</v>
      </c>
      <c r="H375" s="70" t="s">
        <v>472</v>
      </c>
      <c r="I375" s="11">
        <v>6000</v>
      </c>
      <c r="J375" s="70" t="s">
        <v>3014</v>
      </c>
      <c r="K375" s="70" t="s">
        <v>64</v>
      </c>
      <c r="L375" s="70" t="s">
        <v>3013</v>
      </c>
      <c r="M375" s="70"/>
    </row>
    <row r="376" spans="1:13" s="3" customFormat="1" ht="66" hidden="1" customHeight="1" outlineLevel="2">
      <c r="A376" s="57" t="s">
        <v>168</v>
      </c>
      <c r="B376" s="44" t="s">
        <v>468</v>
      </c>
      <c r="C376" s="44" t="s">
        <v>469</v>
      </c>
      <c r="D376" s="44" t="s">
        <v>46</v>
      </c>
      <c r="E376" s="70" t="s">
        <v>470</v>
      </c>
      <c r="F376" s="70" t="s">
        <v>471</v>
      </c>
      <c r="G376" s="70" t="s">
        <v>51</v>
      </c>
      <c r="H376" s="70" t="s">
        <v>472</v>
      </c>
      <c r="I376" s="11">
        <v>0</v>
      </c>
      <c r="J376" s="70" t="s">
        <v>473</v>
      </c>
      <c r="K376" s="70" t="s">
        <v>474</v>
      </c>
      <c r="L376" s="70" t="s">
        <v>475</v>
      </c>
      <c r="M376" s="70" t="s">
        <v>2861</v>
      </c>
    </row>
    <row r="377" spans="1:13" s="3" customFormat="1" ht="25.35" hidden="1" customHeight="1" outlineLevel="1">
      <c r="A377" s="39" t="s">
        <v>224</v>
      </c>
      <c r="B377" s="39"/>
      <c r="C377" s="39"/>
      <c r="D377" s="39"/>
      <c r="E377" s="39"/>
      <c r="F377" s="39"/>
      <c r="G377" s="39"/>
      <c r="H377" s="54"/>
      <c r="I377" s="43">
        <f>SUM(I378:I383)</f>
        <v>552617</v>
      </c>
      <c r="J377" s="39"/>
      <c r="K377" s="39"/>
      <c r="L377" s="39"/>
      <c r="M377" s="39"/>
    </row>
    <row r="378" spans="1:13" s="3" customFormat="1" ht="82.5" hidden="1" customHeight="1" outlineLevel="2">
      <c r="A378" s="37" t="s">
        <v>171</v>
      </c>
      <c r="B378" s="38" t="s">
        <v>476</v>
      </c>
      <c r="C378" s="38" t="s">
        <v>477</v>
      </c>
      <c r="D378" s="38" t="s">
        <v>46</v>
      </c>
      <c r="E378" s="38" t="s">
        <v>478</v>
      </c>
      <c r="F378" s="38" t="s">
        <v>420</v>
      </c>
      <c r="G378" s="38" t="s">
        <v>55</v>
      </c>
      <c r="H378" s="38" t="s">
        <v>417</v>
      </c>
      <c r="I378" s="11">
        <v>299617</v>
      </c>
      <c r="J378" s="38" t="s">
        <v>419</v>
      </c>
      <c r="K378" s="38" t="s">
        <v>479</v>
      </c>
      <c r="L378" s="38" t="s">
        <v>646</v>
      </c>
      <c r="M378" s="75"/>
    </row>
    <row r="379" spans="1:13" s="3" customFormat="1" ht="66" hidden="1" customHeight="1" outlineLevel="2">
      <c r="A379" s="60" t="s">
        <v>171</v>
      </c>
      <c r="B379" s="70" t="s">
        <v>964</v>
      </c>
      <c r="C379" s="70" t="s">
        <v>648</v>
      </c>
      <c r="D379" s="38" t="s">
        <v>2343</v>
      </c>
      <c r="E379" s="70" t="s">
        <v>965</v>
      </c>
      <c r="F379" s="70" t="s">
        <v>418</v>
      </c>
      <c r="G379" s="70" t="s">
        <v>55</v>
      </c>
      <c r="H379" s="70" t="s">
        <v>966</v>
      </c>
      <c r="I379" s="69">
        <v>181000</v>
      </c>
      <c r="J379" s="70" t="s">
        <v>591</v>
      </c>
      <c r="K379" s="70" t="s">
        <v>967</v>
      </c>
      <c r="L379" s="70" t="s">
        <v>968</v>
      </c>
      <c r="M379" s="70" t="s">
        <v>108</v>
      </c>
    </row>
    <row r="380" spans="1:13" s="3" customFormat="1" ht="49.5" hidden="1" customHeight="1" outlineLevel="2">
      <c r="A380" s="60" t="s">
        <v>171</v>
      </c>
      <c r="B380" s="70" t="s">
        <v>647</v>
      </c>
      <c r="C380" s="70" t="s">
        <v>648</v>
      </c>
      <c r="D380" s="70" t="s">
        <v>3012</v>
      </c>
      <c r="E380" s="70" t="s">
        <v>3011</v>
      </c>
      <c r="F380" s="70" t="s">
        <v>418</v>
      </c>
      <c r="G380" s="70" t="s">
        <v>51</v>
      </c>
      <c r="H380" s="70" t="s">
        <v>3009</v>
      </c>
      <c r="I380" s="69">
        <v>52000</v>
      </c>
      <c r="J380" s="70" t="s">
        <v>306</v>
      </c>
      <c r="K380" s="70" t="s">
        <v>649</v>
      </c>
      <c r="L380" s="70" t="s">
        <v>3010</v>
      </c>
      <c r="M380" s="70" t="s">
        <v>108</v>
      </c>
    </row>
    <row r="381" spans="1:13" s="3" customFormat="1" ht="49.5" hidden="1" customHeight="1" outlineLevel="2">
      <c r="A381" s="60" t="s">
        <v>171</v>
      </c>
      <c r="B381" s="70" t="s">
        <v>647</v>
      </c>
      <c r="C381" s="70" t="s">
        <v>648</v>
      </c>
      <c r="D381" s="70" t="s">
        <v>229</v>
      </c>
      <c r="E381" s="70" t="s">
        <v>650</v>
      </c>
      <c r="F381" s="70" t="s">
        <v>418</v>
      </c>
      <c r="G381" s="70" t="s">
        <v>51</v>
      </c>
      <c r="H381" s="70" t="s">
        <v>3009</v>
      </c>
      <c r="I381" s="69">
        <v>20000</v>
      </c>
      <c r="J381" s="70" t="s">
        <v>306</v>
      </c>
      <c r="K381" s="70" t="s">
        <v>649</v>
      </c>
      <c r="L381" s="70" t="s">
        <v>3008</v>
      </c>
      <c r="M381" s="70" t="s">
        <v>108</v>
      </c>
    </row>
    <row r="382" spans="1:13" s="3" customFormat="1" ht="148.5" hidden="1" customHeight="1" outlineLevel="2">
      <c r="A382" s="60" t="s">
        <v>171</v>
      </c>
      <c r="B382" s="70" t="s">
        <v>970</v>
      </c>
      <c r="C382" s="70" t="s">
        <v>3007</v>
      </c>
      <c r="D382" s="70" t="s">
        <v>41</v>
      </c>
      <c r="E382" s="70" t="s">
        <v>971</v>
      </c>
      <c r="F382" s="70" t="s">
        <v>972</v>
      </c>
      <c r="G382" s="70"/>
      <c r="H382" s="70"/>
      <c r="I382" s="69">
        <v>0</v>
      </c>
      <c r="J382" s="70" t="s">
        <v>59</v>
      </c>
      <c r="K382" s="70" t="s">
        <v>973</v>
      </c>
      <c r="L382" s="70" t="s">
        <v>3006</v>
      </c>
      <c r="M382" s="70" t="s">
        <v>42</v>
      </c>
    </row>
    <row r="383" spans="1:13" s="3" customFormat="1" ht="49.5" hidden="1" customHeight="1" outlineLevel="2">
      <c r="A383" s="60" t="s">
        <v>171</v>
      </c>
      <c r="B383" s="70" t="s">
        <v>3005</v>
      </c>
      <c r="C383" s="70" t="s">
        <v>3005</v>
      </c>
      <c r="D383" s="70" t="s">
        <v>41</v>
      </c>
      <c r="E383" s="70" t="s">
        <v>3004</v>
      </c>
      <c r="F383" s="70" t="s">
        <v>972</v>
      </c>
      <c r="G383" s="70"/>
      <c r="H383" s="70"/>
      <c r="I383" s="69">
        <v>0</v>
      </c>
      <c r="J383" s="70" t="s">
        <v>59</v>
      </c>
      <c r="K383" s="70" t="s">
        <v>3003</v>
      </c>
      <c r="L383" s="70" t="s">
        <v>3002</v>
      </c>
      <c r="M383" s="70" t="s">
        <v>42</v>
      </c>
    </row>
    <row r="384" spans="1:13" s="3" customFormat="1" ht="25.35" hidden="1" customHeight="1" outlineLevel="1">
      <c r="A384" s="39" t="s">
        <v>225</v>
      </c>
      <c r="B384" s="39"/>
      <c r="C384" s="39"/>
      <c r="D384" s="39"/>
      <c r="E384" s="39"/>
      <c r="F384" s="39"/>
      <c r="G384" s="39"/>
      <c r="H384" s="54"/>
      <c r="I384" s="43">
        <f>SUM(I385:I546)</f>
        <v>15332929</v>
      </c>
      <c r="J384" s="39"/>
      <c r="K384" s="39"/>
      <c r="L384" s="39"/>
      <c r="M384" s="39"/>
    </row>
    <row r="385" spans="1:13" ht="49.5" hidden="1" customHeight="1" outlineLevel="2">
      <c r="A385" s="60" t="s">
        <v>483</v>
      </c>
      <c r="B385" s="81" t="s">
        <v>66</v>
      </c>
      <c r="C385" s="70" t="s">
        <v>484</v>
      </c>
      <c r="D385" s="81" t="s">
        <v>67</v>
      </c>
      <c r="E385" s="81" t="s">
        <v>485</v>
      </c>
      <c r="F385" s="81" t="s">
        <v>480</v>
      </c>
      <c r="G385" s="81" t="s">
        <v>51</v>
      </c>
      <c r="H385" s="59" t="s">
        <v>2647</v>
      </c>
      <c r="I385" s="80">
        <v>60500</v>
      </c>
      <c r="J385" s="81" t="s">
        <v>486</v>
      </c>
      <c r="K385" s="81" t="s">
        <v>68</v>
      </c>
      <c r="L385" s="81" t="s">
        <v>69</v>
      </c>
      <c r="M385" s="70"/>
    </row>
    <row r="386" spans="1:13" ht="66" hidden="1" customHeight="1" outlineLevel="2">
      <c r="A386" s="58" t="s">
        <v>172</v>
      </c>
      <c r="B386" s="70" t="s">
        <v>183</v>
      </c>
      <c r="C386" s="70" t="s">
        <v>3001</v>
      </c>
      <c r="D386" s="70" t="s">
        <v>67</v>
      </c>
      <c r="E386" s="70" t="s">
        <v>3000</v>
      </c>
      <c r="F386" s="82" t="s">
        <v>480</v>
      </c>
      <c r="G386" s="82" t="s">
        <v>51</v>
      </c>
      <c r="H386" s="59" t="s">
        <v>2647</v>
      </c>
      <c r="I386" s="11">
        <v>100000</v>
      </c>
      <c r="J386" s="82" t="s">
        <v>184</v>
      </c>
      <c r="K386" s="82" t="s">
        <v>2999</v>
      </c>
      <c r="L386" s="82" t="s">
        <v>2998</v>
      </c>
      <c r="M386" s="70" t="s">
        <v>148</v>
      </c>
    </row>
    <row r="387" spans="1:13" ht="66" hidden="1" customHeight="1" outlineLevel="2">
      <c r="A387" s="58" t="s">
        <v>176</v>
      </c>
      <c r="B387" s="70" t="s">
        <v>247</v>
      </c>
      <c r="C387" s="70" t="s">
        <v>2997</v>
      </c>
      <c r="D387" s="70" t="s">
        <v>112</v>
      </c>
      <c r="E387" s="70" t="s">
        <v>1168</v>
      </c>
      <c r="F387" s="70" t="s">
        <v>65</v>
      </c>
      <c r="G387" s="70" t="s">
        <v>55</v>
      </c>
      <c r="H387" s="70" t="s">
        <v>2647</v>
      </c>
      <c r="I387" s="80">
        <v>10000</v>
      </c>
      <c r="J387" s="70" t="s">
        <v>2996</v>
      </c>
      <c r="K387" s="70" t="s">
        <v>2995</v>
      </c>
      <c r="L387" s="70" t="s">
        <v>2994</v>
      </c>
      <c r="M387" s="70" t="s">
        <v>148</v>
      </c>
    </row>
    <row r="388" spans="1:13" ht="82.5" hidden="1" customHeight="1" outlineLevel="2">
      <c r="A388" s="60" t="s">
        <v>176</v>
      </c>
      <c r="B388" s="70" t="s">
        <v>737</v>
      </c>
      <c r="C388" s="70" t="s">
        <v>738</v>
      </c>
      <c r="D388" s="70" t="s">
        <v>406</v>
      </c>
      <c r="E388" s="70" t="s">
        <v>977</v>
      </c>
      <c r="F388" s="81" t="s">
        <v>70</v>
      </c>
      <c r="G388" s="70" t="s">
        <v>51</v>
      </c>
      <c r="H388" s="70" t="s">
        <v>2647</v>
      </c>
      <c r="I388" s="80">
        <v>225000</v>
      </c>
      <c r="J388" s="70" t="s">
        <v>185</v>
      </c>
      <c r="K388" s="38" t="s">
        <v>248</v>
      </c>
      <c r="L388" s="38" t="s">
        <v>249</v>
      </c>
      <c r="M388" s="70"/>
    </row>
    <row r="389" spans="1:13" ht="66" hidden="1" customHeight="1" outlineLevel="2">
      <c r="A389" s="58" t="s">
        <v>176</v>
      </c>
      <c r="B389" s="70" t="s">
        <v>247</v>
      </c>
      <c r="C389" s="70" t="s">
        <v>2993</v>
      </c>
      <c r="D389" s="70" t="s">
        <v>54</v>
      </c>
      <c r="E389" s="70" t="s">
        <v>2989</v>
      </c>
      <c r="F389" s="70" t="s">
        <v>65</v>
      </c>
      <c r="G389" s="70" t="s">
        <v>55</v>
      </c>
      <c r="H389" s="70" t="s">
        <v>2647</v>
      </c>
      <c r="I389" s="69">
        <v>45000</v>
      </c>
      <c r="J389" s="70" t="s">
        <v>2992</v>
      </c>
      <c r="K389" s="70" t="s">
        <v>2991</v>
      </c>
      <c r="L389" s="70" t="s">
        <v>852</v>
      </c>
      <c r="M389" s="70"/>
    </row>
    <row r="390" spans="1:13" ht="49.5" hidden="1" customHeight="1" outlineLevel="2">
      <c r="A390" s="58" t="s">
        <v>176</v>
      </c>
      <c r="B390" s="70" t="s">
        <v>177</v>
      </c>
      <c r="C390" s="70" t="s">
        <v>2990</v>
      </c>
      <c r="D390" s="70" t="s">
        <v>54</v>
      </c>
      <c r="E390" s="70" t="s">
        <v>2989</v>
      </c>
      <c r="F390" s="70" t="s">
        <v>65</v>
      </c>
      <c r="G390" s="70" t="s">
        <v>55</v>
      </c>
      <c r="H390" s="70" t="s">
        <v>2647</v>
      </c>
      <c r="I390" s="69">
        <v>63000</v>
      </c>
      <c r="J390" s="70" t="s">
        <v>2988</v>
      </c>
      <c r="K390" s="70" t="s">
        <v>2987</v>
      </c>
      <c r="L390" s="70" t="s">
        <v>2986</v>
      </c>
      <c r="M390" s="70"/>
    </row>
    <row r="391" spans="1:13" ht="66" hidden="1" customHeight="1" outlineLevel="2">
      <c r="A391" s="58" t="s">
        <v>176</v>
      </c>
      <c r="B391" s="70" t="s">
        <v>247</v>
      </c>
      <c r="C391" s="70" t="s">
        <v>2985</v>
      </c>
      <c r="D391" s="70" t="s">
        <v>54</v>
      </c>
      <c r="E391" s="70" t="s">
        <v>2984</v>
      </c>
      <c r="F391" s="70" t="s">
        <v>65</v>
      </c>
      <c r="G391" s="70" t="s">
        <v>55</v>
      </c>
      <c r="H391" s="70" t="s">
        <v>2647</v>
      </c>
      <c r="I391" s="11">
        <v>30000</v>
      </c>
      <c r="J391" s="70" t="s">
        <v>2983</v>
      </c>
      <c r="K391" s="70" t="s">
        <v>2982</v>
      </c>
      <c r="L391" s="70" t="s">
        <v>2981</v>
      </c>
      <c r="M391" s="70"/>
    </row>
    <row r="392" spans="1:13" ht="49.5" hidden="1" customHeight="1" outlineLevel="2">
      <c r="A392" s="37" t="s">
        <v>172</v>
      </c>
      <c r="B392" s="70" t="s">
        <v>662</v>
      </c>
      <c r="C392" s="70" t="s">
        <v>663</v>
      </c>
      <c r="D392" s="70" t="s">
        <v>73</v>
      </c>
      <c r="E392" s="70" t="s">
        <v>2980</v>
      </c>
      <c r="F392" s="70" t="s">
        <v>664</v>
      </c>
      <c r="G392" s="70" t="s">
        <v>412</v>
      </c>
      <c r="H392" s="82" t="s">
        <v>114</v>
      </c>
      <c r="I392" s="11">
        <v>200000</v>
      </c>
      <c r="J392" s="70" t="s">
        <v>665</v>
      </c>
      <c r="K392" s="70" t="s">
        <v>666</v>
      </c>
      <c r="L392" s="70" t="s">
        <v>2979</v>
      </c>
      <c r="M392" s="70" t="s">
        <v>105</v>
      </c>
    </row>
    <row r="393" spans="1:13" ht="132" hidden="1" customHeight="1" outlineLevel="2">
      <c r="A393" s="58" t="s">
        <v>172</v>
      </c>
      <c r="B393" s="70" t="s">
        <v>2978</v>
      </c>
      <c r="C393" s="70" t="s">
        <v>974</v>
      </c>
      <c r="D393" s="70" t="s">
        <v>406</v>
      </c>
      <c r="E393" s="70" t="s">
        <v>2977</v>
      </c>
      <c r="F393" s="82" t="s">
        <v>975</v>
      </c>
      <c r="G393" s="82" t="s">
        <v>51</v>
      </c>
      <c r="H393" s="59" t="s">
        <v>2647</v>
      </c>
      <c r="I393" s="11">
        <v>250000</v>
      </c>
      <c r="J393" s="82" t="s">
        <v>185</v>
      </c>
      <c r="K393" s="82" t="s">
        <v>2976</v>
      </c>
      <c r="L393" s="82" t="s">
        <v>2975</v>
      </c>
      <c r="M393" s="70"/>
    </row>
    <row r="394" spans="1:13" ht="82.5" hidden="1" customHeight="1" outlineLevel="2">
      <c r="A394" s="58" t="s">
        <v>172</v>
      </c>
      <c r="B394" s="70" t="s">
        <v>488</v>
      </c>
      <c r="C394" s="70" t="s">
        <v>489</v>
      </c>
      <c r="D394" s="70" t="s">
        <v>67</v>
      </c>
      <c r="E394" s="70" t="s">
        <v>490</v>
      </c>
      <c r="F394" s="70" t="s">
        <v>491</v>
      </c>
      <c r="G394" s="70" t="s">
        <v>55</v>
      </c>
      <c r="H394" s="70" t="s">
        <v>2647</v>
      </c>
      <c r="I394" s="11">
        <v>700000</v>
      </c>
      <c r="J394" s="70" t="s">
        <v>661</v>
      </c>
      <c r="K394" s="70" t="s">
        <v>492</v>
      </c>
      <c r="L394" s="70" t="s">
        <v>2974</v>
      </c>
      <c r="M394" s="70"/>
    </row>
    <row r="395" spans="1:13" ht="99.75" hidden="1" customHeight="1" outlineLevel="2">
      <c r="A395" s="60" t="s">
        <v>176</v>
      </c>
      <c r="B395" s="70" t="s">
        <v>978</v>
      </c>
      <c r="C395" s="70" t="s">
        <v>979</v>
      </c>
      <c r="D395" s="70" t="s">
        <v>67</v>
      </c>
      <c r="E395" s="70" t="s">
        <v>980</v>
      </c>
      <c r="F395" s="73" t="s">
        <v>981</v>
      </c>
      <c r="G395" s="70" t="s">
        <v>246</v>
      </c>
      <c r="H395" s="70" t="s">
        <v>2741</v>
      </c>
      <c r="I395" s="11">
        <v>150000</v>
      </c>
      <c r="J395" s="70" t="s">
        <v>982</v>
      </c>
      <c r="K395" s="70" t="s">
        <v>983</v>
      </c>
      <c r="L395" s="70" t="s">
        <v>2973</v>
      </c>
      <c r="M395" s="70" t="s">
        <v>148</v>
      </c>
    </row>
    <row r="396" spans="1:13" ht="49.5" hidden="1" customHeight="1" outlineLevel="2">
      <c r="A396" s="58" t="s">
        <v>483</v>
      </c>
      <c r="B396" s="59" t="s">
        <v>743</v>
      </c>
      <c r="C396" s="59" t="s">
        <v>715</v>
      </c>
      <c r="D396" s="59" t="s">
        <v>41</v>
      </c>
      <c r="E396" s="59" t="s">
        <v>744</v>
      </c>
      <c r="F396" s="59" t="s">
        <v>34</v>
      </c>
      <c r="G396" s="70" t="s">
        <v>55</v>
      </c>
      <c r="H396" s="59" t="s">
        <v>2819</v>
      </c>
      <c r="I396" s="11">
        <v>575400</v>
      </c>
      <c r="J396" s="70" t="s">
        <v>496</v>
      </c>
      <c r="K396" s="70" t="s">
        <v>745</v>
      </c>
      <c r="L396" s="70" t="s">
        <v>746</v>
      </c>
      <c r="M396" s="59" t="s">
        <v>105</v>
      </c>
    </row>
    <row r="397" spans="1:13" ht="49.5" hidden="1" customHeight="1" outlineLevel="2">
      <c r="A397" s="58" t="s">
        <v>483</v>
      </c>
      <c r="B397" s="59" t="s">
        <v>2972</v>
      </c>
      <c r="C397" s="59" t="s">
        <v>495</v>
      </c>
      <c r="D397" s="59" t="s">
        <v>112</v>
      </c>
      <c r="E397" s="59" t="s">
        <v>2971</v>
      </c>
      <c r="F397" s="59" t="s">
        <v>494</v>
      </c>
      <c r="G397" s="59" t="s">
        <v>71</v>
      </c>
      <c r="H397" s="38" t="s">
        <v>2647</v>
      </c>
      <c r="I397" s="11">
        <v>185030</v>
      </c>
      <c r="J397" s="59" t="s">
        <v>496</v>
      </c>
      <c r="K397" s="59" t="s">
        <v>2970</v>
      </c>
      <c r="L397" s="59" t="s">
        <v>2881</v>
      </c>
      <c r="M397" s="59" t="s">
        <v>148</v>
      </c>
    </row>
    <row r="398" spans="1:13" ht="66" hidden="1" customHeight="1" outlineLevel="2">
      <c r="A398" s="58" t="s">
        <v>172</v>
      </c>
      <c r="B398" s="70" t="s">
        <v>739</v>
      </c>
      <c r="C398" s="70" t="s">
        <v>740</v>
      </c>
      <c r="D398" s="70" t="s">
        <v>67</v>
      </c>
      <c r="E398" s="70" t="s">
        <v>997</v>
      </c>
      <c r="F398" s="70" t="s">
        <v>494</v>
      </c>
      <c r="G398" s="70" t="s">
        <v>71</v>
      </c>
      <c r="H398" s="59" t="s">
        <v>2647</v>
      </c>
      <c r="I398" s="11">
        <v>382000</v>
      </c>
      <c r="J398" s="70" t="s">
        <v>741</v>
      </c>
      <c r="K398" s="70" t="s">
        <v>742</v>
      </c>
      <c r="L398" s="55" t="s">
        <v>2969</v>
      </c>
      <c r="M398" s="70"/>
    </row>
    <row r="399" spans="1:13" ht="66" hidden="1" customHeight="1" outlineLevel="2">
      <c r="A399" s="58" t="s">
        <v>172</v>
      </c>
      <c r="B399" s="70" t="s">
        <v>739</v>
      </c>
      <c r="C399" s="70" t="s">
        <v>740</v>
      </c>
      <c r="D399" s="70" t="s">
        <v>67</v>
      </c>
      <c r="E399" s="70" t="s">
        <v>997</v>
      </c>
      <c r="F399" s="70" t="s">
        <v>494</v>
      </c>
      <c r="G399" s="70" t="s">
        <v>71</v>
      </c>
      <c r="H399" s="59" t="s">
        <v>2819</v>
      </c>
      <c r="I399" s="11">
        <v>454000</v>
      </c>
      <c r="J399" s="70" t="s">
        <v>741</v>
      </c>
      <c r="K399" s="70" t="s">
        <v>742</v>
      </c>
      <c r="L399" s="55" t="s">
        <v>2969</v>
      </c>
      <c r="M399" s="70"/>
    </row>
    <row r="400" spans="1:13" ht="66" hidden="1" customHeight="1" outlineLevel="2">
      <c r="A400" s="58" t="s">
        <v>172</v>
      </c>
      <c r="B400" s="70" t="s">
        <v>739</v>
      </c>
      <c r="C400" s="70" t="s">
        <v>740</v>
      </c>
      <c r="D400" s="70" t="s">
        <v>67</v>
      </c>
      <c r="E400" s="70" t="s">
        <v>997</v>
      </c>
      <c r="F400" s="70" t="s">
        <v>494</v>
      </c>
      <c r="G400" s="38" t="s">
        <v>246</v>
      </c>
      <c r="H400" s="38" t="s">
        <v>2632</v>
      </c>
      <c r="I400" s="11">
        <v>20000</v>
      </c>
      <c r="J400" s="70" t="s">
        <v>741</v>
      </c>
      <c r="K400" s="70" t="s">
        <v>742</v>
      </c>
      <c r="L400" s="55" t="s">
        <v>2969</v>
      </c>
      <c r="M400" s="70"/>
    </row>
    <row r="401" spans="1:13" ht="49.5" hidden="1" customHeight="1" outlineLevel="2">
      <c r="A401" s="58" t="s">
        <v>483</v>
      </c>
      <c r="B401" s="59" t="s">
        <v>991</v>
      </c>
      <c r="C401" s="70" t="s">
        <v>716</v>
      </c>
      <c r="D401" s="59" t="s">
        <v>46</v>
      </c>
      <c r="E401" s="70" t="s">
        <v>992</v>
      </c>
      <c r="F401" s="59" t="s">
        <v>47</v>
      </c>
      <c r="G401" s="73" t="s">
        <v>55</v>
      </c>
      <c r="H401" s="70" t="s">
        <v>2647</v>
      </c>
      <c r="I401" s="11">
        <v>109100</v>
      </c>
      <c r="J401" s="70" t="s">
        <v>717</v>
      </c>
      <c r="K401" s="70" t="s">
        <v>993</v>
      </c>
      <c r="L401" s="70" t="s">
        <v>994</v>
      </c>
      <c r="M401" s="38" t="s">
        <v>105</v>
      </c>
    </row>
    <row r="402" spans="1:13" ht="132" hidden="1" customHeight="1" outlineLevel="2">
      <c r="A402" s="58" t="s">
        <v>172</v>
      </c>
      <c r="B402" s="70" t="s">
        <v>723</v>
      </c>
      <c r="C402" s="70" t="s">
        <v>989</v>
      </c>
      <c r="D402" s="70" t="s">
        <v>112</v>
      </c>
      <c r="E402" s="70" t="s">
        <v>995</v>
      </c>
      <c r="F402" s="82" t="s">
        <v>494</v>
      </c>
      <c r="G402" s="82" t="s">
        <v>71</v>
      </c>
      <c r="H402" s="82" t="s">
        <v>2647</v>
      </c>
      <c r="I402" s="11">
        <v>50000</v>
      </c>
      <c r="J402" s="82" t="s">
        <v>996</v>
      </c>
      <c r="K402" s="82" t="s">
        <v>990</v>
      </c>
      <c r="L402" s="82" t="s">
        <v>228</v>
      </c>
      <c r="M402" s="70" t="s">
        <v>148</v>
      </c>
    </row>
    <row r="403" spans="1:13" ht="49.5" hidden="1" customHeight="1" outlineLevel="2">
      <c r="A403" s="58" t="s">
        <v>483</v>
      </c>
      <c r="B403" s="38" t="s">
        <v>2946</v>
      </c>
      <c r="C403" s="38" t="s">
        <v>495</v>
      </c>
      <c r="D403" s="38" t="s">
        <v>67</v>
      </c>
      <c r="E403" s="38" t="s">
        <v>2968</v>
      </c>
      <c r="F403" s="38" t="s">
        <v>494</v>
      </c>
      <c r="G403" s="38" t="s">
        <v>55</v>
      </c>
      <c r="H403" s="38" t="s">
        <v>2647</v>
      </c>
      <c r="I403" s="11">
        <v>277800</v>
      </c>
      <c r="J403" s="38" t="s">
        <v>496</v>
      </c>
      <c r="K403" s="38" t="s">
        <v>2944</v>
      </c>
      <c r="L403" s="38" t="s">
        <v>2967</v>
      </c>
      <c r="M403" s="38"/>
    </row>
    <row r="404" spans="1:13" ht="82.5" hidden="1" outlineLevel="2">
      <c r="A404" s="58" t="s">
        <v>172</v>
      </c>
      <c r="B404" s="70" t="s">
        <v>984</v>
      </c>
      <c r="C404" s="70" t="s">
        <v>985</v>
      </c>
      <c r="D404" s="70" t="s">
        <v>73</v>
      </c>
      <c r="E404" s="70" t="s">
        <v>2966</v>
      </c>
      <c r="F404" s="70" t="s">
        <v>494</v>
      </c>
      <c r="G404" s="70" t="s">
        <v>986</v>
      </c>
      <c r="H404" s="70" t="s">
        <v>2741</v>
      </c>
      <c r="I404" s="11">
        <v>60000</v>
      </c>
      <c r="J404" s="70" t="s">
        <v>2965</v>
      </c>
      <c r="K404" s="70" t="s">
        <v>2964</v>
      </c>
      <c r="L404" s="70" t="s">
        <v>2963</v>
      </c>
      <c r="M404" s="70"/>
    </row>
    <row r="405" spans="1:13" ht="66" hidden="1" customHeight="1" outlineLevel="2">
      <c r="A405" s="58" t="s">
        <v>172</v>
      </c>
      <c r="B405" s="70" t="s">
        <v>1048</v>
      </c>
      <c r="C405" s="70" t="s">
        <v>987</v>
      </c>
      <c r="D405" s="70" t="s">
        <v>112</v>
      </c>
      <c r="E405" s="70" t="s">
        <v>2664</v>
      </c>
      <c r="F405" s="70" t="s">
        <v>494</v>
      </c>
      <c r="G405" s="73" t="s">
        <v>55</v>
      </c>
      <c r="H405" s="70" t="s">
        <v>2647</v>
      </c>
      <c r="I405" s="11">
        <v>90000</v>
      </c>
      <c r="J405" s="70" t="s">
        <v>2962</v>
      </c>
      <c r="K405" s="70" t="s">
        <v>2958</v>
      </c>
      <c r="L405" s="70" t="s">
        <v>2961</v>
      </c>
      <c r="M405" s="70"/>
    </row>
    <row r="406" spans="1:13" ht="66" hidden="1" customHeight="1" outlineLevel="2">
      <c r="A406" s="58" t="s">
        <v>172</v>
      </c>
      <c r="B406" s="70" t="s">
        <v>1048</v>
      </c>
      <c r="C406" s="70" t="s">
        <v>987</v>
      </c>
      <c r="D406" s="70" t="s">
        <v>73</v>
      </c>
      <c r="E406" s="70" t="s">
        <v>2960</v>
      </c>
      <c r="F406" s="70" t="s">
        <v>494</v>
      </c>
      <c r="G406" s="73" t="s">
        <v>55</v>
      </c>
      <c r="H406" s="70" t="s">
        <v>2647</v>
      </c>
      <c r="I406" s="11">
        <v>90000</v>
      </c>
      <c r="J406" s="70" t="s">
        <v>2885</v>
      </c>
      <c r="K406" s="70" t="s">
        <v>2958</v>
      </c>
      <c r="L406" s="70" t="s">
        <v>2883</v>
      </c>
      <c r="M406" s="70"/>
    </row>
    <row r="407" spans="1:13" ht="66" hidden="1" customHeight="1" outlineLevel="2">
      <c r="A407" s="58" t="s">
        <v>172</v>
      </c>
      <c r="B407" s="70" t="s">
        <v>1048</v>
      </c>
      <c r="C407" s="70" t="s">
        <v>987</v>
      </c>
      <c r="D407" s="70" t="s">
        <v>73</v>
      </c>
      <c r="E407" s="70" t="s">
        <v>2959</v>
      </c>
      <c r="F407" s="70" t="s">
        <v>494</v>
      </c>
      <c r="G407" s="73" t="s">
        <v>55</v>
      </c>
      <c r="H407" s="70" t="s">
        <v>2647</v>
      </c>
      <c r="I407" s="11">
        <v>90000</v>
      </c>
      <c r="J407" s="70" t="s">
        <v>2957</v>
      </c>
      <c r="K407" s="70" t="s">
        <v>2958</v>
      </c>
      <c r="L407" s="70" t="s">
        <v>2957</v>
      </c>
      <c r="M407" s="70"/>
    </row>
    <row r="408" spans="1:13" ht="49.5" hidden="1" customHeight="1" outlineLevel="2">
      <c r="A408" s="58" t="s">
        <v>176</v>
      </c>
      <c r="B408" s="59" t="s">
        <v>999</v>
      </c>
      <c r="C408" s="70" t="s">
        <v>495</v>
      </c>
      <c r="D408" s="59" t="s">
        <v>41</v>
      </c>
      <c r="E408" s="70" t="s">
        <v>1000</v>
      </c>
      <c r="F408" s="81" t="s">
        <v>47</v>
      </c>
      <c r="G408" s="73" t="s">
        <v>55</v>
      </c>
      <c r="H408" s="59" t="s">
        <v>2647</v>
      </c>
      <c r="I408" s="11">
        <v>0</v>
      </c>
      <c r="J408" s="70" t="s">
        <v>717</v>
      </c>
      <c r="K408" s="70" t="s">
        <v>1001</v>
      </c>
      <c r="L408" s="70" t="s">
        <v>1002</v>
      </c>
      <c r="M408" s="70" t="s">
        <v>2956</v>
      </c>
    </row>
    <row r="409" spans="1:13" ht="49.5" hidden="1" customHeight="1" outlineLevel="2">
      <c r="A409" s="58" t="s">
        <v>483</v>
      </c>
      <c r="B409" s="38" t="s">
        <v>2955</v>
      </c>
      <c r="C409" s="38" t="s">
        <v>495</v>
      </c>
      <c r="D409" s="38" t="s">
        <v>112</v>
      </c>
      <c r="E409" s="38" t="s">
        <v>2694</v>
      </c>
      <c r="F409" s="38" t="s">
        <v>494</v>
      </c>
      <c r="G409" s="38" t="s">
        <v>55</v>
      </c>
      <c r="H409" s="38" t="s">
        <v>2647</v>
      </c>
      <c r="I409" s="11">
        <v>243000</v>
      </c>
      <c r="J409" s="38" t="s">
        <v>496</v>
      </c>
      <c r="K409" s="38" t="s">
        <v>2954</v>
      </c>
      <c r="L409" s="38" t="s">
        <v>2953</v>
      </c>
      <c r="M409" s="59"/>
    </row>
    <row r="410" spans="1:13" ht="49.5" hidden="1" customHeight="1" outlineLevel="2">
      <c r="A410" s="58" t="s">
        <v>483</v>
      </c>
      <c r="B410" s="38" t="s">
        <v>2946</v>
      </c>
      <c r="C410" s="38" t="s">
        <v>495</v>
      </c>
      <c r="D410" s="38" t="s">
        <v>67</v>
      </c>
      <c r="E410" s="38" t="s">
        <v>2952</v>
      </c>
      <c r="F410" s="38" t="s">
        <v>494</v>
      </c>
      <c r="G410" s="38" t="s">
        <v>55</v>
      </c>
      <c r="H410" s="38" t="s">
        <v>2647</v>
      </c>
      <c r="I410" s="87">
        <v>363750</v>
      </c>
      <c r="J410" s="38" t="s">
        <v>496</v>
      </c>
      <c r="K410" s="38" t="s">
        <v>2944</v>
      </c>
      <c r="L410" s="38" t="s">
        <v>2951</v>
      </c>
      <c r="M410" s="38"/>
    </row>
    <row r="411" spans="1:13" ht="49.5" hidden="1" customHeight="1" outlineLevel="2">
      <c r="A411" s="58" t="s">
        <v>483</v>
      </c>
      <c r="B411" s="38" t="s">
        <v>2946</v>
      </c>
      <c r="C411" s="38" t="s">
        <v>495</v>
      </c>
      <c r="D411" s="38" t="s">
        <v>110</v>
      </c>
      <c r="E411" s="38" t="s">
        <v>2950</v>
      </c>
      <c r="F411" s="38" t="s">
        <v>494</v>
      </c>
      <c r="G411" s="70"/>
      <c r="H411" s="70"/>
      <c r="I411" s="69">
        <v>0</v>
      </c>
      <c r="J411" s="38" t="s">
        <v>496</v>
      </c>
      <c r="K411" s="38" t="s">
        <v>2944</v>
      </c>
      <c r="L411" s="38" t="s">
        <v>2949</v>
      </c>
      <c r="M411" s="70" t="s">
        <v>42</v>
      </c>
    </row>
    <row r="412" spans="1:13" ht="82.5" hidden="1" customHeight="1" outlineLevel="2">
      <c r="A412" s="58" t="s">
        <v>483</v>
      </c>
      <c r="B412" s="38" t="s">
        <v>2946</v>
      </c>
      <c r="C412" s="38" t="s">
        <v>495</v>
      </c>
      <c r="D412" s="38" t="s">
        <v>110</v>
      </c>
      <c r="E412" s="38" t="s">
        <v>2948</v>
      </c>
      <c r="F412" s="38" t="s">
        <v>494</v>
      </c>
      <c r="G412" s="38" t="s">
        <v>51</v>
      </c>
      <c r="H412" s="59" t="s">
        <v>2819</v>
      </c>
      <c r="I412" s="87">
        <v>34570</v>
      </c>
      <c r="J412" s="38" t="s">
        <v>496</v>
      </c>
      <c r="K412" s="38" t="s">
        <v>2944</v>
      </c>
      <c r="L412" s="38" t="s">
        <v>2947</v>
      </c>
      <c r="M412" s="38"/>
    </row>
    <row r="413" spans="1:13" ht="99" hidden="1" customHeight="1" outlineLevel="2">
      <c r="A413" s="58" t="s">
        <v>483</v>
      </c>
      <c r="B413" s="38" t="s">
        <v>2946</v>
      </c>
      <c r="C413" s="38" t="s">
        <v>495</v>
      </c>
      <c r="D413" s="38" t="s">
        <v>110</v>
      </c>
      <c r="E413" s="38" t="s">
        <v>2945</v>
      </c>
      <c r="F413" s="38" t="s">
        <v>494</v>
      </c>
      <c r="G413" s="38" t="s">
        <v>55</v>
      </c>
      <c r="H413" s="38" t="s">
        <v>2647</v>
      </c>
      <c r="I413" s="87">
        <v>390000</v>
      </c>
      <c r="J413" s="38" t="s">
        <v>496</v>
      </c>
      <c r="K413" s="38" t="s">
        <v>2944</v>
      </c>
      <c r="L413" s="38" t="s">
        <v>2943</v>
      </c>
      <c r="M413" s="38"/>
    </row>
    <row r="414" spans="1:13" ht="82.5" hidden="1" customHeight="1" outlineLevel="2">
      <c r="A414" s="60" t="s">
        <v>483</v>
      </c>
      <c r="B414" s="70" t="s">
        <v>493</v>
      </c>
      <c r="C414" s="70" t="s">
        <v>2887</v>
      </c>
      <c r="D414" s="70" t="s">
        <v>54</v>
      </c>
      <c r="E414" s="70" t="s">
        <v>2942</v>
      </c>
      <c r="F414" s="70" t="s">
        <v>47</v>
      </c>
      <c r="G414" s="59" t="s">
        <v>51</v>
      </c>
      <c r="H414" s="70" t="s">
        <v>2903</v>
      </c>
      <c r="I414" s="13">
        <v>80000</v>
      </c>
      <c r="J414" s="70" t="s">
        <v>237</v>
      </c>
      <c r="K414" s="70" t="s">
        <v>2902</v>
      </c>
      <c r="L414" s="70" t="s">
        <v>538</v>
      </c>
      <c r="M414" s="70"/>
    </row>
    <row r="415" spans="1:13" ht="82.5" hidden="1" customHeight="1" outlineLevel="2">
      <c r="A415" s="60" t="s">
        <v>483</v>
      </c>
      <c r="B415" s="70" t="s">
        <v>984</v>
      </c>
      <c r="C415" s="70" t="s">
        <v>985</v>
      </c>
      <c r="D415" s="70" t="s">
        <v>73</v>
      </c>
      <c r="E415" s="70" t="s">
        <v>2941</v>
      </c>
      <c r="F415" s="70" t="s">
        <v>494</v>
      </c>
      <c r="G415" s="70" t="s">
        <v>998</v>
      </c>
      <c r="H415" s="70" t="s">
        <v>583</v>
      </c>
      <c r="I415" s="69">
        <v>90000</v>
      </c>
      <c r="J415" s="70" t="s">
        <v>1022</v>
      </c>
      <c r="K415" s="70" t="s">
        <v>2940</v>
      </c>
      <c r="L415" s="70" t="s">
        <v>1022</v>
      </c>
      <c r="M415" s="38"/>
    </row>
    <row r="416" spans="1:13" ht="49.5" hidden="1" customHeight="1" outlineLevel="2">
      <c r="A416" s="58" t="s">
        <v>176</v>
      </c>
      <c r="B416" s="38" t="s">
        <v>2939</v>
      </c>
      <c r="C416" s="38" t="s">
        <v>716</v>
      </c>
      <c r="D416" s="38" t="s">
        <v>94</v>
      </c>
      <c r="E416" s="38" t="s">
        <v>2938</v>
      </c>
      <c r="F416" s="38" t="s">
        <v>47</v>
      </c>
      <c r="G416" s="70"/>
      <c r="H416" s="70"/>
      <c r="I416" s="69">
        <v>0</v>
      </c>
      <c r="J416" s="38" t="s">
        <v>496</v>
      </c>
      <c r="K416" s="38" t="s">
        <v>2937</v>
      </c>
      <c r="L416" s="38" t="s">
        <v>2936</v>
      </c>
      <c r="M416" s="70" t="s">
        <v>42</v>
      </c>
    </row>
    <row r="417" spans="1:13" ht="99" hidden="1" customHeight="1" outlineLevel="2">
      <c r="A417" s="58" t="s">
        <v>176</v>
      </c>
      <c r="B417" s="38" t="s">
        <v>2916</v>
      </c>
      <c r="C417" s="38" t="s">
        <v>495</v>
      </c>
      <c r="D417" s="38" t="s">
        <v>94</v>
      </c>
      <c r="E417" s="38" t="s">
        <v>2935</v>
      </c>
      <c r="F417" s="38" t="s">
        <v>47</v>
      </c>
      <c r="G417" s="70" t="s">
        <v>55</v>
      </c>
      <c r="H417" s="70" t="s">
        <v>2647</v>
      </c>
      <c r="I417" s="69">
        <v>210000</v>
      </c>
      <c r="J417" s="38" t="s">
        <v>717</v>
      </c>
      <c r="K417" s="38" t="s">
        <v>2918</v>
      </c>
      <c r="L417" s="38" t="s">
        <v>2934</v>
      </c>
      <c r="M417" s="38"/>
    </row>
    <row r="418" spans="1:13" ht="49.5" hidden="1" customHeight="1" outlineLevel="2">
      <c r="A418" s="58" t="s">
        <v>176</v>
      </c>
      <c r="B418" s="38" t="s">
        <v>2933</v>
      </c>
      <c r="C418" s="38" t="s">
        <v>716</v>
      </c>
      <c r="D418" s="38" t="s">
        <v>46</v>
      </c>
      <c r="E418" s="38" t="s">
        <v>2932</v>
      </c>
      <c r="F418" s="38" t="s">
        <v>47</v>
      </c>
      <c r="G418" s="70" t="s">
        <v>55</v>
      </c>
      <c r="H418" s="70" t="s">
        <v>2647</v>
      </c>
      <c r="I418" s="69">
        <v>233100</v>
      </c>
      <c r="J418" s="38" t="s">
        <v>717</v>
      </c>
      <c r="K418" s="38" t="s">
        <v>2931</v>
      </c>
      <c r="L418" s="38" t="s">
        <v>2930</v>
      </c>
      <c r="M418" s="38"/>
    </row>
    <row r="419" spans="1:13" ht="49.5" hidden="1" customHeight="1" outlineLevel="2">
      <c r="A419" s="58" t="s">
        <v>176</v>
      </c>
      <c r="B419" s="38" t="s">
        <v>2916</v>
      </c>
      <c r="C419" s="38" t="s">
        <v>716</v>
      </c>
      <c r="D419" s="38" t="s">
        <v>46</v>
      </c>
      <c r="E419" s="38" t="s">
        <v>2929</v>
      </c>
      <c r="F419" s="38" t="s">
        <v>47</v>
      </c>
      <c r="G419" s="38" t="s">
        <v>55</v>
      </c>
      <c r="H419" s="59" t="s">
        <v>2819</v>
      </c>
      <c r="I419" s="87">
        <v>297600</v>
      </c>
      <c r="J419" s="38" t="s">
        <v>717</v>
      </c>
      <c r="K419" s="38" t="s">
        <v>2928</v>
      </c>
      <c r="L419" s="38" t="s">
        <v>2927</v>
      </c>
      <c r="M419" s="38"/>
    </row>
    <row r="420" spans="1:13" ht="49.5" hidden="1" customHeight="1" outlineLevel="2">
      <c r="A420" s="58" t="s">
        <v>176</v>
      </c>
      <c r="B420" s="38" t="s">
        <v>2916</v>
      </c>
      <c r="C420" s="38" t="s">
        <v>716</v>
      </c>
      <c r="D420" s="38" t="s">
        <v>145</v>
      </c>
      <c r="E420" s="38" t="s">
        <v>2926</v>
      </c>
      <c r="F420" s="38" t="s">
        <v>47</v>
      </c>
      <c r="G420" s="70" t="s">
        <v>55</v>
      </c>
      <c r="H420" s="70" t="s">
        <v>2647</v>
      </c>
      <c r="I420" s="87">
        <v>90000</v>
      </c>
      <c r="J420" s="38" t="s">
        <v>717</v>
      </c>
      <c r="K420" s="38" t="s">
        <v>2918</v>
      </c>
      <c r="L420" s="38" t="s">
        <v>2925</v>
      </c>
      <c r="M420" s="38"/>
    </row>
    <row r="421" spans="1:13" ht="33" hidden="1" customHeight="1" outlineLevel="2">
      <c r="A421" s="500" t="s">
        <v>176</v>
      </c>
      <c r="B421" s="499" t="s">
        <v>2901</v>
      </c>
      <c r="C421" s="499" t="s">
        <v>716</v>
      </c>
      <c r="D421" s="499" t="s">
        <v>46</v>
      </c>
      <c r="E421" s="499" t="s">
        <v>2924</v>
      </c>
      <c r="F421" s="499" t="s">
        <v>494</v>
      </c>
      <c r="G421" s="499" t="s">
        <v>71</v>
      </c>
      <c r="H421" s="38" t="s">
        <v>2647</v>
      </c>
      <c r="I421" s="11">
        <v>259930</v>
      </c>
      <c r="J421" s="499" t="s">
        <v>496</v>
      </c>
      <c r="K421" s="499" t="s">
        <v>2923</v>
      </c>
      <c r="L421" s="499" t="s">
        <v>2922</v>
      </c>
      <c r="M421" s="499"/>
    </row>
    <row r="422" spans="1:13" ht="33" hidden="1" customHeight="1" outlineLevel="2">
      <c r="A422" s="500"/>
      <c r="B422" s="499"/>
      <c r="C422" s="499"/>
      <c r="D422" s="499"/>
      <c r="E422" s="499"/>
      <c r="F422" s="499"/>
      <c r="G422" s="499"/>
      <c r="H422" s="38" t="s">
        <v>2819</v>
      </c>
      <c r="I422" s="11">
        <v>8570</v>
      </c>
      <c r="J422" s="499"/>
      <c r="K422" s="499"/>
      <c r="L422" s="499"/>
      <c r="M422" s="499"/>
    </row>
    <row r="423" spans="1:13" ht="49.5" hidden="1" customHeight="1" outlineLevel="2">
      <c r="A423" s="58" t="s">
        <v>176</v>
      </c>
      <c r="B423" s="38" t="s">
        <v>2916</v>
      </c>
      <c r="C423" s="38" t="s">
        <v>716</v>
      </c>
      <c r="D423" s="38" t="s">
        <v>46</v>
      </c>
      <c r="E423" s="38" t="s">
        <v>2921</v>
      </c>
      <c r="F423" s="38" t="s">
        <v>47</v>
      </c>
      <c r="G423" s="59" t="s">
        <v>55</v>
      </c>
      <c r="H423" s="70" t="s">
        <v>2647</v>
      </c>
      <c r="I423" s="87">
        <v>121250</v>
      </c>
      <c r="J423" s="38" t="s">
        <v>717</v>
      </c>
      <c r="K423" s="38" t="s">
        <v>2918</v>
      </c>
      <c r="L423" s="38" t="s">
        <v>2920</v>
      </c>
      <c r="M423" s="38"/>
    </row>
    <row r="424" spans="1:13" ht="49.5" hidden="1" customHeight="1" outlineLevel="2">
      <c r="A424" s="58" t="s">
        <v>176</v>
      </c>
      <c r="B424" s="59" t="s">
        <v>2916</v>
      </c>
      <c r="C424" s="59" t="s">
        <v>716</v>
      </c>
      <c r="D424" s="59" t="s">
        <v>46</v>
      </c>
      <c r="E424" s="59" t="s">
        <v>2919</v>
      </c>
      <c r="F424" s="59" t="s">
        <v>47</v>
      </c>
      <c r="G424" s="59" t="s">
        <v>55</v>
      </c>
      <c r="H424" s="38" t="s">
        <v>2819</v>
      </c>
      <c r="I424" s="87">
        <v>83860</v>
      </c>
      <c r="J424" s="59" t="s">
        <v>717</v>
      </c>
      <c r="K424" s="59" t="s">
        <v>2918</v>
      </c>
      <c r="L424" s="59" t="s">
        <v>2917</v>
      </c>
      <c r="M424" s="59"/>
    </row>
    <row r="425" spans="1:13" ht="49.5" hidden="1" customHeight="1" outlineLevel="2">
      <c r="A425" s="58" t="s">
        <v>176</v>
      </c>
      <c r="B425" s="59" t="s">
        <v>2916</v>
      </c>
      <c r="C425" s="59" t="s">
        <v>716</v>
      </c>
      <c r="D425" s="59" t="s">
        <v>46</v>
      </c>
      <c r="E425" s="59" t="s">
        <v>2919</v>
      </c>
      <c r="F425" s="59" t="s">
        <v>47</v>
      </c>
      <c r="G425" s="59" t="s">
        <v>55</v>
      </c>
      <c r="H425" s="38" t="s">
        <v>2647</v>
      </c>
      <c r="I425" s="87">
        <v>229640</v>
      </c>
      <c r="J425" s="59" t="s">
        <v>717</v>
      </c>
      <c r="K425" s="59" t="s">
        <v>2918</v>
      </c>
      <c r="L425" s="59" t="s">
        <v>2917</v>
      </c>
      <c r="M425" s="59"/>
    </row>
    <row r="426" spans="1:13" ht="49.5" hidden="1" customHeight="1" outlineLevel="2">
      <c r="A426" s="58" t="s">
        <v>176</v>
      </c>
      <c r="B426" s="38" t="s">
        <v>2916</v>
      </c>
      <c r="C426" s="38" t="s">
        <v>716</v>
      </c>
      <c r="D426" s="38" t="s">
        <v>110</v>
      </c>
      <c r="E426" s="38" t="s">
        <v>2915</v>
      </c>
      <c r="F426" s="38" t="s">
        <v>47</v>
      </c>
      <c r="G426" s="70"/>
      <c r="H426" s="70"/>
      <c r="I426" s="69">
        <v>0</v>
      </c>
      <c r="J426" s="38" t="s">
        <v>717</v>
      </c>
      <c r="K426" s="38" t="s">
        <v>2914</v>
      </c>
      <c r="L426" s="38" t="s">
        <v>2913</v>
      </c>
      <c r="M426" s="70" t="s">
        <v>42</v>
      </c>
    </row>
    <row r="427" spans="1:13" ht="66" hidden="1" customHeight="1" outlineLevel="2">
      <c r="A427" s="58" t="s">
        <v>176</v>
      </c>
      <c r="B427" s="38" t="s">
        <v>2912</v>
      </c>
      <c r="C427" s="38" t="s">
        <v>716</v>
      </c>
      <c r="D427" s="38" t="s">
        <v>46</v>
      </c>
      <c r="E427" s="38" t="s">
        <v>2911</v>
      </c>
      <c r="F427" s="38" t="s">
        <v>47</v>
      </c>
      <c r="G427" s="70" t="s">
        <v>55</v>
      </c>
      <c r="H427" s="70" t="s">
        <v>2647</v>
      </c>
      <c r="I427" s="87">
        <v>377000</v>
      </c>
      <c r="J427" s="38" t="s">
        <v>717</v>
      </c>
      <c r="K427" s="70" t="s">
        <v>2910</v>
      </c>
      <c r="L427" s="70" t="s">
        <v>2909</v>
      </c>
      <c r="M427" s="59"/>
    </row>
    <row r="428" spans="1:13" ht="49.5" hidden="1" customHeight="1" outlineLevel="2">
      <c r="A428" s="58" t="s">
        <v>176</v>
      </c>
      <c r="B428" s="38" t="s">
        <v>2908</v>
      </c>
      <c r="C428" s="59" t="s">
        <v>716</v>
      </c>
      <c r="D428" s="59" t="s">
        <v>46</v>
      </c>
      <c r="E428" s="59" t="s">
        <v>2907</v>
      </c>
      <c r="F428" s="59" t="s">
        <v>47</v>
      </c>
      <c r="G428" s="59" t="s">
        <v>55</v>
      </c>
      <c r="H428" s="70" t="s">
        <v>2647</v>
      </c>
      <c r="I428" s="11">
        <v>99200</v>
      </c>
      <c r="J428" s="59" t="s">
        <v>717</v>
      </c>
      <c r="K428" s="59" t="s">
        <v>2906</v>
      </c>
      <c r="L428" s="59" t="s">
        <v>2905</v>
      </c>
      <c r="M428" s="59"/>
    </row>
    <row r="429" spans="1:13" ht="82.5" hidden="1" customHeight="1" outlineLevel="2">
      <c r="A429" s="60" t="s">
        <v>483</v>
      </c>
      <c r="B429" s="70" t="s">
        <v>493</v>
      </c>
      <c r="C429" s="70" t="s">
        <v>2887</v>
      </c>
      <c r="D429" s="70" t="s">
        <v>54</v>
      </c>
      <c r="E429" s="70" t="s">
        <v>2904</v>
      </c>
      <c r="F429" s="70" t="s">
        <v>47</v>
      </c>
      <c r="G429" s="59" t="s">
        <v>51</v>
      </c>
      <c r="H429" s="70" t="s">
        <v>2903</v>
      </c>
      <c r="I429" s="11">
        <v>40000</v>
      </c>
      <c r="J429" s="70" t="s">
        <v>2655</v>
      </c>
      <c r="K429" s="70" t="s">
        <v>2902</v>
      </c>
      <c r="L429" s="70" t="s">
        <v>1172</v>
      </c>
      <c r="M429" s="70"/>
    </row>
    <row r="430" spans="1:13" ht="165" hidden="1" outlineLevel="2">
      <c r="A430" s="58" t="s">
        <v>176</v>
      </c>
      <c r="B430" s="38" t="s">
        <v>2901</v>
      </c>
      <c r="C430" s="38" t="s">
        <v>2900</v>
      </c>
      <c r="D430" s="38" t="s">
        <v>2899</v>
      </c>
      <c r="E430" s="38" t="s">
        <v>2898</v>
      </c>
      <c r="F430" s="38" t="s">
        <v>494</v>
      </c>
      <c r="G430" s="38" t="s">
        <v>71</v>
      </c>
      <c r="H430" s="38" t="s">
        <v>2819</v>
      </c>
      <c r="I430" s="11">
        <v>1265000</v>
      </c>
      <c r="J430" s="38" t="s">
        <v>2897</v>
      </c>
      <c r="K430" s="38" t="s">
        <v>2896</v>
      </c>
      <c r="L430" s="38" t="s">
        <v>2895</v>
      </c>
      <c r="M430" s="38"/>
    </row>
    <row r="431" spans="1:13" ht="165" hidden="1" outlineLevel="2">
      <c r="A431" s="58" t="s">
        <v>176</v>
      </c>
      <c r="B431" s="38" t="s">
        <v>2901</v>
      </c>
      <c r="C431" s="38" t="s">
        <v>2900</v>
      </c>
      <c r="D431" s="38" t="s">
        <v>2899</v>
      </c>
      <c r="E431" s="38" t="s">
        <v>2898</v>
      </c>
      <c r="F431" s="38" t="s">
        <v>494</v>
      </c>
      <c r="G431" s="70" t="s">
        <v>998</v>
      </c>
      <c r="H431" s="70" t="s">
        <v>583</v>
      </c>
      <c r="I431" s="11">
        <v>155000</v>
      </c>
      <c r="J431" s="38" t="s">
        <v>2897</v>
      </c>
      <c r="K431" s="38" t="s">
        <v>2896</v>
      </c>
      <c r="L431" s="38" t="s">
        <v>2895</v>
      </c>
      <c r="M431" s="38"/>
    </row>
    <row r="432" spans="1:13" ht="132" hidden="1" customHeight="1" outlineLevel="2">
      <c r="A432" s="60" t="s">
        <v>483</v>
      </c>
      <c r="B432" s="70" t="s">
        <v>2894</v>
      </c>
      <c r="C432" s="70" t="s">
        <v>2893</v>
      </c>
      <c r="D432" s="70" t="s">
        <v>54</v>
      </c>
      <c r="E432" s="70" t="s">
        <v>2892</v>
      </c>
      <c r="F432" s="70" t="s">
        <v>47</v>
      </c>
      <c r="G432" s="59" t="s">
        <v>51</v>
      </c>
      <c r="H432" s="70" t="s">
        <v>2647</v>
      </c>
      <c r="I432" s="11">
        <v>100000</v>
      </c>
      <c r="J432" s="70" t="s">
        <v>996</v>
      </c>
      <c r="K432" s="70" t="s">
        <v>990</v>
      </c>
      <c r="L432" s="70" t="s">
        <v>228</v>
      </c>
      <c r="M432" s="70"/>
    </row>
    <row r="433" spans="1:13" ht="66" hidden="1" customHeight="1" outlineLevel="2">
      <c r="A433" s="37" t="s">
        <v>483</v>
      </c>
      <c r="B433" s="38" t="s">
        <v>493</v>
      </c>
      <c r="C433" s="38" t="s">
        <v>2887</v>
      </c>
      <c r="D433" s="38" t="s">
        <v>112</v>
      </c>
      <c r="E433" s="38" t="s">
        <v>2891</v>
      </c>
      <c r="F433" s="38" t="s">
        <v>494</v>
      </c>
      <c r="G433" s="38" t="s">
        <v>986</v>
      </c>
      <c r="H433" s="38" t="s">
        <v>2797</v>
      </c>
      <c r="I433" s="11">
        <v>140000</v>
      </c>
      <c r="J433" s="38" t="s">
        <v>2890</v>
      </c>
      <c r="K433" s="38" t="s">
        <v>2884</v>
      </c>
      <c r="L433" s="38" t="s">
        <v>988</v>
      </c>
      <c r="M433" s="38"/>
    </row>
    <row r="434" spans="1:13" ht="66" hidden="1" customHeight="1" outlineLevel="2">
      <c r="A434" s="37" t="s">
        <v>483</v>
      </c>
      <c r="B434" s="38" t="s">
        <v>493</v>
      </c>
      <c r="C434" s="38" t="s">
        <v>2887</v>
      </c>
      <c r="D434" s="38" t="s">
        <v>112</v>
      </c>
      <c r="E434" s="38" t="s">
        <v>2660</v>
      </c>
      <c r="F434" s="38" t="s">
        <v>494</v>
      </c>
      <c r="G434" s="38" t="s">
        <v>986</v>
      </c>
      <c r="H434" s="38" t="s">
        <v>2797</v>
      </c>
      <c r="I434" s="11">
        <v>120000</v>
      </c>
      <c r="J434" s="38" t="s">
        <v>2889</v>
      </c>
      <c r="K434" s="38" t="s">
        <v>2884</v>
      </c>
      <c r="L434" s="38" t="s">
        <v>2888</v>
      </c>
      <c r="M434" s="38"/>
    </row>
    <row r="435" spans="1:13" ht="66" hidden="1" customHeight="1" outlineLevel="2">
      <c r="A435" s="37" t="s">
        <v>483</v>
      </c>
      <c r="B435" s="38" t="s">
        <v>493</v>
      </c>
      <c r="C435" s="38" t="s">
        <v>2887</v>
      </c>
      <c r="D435" s="38" t="s">
        <v>73</v>
      </c>
      <c r="E435" s="38" t="s">
        <v>2886</v>
      </c>
      <c r="F435" s="38" t="s">
        <v>494</v>
      </c>
      <c r="G435" s="38" t="s">
        <v>986</v>
      </c>
      <c r="H435" s="38" t="s">
        <v>2797</v>
      </c>
      <c r="I435" s="11">
        <v>140000</v>
      </c>
      <c r="J435" s="38" t="s">
        <v>2885</v>
      </c>
      <c r="K435" s="38" t="s">
        <v>2884</v>
      </c>
      <c r="L435" s="38" t="s">
        <v>2883</v>
      </c>
      <c r="M435" s="38"/>
    </row>
    <row r="436" spans="1:13" ht="99" hidden="1" customHeight="1" outlineLevel="2">
      <c r="A436" s="60" t="s">
        <v>483</v>
      </c>
      <c r="B436" s="70" t="s">
        <v>2872</v>
      </c>
      <c r="C436" s="70" t="s">
        <v>2871</v>
      </c>
      <c r="D436" s="70" t="s">
        <v>54</v>
      </c>
      <c r="E436" s="70" t="s">
        <v>2882</v>
      </c>
      <c r="F436" s="70" t="s">
        <v>47</v>
      </c>
      <c r="G436" s="59" t="s">
        <v>51</v>
      </c>
      <c r="H436" s="70" t="s">
        <v>2819</v>
      </c>
      <c r="I436" s="11">
        <v>90000</v>
      </c>
      <c r="J436" s="70" t="s">
        <v>976</v>
      </c>
      <c r="K436" s="70" t="s">
        <v>2869</v>
      </c>
      <c r="L436" s="70" t="s">
        <v>2881</v>
      </c>
      <c r="M436" s="70"/>
    </row>
    <row r="437" spans="1:13" ht="99" hidden="1" customHeight="1" outlineLevel="2">
      <c r="A437" s="60" t="s">
        <v>483</v>
      </c>
      <c r="B437" s="70" t="s">
        <v>2872</v>
      </c>
      <c r="C437" s="70" t="s">
        <v>2871</v>
      </c>
      <c r="D437" s="70" t="s">
        <v>54</v>
      </c>
      <c r="E437" s="70" t="s">
        <v>2880</v>
      </c>
      <c r="F437" s="70" t="s">
        <v>47</v>
      </c>
      <c r="G437" s="59" t="s">
        <v>51</v>
      </c>
      <c r="H437" s="70" t="s">
        <v>2819</v>
      </c>
      <c r="I437" s="11">
        <v>90000</v>
      </c>
      <c r="J437" s="70" t="s">
        <v>2879</v>
      </c>
      <c r="K437" s="70" t="s">
        <v>2869</v>
      </c>
      <c r="L437" s="70" t="s">
        <v>2878</v>
      </c>
      <c r="M437" s="70"/>
    </row>
    <row r="438" spans="1:13" ht="99" hidden="1" customHeight="1" outlineLevel="2">
      <c r="A438" s="60" t="s">
        <v>483</v>
      </c>
      <c r="B438" s="70" t="s">
        <v>2877</v>
      </c>
      <c r="C438" s="70" t="s">
        <v>2871</v>
      </c>
      <c r="D438" s="70" t="s">
        <v>54</v>
      </c>
      <c r="E438" s="70" t="s">
        <v>2876</v>
      </c>
      <c r="F438" s="70" t="s">
        <v>47</v>
      </c>
      <c r="G438" s="59" t="s">
        <v>51</v>
      </c>
      <c r="H438" s="70" t="s">
        <v>2819</v>
      </c>
      <c r="I438" s="11">
        <v>140000</v>
      </c>
      <c r="J438" s="70" t="s">
        <v>675</v>
      </c>
      <c r="K438" s="70" t="s">
        <v>2869</v>
      </c>
      <c r="L438" s="70" t="s">
        <v>748</v>
      </c>
      <c r="M438" s="70"/>
    </row>
    <row r="439" spans="1:13" ht="49.5" hidden="1" customHeight="1" outlineLevel="2">
      <c r="A439" s="58" t="s">
        <v>483</v>
      </c>
      <c r="B439" s="38" t="s">
        <v>416</v>
      </c>
      <c r="C439" s="38" t="s">
        <v>495</v>
      </c>
      <c r="D439" s="38" t="s">
        <v>67</v>
      </c>
      <c r="E439" s="38" t="s">
        <v>2875</v>
      </c>
      <c r="F439" s="38" t="s">
        <v>494</v>
      </c>
      <c r="G439" s="38" t="s">
        <v>55</v>
      </c>
      <c r="H439" s="38" t="s">
        <v>2647</v>
      </c>
      <c r="I439" s="11">
        <v>466200</v>
      </c>
      <c r="J439" s="38" t="s">
        <v>496</v>
      </c>
      <c r="K439" s="38" t="s">
        <v>2874</v>
      </c>
      <c r="L439" s="38" t="s">
        <v>2873</v>
      </c>
      <c r="M439" s="70"/>
    </row>
    <row r="440" spans="1:13" ht="99" hidden="1" customHeight="1" outlineLevel="2">
      <c r="A440" s="60" t="s">
        <v>483</v>
      </c>
      <c r="B440" s="70" t="s">
        <v>2872</v>
      </c>
      <c r="C440" s="70" t="s">
        <v>2871</v>
      </c>
      <c r="D440" s="70" t="s">
        <v>54</v>
      </c>
      <c r="E440" s="70" t="s">
        <v>2870</v>
      </c>
      <c r="F440" s="70" t="s">
        <v>47</v>
      </c>
      <c r="G440" s="59" t="s">
        <v>51</v>
      </c>
      <c r="H440" s="70" t="s">
        <v>2819</v>
      </c>
      <c r="I440" s="11">
        <v>140000</v>
      </c>
      <c r="J440" s="70" t="s">
        <v>670</v>
      </c>
      <c r="K440" s="70" t="s">
        <v>2869</v>
      </c>
      <c r="L440" s="70" t="s">
        <v>2868</v>
      </c>
      <c r="M440" s="70"/>
    </row>
    <row r="441" spans="1:13" ht="66" hidden="1" customHeight="1" outlineLevel="2">
      <c r="A441" s="58" t="s">
        <v>176</v>
      </c>
      <c r="B441" s="70" t="s">
        <v>2867</v>
      </c>
      <c r="C441" s="38" t="s">
        <v>2866</v>
      </c>
      <c r="D441" s="70" t="s">
        <v>46</v>
      </c>
      <c r="E441" s="70" t="s">
        <v>2781</v>
      </c>
      <c r="F441" s="70" t="s">
        <v>2865</v>
      </c>
      <c r="G441" s="70" t="s">
        <v>37</v>
      </c>
      <c r="H441" s="38" t="s">
        <v>2797</v>
      </c>
      <c r="I441" s="86">
        <v>312900</v>
      </c>
      <c r="J441" s="70" t="s">
        <v>704</v>
      </c>
      <c r="K441" s="38" t="s">
        <v>2864</v>
      </c>
      <c r="L441" s="81" t="s">
        <v>2863</v>
      </c>
      <c r="M441" s="70"/>
    </row>
    <row r="442" spans="1:13" ht="49.5" hidden="1" customHeight="1" outlineLevel="2">
      <c r="A442" s="37" t="s">
        <v>172</v>
      </c>
      <c r="B442" s="70" t="s">
        <v>414</v>
      </c>
      <c r="C442" s="70" t="s">
        <v>2862</v>
      </c>
      <c r="D442" s="38" t="s">
        <v>2343</v>
      </c>
      <c r="E442" s="70" t="s">
        <v>413</v>
      </c>
      <c r="F442" s="70" t="s">
        <v>487</v>
      </c>
      <c r="G442" s="70" t="s">
        <v>998</v>
      </c>
      <c r="H442" s="70" t="s">
        <v>351</v>
      </c>
      <c r="I442" s="11">
        <v>0</v>
      </c>
      <c r="J442" s="70" t="s">
        <v>411</v>
      </c>
      <c r="K442" s="70" t="s">
        <v>410</v>
      </c>
      <c r="L442" s="70" t="s">
        <v>660</v>
      </c>
      <c r="M442" s="70" t="s">
        <v>2861</v>
      </c>
    </row>
    <row r="443" spans="1:13" ht="49.5" hidden="1" customHeight="1" outlineLevel="2">
      <c r="A443" s="58" t="s">
        <v>483</v>
      </c>
      <c r="B443" s="59" t="s">
        <v>718</v>
      </c>
      <c r="C443" s="82" t="s">
        <v>669</v>
      </c>
      <c r="D443" s="82" t="s">
        <v>54</v>
      </c>
      <c r="E443" s="82" t="s">
        <v>1004</v>
      </c>
      <c r="F443" s="82" t="s">
        <v>1005</v>
      </c>
      <c r="G443" s="70" t="s">
        <v>998</v>
      </c>
      <c r="H443" s="70" t="s">
        <v>351</v>
      </c>
      <c r="I443" s="11">
        <v>18375</v>
      </c>
      <c r="J443" s="70" t="s">
        <v>720</v>
      </c>
      <c r="K443" s="82" t="s">
        <v>677</v>
      </c>
      <c r="L443" s="82" t="s">
        <v>362</v>
      </c>
      <c r="M443" s="70" t="s">
        <v>148</v>
      </c>
    </row>
    <row r="444" spans="1:13" ht="49.5" hidden="1" customHeight="1" outlineLevel="2">
      <c r="A444" s="58" t="s">
        <v>483</v>
      </c>
      <c r="B444" s="59" t="s">
        <v>718</v>
      </c>
      <c r="C444" s="82" t="s">
        <v>669</v>
      </c>
      <c r="D444" s="82" t="s">
        <v>54</v>
      </c>
      <c r="E444" s="82" t="s">
        <v>1006</v>
      </c>
      <c r="F444" s="82" t="s">
        <v>1005</v>
      </c>
      <c r="G444" s="70" t="s">
        <v>998</v>
      </c>
      <c r="H444" s="70" t="s">
        <v>111</v>
      </c>
      <c r="I444" s="11">
        <v>15000</v>
      </c>
      <c r="J444" s="70" t="s">
        <v>680</v>
      </c>
      <c r="K444" s="70" t="s">
        <v>1007</v>
      </c>
      <c r="L444" s="70" t="s">
        <v>236</v>
      </c>
      <c r="M444" s="70" t="s">
        <v>148</v>
      </c>
    </row>
    <row r="445" spans="1:13" ht="49.5" hidden="1" customHeight="1" outlineLevel="2">
      <c r="A445" s="58" t="s">
        <v>483</v>
      </c>
      <c r="B445" s="59" t="s">
        <v>718</v>
      </c>
      <c r="C445" s="82" t="s">
        <v>669</v>
      </c>
      <c r="D445" s="82" t="s">
        <v>54</v>
      </c>
      <c r="E445" s="82" t="s">
        <v>1008</v>
      </c>
      <c r="F445" s="82" t="s">
        <v>1005</v>
      </c>
      <c r="G445" s="70" t="s">
        <v>998</v>
      </c>
      <c r="H445" s="70" t="s">
        <v>351</v>
      </c>
      <c r="I445" s="11">
        <v>15000</v>
      </c>
      <c r="J445" s="82" t="s">
        <v>1009</v>
      </c>
      <c r="K445" s="82" t="s">
        <v>674</v>
      </c>
      <c r="L445" s="82" t="s">
        <v>391</v>
      </c>
      <c r="M445" s="70" t="s">
        <v>148</v>
      </c>
    </row>
    <row r="446" spans="1:13" ht="49.5" hidden="1" customHeight="1" outlineLevel="2">
      <c r="A446" s="58" t="s">
        <v>483</v>
      </c>
      <c r="B446" s="59" t="s">
        <v>718</v>
      </c>
      <c r="C446" s="82" t="s">
        <v>669</v>
      </c>
      <c r="D446" s="82" t="s">
        <v>54</v>
      </c>
      <c r="E446" s="82" t="s">
        <v>1010</v>
      </c>
      <c r="F446" s="82" t="s">
        <v>1005</v>
      </c>
      <c r="G446" s="70" t="s">
        <v>998</v>
      </c>
      <c r="H446" s="70" t="s">
        <v>351</v>
      </c>
      <c r="I446" s="11">
        <v>25000</v>
      </c>
      <c r="J446" s="82" t="s">
        <v>137</v>
      </c>
      <c r="K446" s="82" t="s">
        <v>1011</v>
      </c>
      <c r="L446" s="82" t="s">
        <v>280</v>
      </c>
      <c r="M446" s="70" t="s">
        <v>148</v>
      </c>
    </row>
    <row r="447" spans="1:13" ht="49.5" hidden="1" customHeight="1" outlineLevel="2">
      <c r="A447" s="58" t="s">
        <v>483</v>
      </c>
      <c r="B447" s="59" t="s">
        <v>718</v>
      </c>
      <c r="C447" s="82" t="s">
        <v>669</v>
      </c>
      <c r="D447" s="82" t="s">
        <v>54</v>
      </c>
      <c r="E447" s="82" t="s">
        <v>1012</v>
      </c>
      <c r="F447" s="82" t="s">
        <v>1005</v>
      </c>
      <c r="G447" s="70" t="s">
        <v>998</v>
      </c>
      <c r="H447" s="70" t="s">
        <v>351</v>
      </c>
      <c r="I447" s="11">
        <v>30000</v>
      </c>
      <c r="J447" s="82" t="s">
        <v>188</v>
      </c>
      <c r="K447" s="82" t="s">
        <v>1013</v>
      </c>
      <c r="L447" s="82" t="s">
        <v>208</v>
      </c>
      <c r="M447" s="70" t="s">
        <v>148</v>
      </c>
    </row>
    <row r="448" spans="1:13" ht="49.5" hidden="1" customHeight="1" outlineLevel="2">
      <c r="A448" s="58" t="s">
        <v>483</v>
      </c>
      <c r="B448" s="59" t="s">
        <v>718</v>
      </c>
      <c r="C448" s="82" t="s">
        <v>669</v>
      </c>
      <c r="D448" s="82" t="s">
        <v>54</v>
      </c>
      <c r="E448" s="82" t="s">
        <v>1014</v>
      </c>
      <c r="F448" s="82" t="s">
        <v>1005</v>
      </c>
      <c r="G448" s="70" t="s">
        <v>998</v>
      </c>
      <c r="H448" s="70" t="s">
        <v>351</v>
      </c>
      <c r="I448" s="11">
        <v>26250</v>
      </c>
      <c r="J448" s="82" t="s">
        <v>187</v>
      </c>
      <c r="K448" s="82" t="s">
        <v>1015</v>
      </c>
      <c r="L448" s="82" t="s">
        <v>207</v>
      </c>
      <c r="M448" s="70" t="s">
        <v>148</v>
      </c>
    </row>
    <row r="449" spans="1:13" ht="49.5" hidden="1" customHeight="1" outlineLevel="2">
      <c r="A449" s="58" t="s">
        <v>483</v>
      </c>
      <c r="B449" s="59" t="s">
        <v>718</v>
      </c>
      <c r="C449" s="82" t="s">
        <v>669</v>
      </c>
      <c r="D449" s="82" t="s">
        <v>54</v>
      </c>
      <c r="E449" s="82" t="s">
        <v>1016</v>
      </c>
      <c r="F449" s="82" t="s">
        <v>1005</v>
      </c>
      <c r="G449" s="70" t="s">
        <v>998</v>
      </c>
      <c r="H449" s="70" t="s">
        <v>351</v>
      </c>
      <c r="I449" s="11">
        <v>15000</v>
      </c>
      <c r="J449" s="82" t="s">
        <v>136</v>
      </c>
      <c r="K449" s="82" t="s">
        <v>1007</v>
      </c>
      <c r="L449" s="82" t="s">
        <v>236</v>
      </c>
      <c r="M449" s="70" t="s">
        <v>148</v>
      </c>
    </row>
    <row r="450" spans="1:13" ht="49.5" hidden="1" customHeight="1" outlineLevel="2">
      <c r="A450" s="58" t="s">
        <v>176</v>
      </c>
      <c r="B450" s="70" t="s">
        <v>668</v>
      </c>
      <c r="C450" s="38" t="s">
        <v>719</v>
      </c>
      <c r="D450" s="82" t="s">
        <v>54</v>
      </c>
      <c r="E450" s="70" t="s">
        <v>2860</v>
      </c>
      <c r="F450" s="70" t="s">
        <v>2842</v>
      </c>
      <c r="G450" s="70" t="s">
        <v>998</v>
      </c>
      <c r="H450" s="70" t="s">
        <v>351</v>
      </c>
      <c r="I450" s="11">
        <v>15000</v>
      </c>
      <c r="J450" s="38" t="s">
        <v>680</v>
      </c>
      <c r="K450" s="38" t="s">
        <v>681</v>
      </c>
      <c r="L450" s="38" t="s">
        <v>236</v>
      </c>
      <c r="M450" s="70"/>
    </row>
    <row r="451" spans="1:13" ht="49.5" hidden="1" customHeight="1" outlineLevel="2">
      <c r="A451" s="58" t="s">
        <v>176</v>
      </c>
      <c r="B451" s="70" t="s">
        <v>668</v>
      </c>
      <c r="C451" s="38" t="s">
        <v>719</v>
      </c>
      <c r="D451" s="82" t="s">
        <v>54</v>
      </c>
      <c r="E451" s="70" t="s">
        <v>2859</v>
      </c>
      <c r="F451" s="70" t="s">
        <v>2842</v>
      </c>
      <c r="G451" s="70" t="s">
        <v>998</v>
      </c>
      <c r="H451" s="70" t="s">
        <v>351</v>
      </c>
      <c r="I451" s="11">
        <v>20000</v>
      </c>
      <c r="J451" s="38" t="s">
        <v>2858</v>
      </c>
      <c r="K451" s="38" t="s">
        <v>677</v>
      </c>
      <c r="L451" s="38" t="s">
        <v>362</v>
      </c>
      <c r="M451" s="70"/>
    </row>
    <row r="452" spans="1:13" ht="49.5" hidden="1" customHeight="1" outlineLevel="2">
      <c r="A452" s="58" t="s">
        <v>176</v>
      </c>
      <c r="B452" s="70" t="s">
        <v>668</v>
      </c>
      <c r="C452" s="38" t="s">
        <v>719</v>
      </c>
      <c r="D452" s="82" t="s">
        <v>54</v>
      </c>
      <c r="E452" s="70" t="s">
        <v>2857</v>
      </c>
      <c r="F452" s="70" t="s">
        <v>2842</v>
      </c>
      <c r="G452" s="70" t="s">
        <v>998</v>
      </c>
      <c r="H452" s="70" t="s">
        <v>351</v>
      </c>
      <c r="I452" s="11">
        <v>26250</v>
      </c>
      <c r="J452" s="38" t="s">
        <v>996</v>
      </c>
      <c r="K452" s="38" t="s">
        <v>1003</v>
      </c>
      <c r="L452" s="38" t="s">
        <v>207</v>
      </c>
      <c r="M452" s="70"/>
    </row>
    <row r="453" spans="1:13" ht="49.5" hidden="1" customHeight="1" outlineLevel="2">
      <c r="A453" s="58" t="s">
        <v>483</v>
      </c>
      <c r="B453" s="70" t="s">
        <v>668</v>
      </c>
      <c r="C453" s="38" t="s">
        <v>719</v>
      </c>
      <c r="D453" s="82" t="s">
        <v>54</v>
      </c>
      <c r="E453" s="70" t="s">
        <v>2856</v>
      </c>
      <c r="F453" s="70" t="s">
        <v>2842</v>
      </c>
      <c r="G453" s="70" t="s">
        <v>998</v>
      </c>
      <c r="H453" s="70" t="s">
        <v>351</v>
      </c>
      <c r="I453" s="11">
        <v>2000</v>
      </c>
      <c r="J453" s="38" t="s">
        <v>670</v>
      </c>
      <c r="K453" s="38" t="s">
        <v>671</v>
      </c>
      <c r="L453" s="38" t="s">
        <v>280</v>
      </c>
      <c r="M453" s="70"/>
    </row>
    <row r="454" spans="1:13" ht="49.5" hidden="1" customHeight="1" outlineLevel="2">
      <c r="A454" s="58" t="s">
        <v>483</v>
      </c>
      <c r="B454" s="70" t="s">
        <v>668</v>
      </c>
      <c r="C454" s="38" t="s">
        <v>719</v>
      </c>
      <c r="D454" s="82" t="s">
        <v>54</v>
      </c>
      <c r="E454" s="70" t="s">
        <v>2856</v>
      </c>
      <c r="F454" s="70" t="s">
        <v>2842</v>
      </c>
      <c r="G454" s="70" t="s">
        <v>986</v>
      </c>
      <c r="H454" s="70" t="s">
        <v>2797</v>
      </c>
      <c r="I454" s="11">
        <v>23000</v>
      </c>
      <c r="J454" s="38" t="s">
        <v>670</v>
      </c>
      <c r="K454" s="38" t="s">
        <v>671</v>
      </c>
      <c r="L454" s="38" t="s">
        <v>280</v>
      </c>
      <c r="M454" s="70"/>
    </row>
    <row r="455" spans="1:13" ht="49.5" hidden="1" customHeight="1" outlineLevel="2">
      <c r="A455" s="58" t="s">
        <v>176</v>
      </c>
      <c r="B455" s="70" t="s">
        <v>668</v>
      </c>
      <c r="C455" s="38" t="s">
        <v>719</v>
      </c>
      <c r="D455" s="82" t="s">
        <v>54</v>
      </c>
      <c r="E455" s="70" t="s">
        <v>2855</v>
      </c>
      <c r="F455" s="70" t="s">
        <v>2842</v>
      </c>
      <c r="G455" s="70" t="s">
        <v>998</v>
      </c>
      <c r="H455" s="70" t="s">
        <v>351</v>
      </c>
      <c r="I455" s="11">
        <v>15000</v>
      </c>
      <c r="J455" s="38" t="s">
        <v>675</v>
      </c>
      <c r="K455" s="38" t="s">
        <v>672</v>
      </c>
      <c r="L455" s="38" t="s">
        <v>208</v>
      </c>
      <c r="M455" s="70"/>
    </row>
    <row r="456" spans="1:13" ht="49.5" hidden="1" customHeight="1" outlineLevel="2">
      <c r="A456" s="58" t="s">
        <v>176</v>
      </c>
      <c r="B456" s="70" t="s">
        <v>668</v>
      </c>
      <c r="C456" s="38" t="s">
        <v>719</v>
      </c>
      <c r="D456" s="82" t="s">
        <v>54</v>
      </c>
      <c r="E456" s="70" t="s">
        <v>2854</v>
      </c>
      <c r="F456" s="70" t="s">
        <v>2842</v>
      </c>
      <c r="G456" s="70" t="s">
        <v>998</v>
      </c>
      <c r="H456" s="70" t="s">
        <v>351</v>
      </c>
      <c r="I456" s="11">
        <v>15000</v>
      </c>
      <c r="J456" s="38" t="s">
        <v>673</v>
      </c>
      <c r="K456" s="38" t="s">
        <v>674</v>
      </c>
      <c r="L456" s="38" t="s">
        <v>391</v>
      </c>
      <c r="M456" s="70"/>
    </row>
    <row r="457" spans="1:13" ht="49.5" hidden="1" customHeight="1" outlineLevel="2">
      <c r="A457" s="58" t="s">
        <v>176</v>
      </c>
      <c r="B457" s="70" t="s">
        <v>668</v>
      </c>
      <c r="C457" s="38" t="s">
        <v>719</v>
      </c>
      <c r="D457" s="82" t="s">
        <v>54</v>
      </c>
      <c r="E457" s="70" t="s">
        <v>2853</v>
      </c>
      <c r="F457" s="70" t="s">
        <v>2842</v>
      </c>
      <c r="G457" s="70" t="s">
        <v>998</v>
      </c>
      <c r="H457" s="70" t="s">
        <v>351</v>
      </c>
      <c r="I457" s="11">
        <v>15000</v>
      </c>
      <c r="J457" s="38" t="s">
        <v>188</v>
      </c>
      <c r="K457" s="38" t="s">
        <v>672</v>
      </c>
      <c r="L457" s="38" t="s">
        <v>208</v>
      </c>
      <c r="M457" s="70"/>
    </row>
    <row r="458" spans="1:13" ht="82.5" hidden="1" customHeight="1" outlineLevel="2">
      <c r="A458" s="58" t="s">
        <v>176</v>
      </c>
      <c r="B458" s="70" t="s">
        <v>2822</v>
      </c>
      <c r="C458" s="38" t="s">
        <v>2852</v>
      </c>
      <c r="D458" s="82" t="s">
        <v>67</v>
      </c>
      <c r="E458" s="70" t="s">
        <v>2851</v>
      </c>
      <c r="F458" s="70" t="s">
        <v>1005</v>
      </c>
      <c r="G458" s="70" t="s">
        <v>71</v>
      </c>
      <c r="H458" s="59" t="s">
        <v>2819</v>
      </c>
      <c r="I458" s="11">
        <v>0</v>
      </c>
      <c r="J458" s="38" t="s">
        <v>2850</v>
      </c>
      <c r="K458" s="38" t="s">
        <v>2849</v>
      </c>
      <c r="L458" s="38" t="s">
        <v>2848</v>
      </c>
      <c r="M458" s="70" t="s">
        <v>969</v>
      </c>
    </row>
    <row r="459" spans="1:13" ht="49.5" hidden="1" customHeight="1" outlineLevel="2">
      <c r="A459" s="58" t="s">
        <v>172</v>
      </c>
      <c r="B459" s="70" t="s">
        <v>668</v>
      </c>
      <c r="C459" s="38" t="s">
        <v>719</v>
      </c>
      <c r="D459" s="82" t="s">
        <v>54</v>
      </c>
      <c r="E459" s="70" t="s">
        <v>2847</v>
      </c>
      <c r="F459" s="70" t="s">
        <v>2842</v>
      </c>
      <c r="G459" s="70" t="s">
        <v>998</v>
      </c>
      <c r="H459" s="70" t="s">
        <v>351</v>
      </c>
      <c r="I459" s="11">
        <v>30000</v>
      </c>
      <c r="J459" s="38" t="s">
        <v>676</v>
      </c>
      <c r="K459" s="38" t="s">
        <v>721</v>
      </c>
      <c r="L459" s="38" t="s">
        <v>340</v>
      </c>
      <c r="M459" s="70"/>
    </row>
    <row r="460" spans="1:13" ht="49.5" hidden="1" customHeight="1" outlineLevel="2">
      <c r="A460" s="58" t="s">
        <v>176</v>
      </c>
      <c r="B460" s="70" t="s">
        <v>668</v>
      </c>
      <c r="C460" s="38" t="s">
        <v>719</v>
      </c>
      <c r="D460" s="82" t="s">
        <v>54</v>
      </c>
      <c r="E460" s="70" t="s">
        <v>2846</v>
      </c>
      <c r="F460" s="70" t="s">
        <v>2842</v>
      </c>
      <c r="G460" s="70" t="s">
        <v>998</v>
      </c>
      <c r="H460" s="70" t="s">
        <v>351</v>
      </c>
      <c r="I460" s="11">
        <v>25200</v>
      </c>
      <c r="J460" s="38" t="s">
        <v>678</v>
      </c>
      <c r="K460" s="38" t="s">
        <v>2845</v>
      </c>
      <c r="L460" s="38" t="s">
        <v>679</v>
      </c>
      <c r="M460" s="70"/>
    </row>
    <row r="461" spans="1:13" ht="49.5" hidden="1" customHeight="1" outlineLevel="2">
      <c r="A461" s="58" t="s">
        <v>176</v>
      </c>
      <c r="B461" s="70" t="s">
        <v>668</v>
      </c>
      <c r="C461" s="38" t="s">
        <v>719</v>
      </c>
      <c r="D461" s="82" t="s">
        <v>54</v>
      </c>
      <c r="E461" s="70" t="s">
        <v>2837</v>
      </c>
      <c r="F461" s="70" t="s">
        <v>2842</v>
      </c>
      <c r="G461" s="70" t="s">
        <v>998</v>
      </c>
      <c r="H461" s="70" t="s">
        <v>351</v>
      </c>
      <c r="I461" s="11">
        <v>15000</v>
      </c>
      <c r="J461" s="38" t="s">
        <v>680</v>
      </c>
      <c r="K461" s="38" t="s">
        <v>2844</v>
      </c>
      <c r="L461" s="38" t="s">
        <v>236</v>
      </c>
      <c r="M461" s="70"/>
    </row>
    <row r="462" spans="1:13" ht="49.5" hidden="1" customHeight="1" outlineLevel="2">
      <c r="A462" s="58" t="s">
        <v>176</v>
      </c>
      <c r="B462" s="70" t="s">
        <v>668</v>
      </c>
      <c r="C462" s="38" t="s">
        <v>719</v>
      </c>
      <c r="D462" s="82" t="s">
        <v>54</v>
      </c>
      <c r="E462" s="70" t="s">
        <v>2843</v>
      </c>
      <c r="F462" s="70" t="s">
        <v>2842</v>
      </c>
      <c r="G462" s="70" t="s">
        <v>998</v>
      </c>
      <c r="H462" s="70" t="s">
        <v>351</v>
      </c>
      <c r="I462" s="11">
        <v>15000</v>
      </c>
      <c r="J462" s="38" t="s">
        <v>682</v>
      </c>
      <c r="K462" s="38" t="s">
        <v>2841</v>
      </c>
      <c r="L462" s="38" t="s">
        <v>353</v>
      </c>
      <c r="M462" s="70"/>
    </row>
    <row r="463" spans="1:13" ht="49.5" hidden="1" customHeight="1" outlineLevel="2">
      <c r="A463" s="58" t="s">
        <v>483</v>
      </c>
      <c r="B463" s="70" t="s">
        <v>2838</v>
      </c>
      <c r="C463" s="38" t="s">
        <v>2807</v>
      </c>
      <c r="D463" s="82" t="s">
        <v>54</v>
      </c>
      <c r="E463" s="70" t="s">
        <v>2660</v>
      </c>
      <c r="F463" s="70" t="s">
        <v>2805</v>
      </c>
      <c r="G463" s="70" t="s">
        <v>998</v>
      </c>
      <c r="H463" s="70" t="s">
        <v>351</v>
      </c>
      <c r="I463" s="11">
        <v>40000</v>
      </c>
      <c r="J463" s="38" t="s">
        <v>676</v>
      </c>
      <c r="K463" s="38" t="s">
        <v>2840</v>
      </c>
      <c r="L463" s="38" t="s">
        <v>2839</v>
      </c>
      <c r="M463" s="70"/>
    </row>
    <row r="464" spans="1:13" ht="49.5" hidden="1" customHeight="1" outlineLevel="2">
      <c r="A464" s="58" t="s">
        <v>176</v>
      </c>
      <c r="B464" s="70" t="s">
        <v>2838</v>
      </c>
      <c r="C464" s="38" t="s">
        <v>2807</v>
      </c>
      <c r="D464" s="82" t="s">
        <v>54</v>
      </c>
      <c r="E464" s="70" t="s">
        <v>2837</v>
      </c>
      <c r="F464" s="70" t="s">
        <v>2805</v>
      </c>
      <c r="G464" s="70" t="s">
        <v>998</v>
      </c>
      <c r="H464" s="70" t="s">
        <v>351</v>
      </c>
      <c r="I464" s="11">
        <v>10000</v>
      </c>
      <c r="J464" s="38" t="s">
        <v>2834</v>
      </c>
      <c r="K464" s="38" t="s">
        <v>2836</v>
      </c>
      <c r="L464" s="38" t="s">
        <v>2835</v>
      </c>
      <c r="M464" s="70"/>
    </row>
    <row r="465" spans="1:13" ht="49.5" hidden="1" customHeight="1" outlineLevel="2">
      <c r="A465" s="58" t="s">
        <v>176</v>
      </c>
      <c r="B465" s="70" t="s">
        <v>2828</v>
      </c>
      <c r="C465" s="38" t="s">
        <v>2807</v>
      </c>
      <c r="D465" s="82" t="s">
        <v>54</v>
      </c>
      <c r="E465" s="70" t="s">
        <v>2767</v>
      </c>
      <c r="F465" s="70" t="s">
        <v>2805</v>
      </c>
      <c r="G465" s="70" t="s">
        <v>998</v>
      </c>
      <c r="H465" s="70" t="s">
        <v>351</v>
      </c>
      <c r="I465" s="11">
        <v>10000</v>
      </c>
      <c r="J465" s="38" t="s">
        <v>2834</v>
      </c>
      <c r="K465" s="38" t="s">
        <v>2830</v>
      </c>
      <c r="L465" s="38" t="s">
        <v>2833</v>
      </c>
      <c r="M465" s="70"/>
    </row>
    <row r="466" spans="1:13" ht="49.5" hidden="1" customHeight="1" outlineLevel="2">
      <c r="A466" s="58" t="s">
        <v>176</v>
      </c>
      <c r="B466" s="70" t="s">
        <v>2828</v>
      </c>
      <c r="C466" s="38" t="s">
        <v>2807</v>
      </c>
      <c r="D466" s="82" t="s">
        <v>54</v>
      </c>
      <c r="E466" s="70" t="s">
        <v>2832</v>
      </c>
      <c r="F466" s="70" t="s">
        <v>1005</v>
      </c>
      <c r="G466" s="70" t="s">
        <v>998</v>
      </c>
      <c r="H466" s="70" t="s">
        <v>351</v>
      </c>
      <c r="I466" s="11">
        <v>10000</v>
      </c>
      <c r="J466" s="38" t="s">
        <v>2831</v>
      </c>
      <c r="K466" s="38" t="s">
        <v>2830</v>
      </c>
      <c r="L466" s="38" t="s">
        <v>2829</v>
      </c>
      <c r="M466" s="70"/>
    </row>
    <row r="467" spans="1:13" ht="49.5" hidden="1" customHeight="1" outlineLevel="2">
      <c r="A467" s="60" t="s">
        <v>483</v>
      </c>
      <c r="B467" s="70" t="s">
        <v>2828</v>
      </c>
      <c r="C467" s="70" t="s">
        <v>2807</v>
      </c>
      <c r="D467" s="70" t="s">
        <v>112</v>
      </c>
      <c r="E467" s="70" t="s">
        <v>2767</v>
      </c>
      <c r="F467" s="70" t="s">
        <v>1005</v>
      </c>
      <c r="G467" s="70" t="s">
        <v>412</v>
      </c>
      <c r="H467" s="70" t="s">
        <v>351</v>
      </c>
      <c r="I467" s="11">
        <v>10000</v>
      </c>
      <c r="J467" s="70" t="s">
        <v>2827</v>
      </c>
      <c r="K467" s="70" t="s">
        <v>2826</v>
      </c>
      <c r="L467" s="38" t="s">
        <v>2825</v>
      </c>
      <c r="M467" s="70"/>
    </row>
    <row r="468" spans="1:13" ht="82.5" hidden="1" customHeight="1" outlineLevel="2">
      <c r="A468" s="60" t="s">
        <v>483</v>
      </c>
      <c r="B468" s="70" t="s">
        <v>2822</v>
      </c>
      <c r="C468" s="70" t="s">
        <v>2821</v>
      </c>
      <c r="D468" s="70" t="s">
        <v>67</v>
      </c>
      <c r="E468" s="70" t="s">
        <v>2824</v>
      </c>
      <c r="F468" s="70" t="s">
        <v>1005</v>
      </c>
      <c r="G468" s="70" t="s">
        <v>55</v>
      </c>
      <c r="H468" s="70" t="s">
        <v>2819</v>
      </c>
      <c r="I468" s="11">
        <v>141750</v>
      </c>
      <c r="J468" s="70" t="s">
        <v>678</v>
      </c>
      <c r="K468" s="70" t="s">
        <v>2817</v>
      </c>
      <c r="L468" s="70" t="s">
        <v>2823</v>
      </c>
      <c r="M468" s="70"/>
    </row>
    <row r="469" spans="1:13" ht="82.5" hidden="1" customHeight="1" outlineLevel="2">
      <c r="A469" s="60" t="s">
        <v>483</v>
      </c>
      <c r="B469" s="70" t="s">
        <v>2822</v>
      </c>
      <c r="C469" s="70" t="s">
        <v>2821</v>
      </c>
      <c r="D469" s="70" t="s">
        <v>67</v>
      </c>
      <c r="E469" s="70" t="s">
        <v>2820</v>
      </c>
      <c r="F469" s="70" t="s">
        <v>1005</v>
      </c>
      <c r="G469" s="70" t="s">
        <v>55</v>
      </c>
      <c r="H469" s="70" t="s">
        <v>2819</v>
      </c>
      <c r="I469" s="11">
        <v>148000</v>
      </c>
      <c r="J469" s="70" t="s">
        <v>2818</v>
      </c>
      <c r="K469" s="70" t="s">
        <v>2817</v>
      </c>
      <c r="L469" s="70" t="s">
        <v>2816</v>
      </c>
      <c r="M469" s="70"/>
    </row>
    <row r="470" spans="1:13" ht="66" hidden="1" customHeight="1" outlineLevel="2">
      <c r="A470" s="60" t="s">
        <v>483</v>
      </c>
      <c r="B470" s="70" t="s">
        <v>2801</v>
      </c>
      <c r="C470" s="70" t="s">
        <v>2807</v>
      </c>
      <c r="D470" s="70" t="s">
        <v>73</v>
      </c>
      <c r="E470" s="70" t="s">
        <v>2806</v>
      </c>
      <c r="F470" s="70" t="s">
        <v>2805</v>
      </c>
      <c r="G470" s="70" t="s">
        <v>986</v>
      </c>
      <c r="H470" s="70" t="s">
        <v>2797</v>
      </c>
      <c r="I470" s="11">
        <v>0</v>
      </c>
      <c r="J470" s="70" t="s">
        <v>2815</v>
      </c>
      <c r="K470" s="70" t="s">
        <v>2803</v>
      </c>
      <c r="L470" s="70" t="s">
        <v>2814</v>
      </c>
      <c r="M470" s="70" t="s">
        <v>459</v>
      </c>
    </row>
    <row r="471" spans="1:13" ht="66" hidden="1" customHeight="1" outlineLevel="2">
      <c r="A471" s="60" t="s">
        <v>483</v>
      </c>
      <c r="B471" s="70" t="s">
        <v>2801</v>
      </c>
      <c r="C471" s="70" t="s">
        <v>2807</v>
      </c>
      <c r="D471" s="70" t="s">
        <v>73</v>
      </c>
      <c r="E471" s="70" t="s">
        <v>2806</v>
      </c>
      <c r="F471" s="70" t="s">
        <v>2805</v>
      </c>
      <c r="G471" s="70" t="s">
        <v>986</v>
      </c>
      <c r="H471" s="70" t="s">
        <v>2797</v>
      </c>
      <c r="I471" s="11">
        <v>0</v>
      </c>
      <c r="J471" s="70" t="s">
        <v>2813</v>
      </c>
      <c r="K471" s="70" t="s">
        <v>2803</v>
      </c>
      <c r="L471" s="70" t="s">
        <v>2812</v>
      </c>
      <c r="M471" s="70" t="s">
        <v>459</v>
      </c>
    </row>
    <row r="472" spans="1:13" ht="66" hidden="1" customHeight="1" outlineLevel="2">
      <c r="A472" s="60" t="s">
        <v>483</v>
      </c>
      <c r="B472" s="70" t="s">
        <v>2801</v>
      </c>
      <c r="C472" s="70" t="s">
        <v>2807</v>
      </c>
      <c r="D472" s="70" t="s">
        <v>73</v>
      </c>
      <c r="E472" s="70" t="s">
        <v>2806</v>
      </c>
      <c r="F472" s="70" t="s">
        <v>2805</v>
      </c>
      <c r="G472" s="70" t="s">
        <v>986</v>
      </c>
      <c r="H472" s="70" t="s">
        <v>2797</v>
      </c>
      <c r="I472" s="11">
        <v>0</v>
      </c>
      <c r="J472" s="70" t="s">
        <v>2811</v>
      </c>
      <c r="K472" s="70" t="s">
        <v>2803</v>
      </c>
      <c r="L472" s="70" t="s">
        <v>2810</v>
      </c>
      <c r="M472" s="70" t="s">
        <v>459</v>
      </c>
    </row>
    <row r="473" spans="1:13" ht="66" hidden="1" customHeight="1" outlineLevel="2">
      <c r="A473" s="60" t="s">
        <v>483</v>
      </c>
      <c r="B473" s="70" t="s">
        <v>2801</v>
      </c>
      <c r="C473" s="70" t="s">
        <v>2807</v>
      </c>
      <c r="D473" s="70" t="s">
        <v>73</v>
      </c>
      <c r="E473" s="70" t="s">
        <v>2806</v>
      </c>
      <c r="F473" s="70" t="s">
        <v>2805</v>
      </c>
      <c r="G473" s="70" t="s">
        <v>986</v>
      </c>
      <c r="H473" s="70" t="s">
        <v>2797</v>
      </c>
      <c r="I473" s="11">
        <v>0</v>
      </c>
      <c r="J473" s="70" t="s">
        <v>2809</v>
      </c>
      <c r="K473" s="70" t="s">
        <v>2803</v>
      </c>
      <c r="L473" s="70" t="s">
        <v>2808</v>
      </c>
      <c r="M473" s="70" t="s">
        <v>459</v>
      </c>
    </row>
    <row r="474" spans="1:13" ht="66" hidden="1" customHeight="1" outlineLevel="2">
      <c r="A474" s="60" t="s">
        <v>483</v>
      </c>
      <c r="B474" s="70" t="s">
        <v>2801</v>
      </c>
      <c r="C474" s="70" t="s">
        <v>2807</v>
      </c>
      <c r="D474" s="70" t="s">
        <v>145</v>
      </c>
      <c r="E474" s="70" t="s">
        <v>2806</v>
      </c>
      <c r="F474" s="70" t="s">
        <v>2805</v>
      </c>
      <c r="G474" s="70" t="s">
        <v>986</v>
      </c>
      <c r="H474" s="70" t="s">
        <v>2797</v>
      </c>
      <c r="I474" s="11">
        <v>0</v>
      </c>
      <c r="J474" s="70" t="s">
        <v>2804</v>
      </c>
      <c r="K474" s="70" t="s">
        <v>2803</v>
      </c>
      <c r="L474" s="70" t="s">
        <v>2802</v>
      </c>
      <c r="M474" s="70" t="s">
        <v>459</v>
      </c>
    </row>
    <row r="475" spans="1:13" ht="66" hidden="1" customHeight="1" outlineLevel="2">
      <c r="A475" s="60" t="s">
        <v>176</v>
      </c>
      <c r="B475" s="70" t="s">
        <v>2801</v>
      </c>
      <c r="C475" s="70" t="s">
        <v>2800</v>
      </c>
      <c r="D475" s="70" t="s">
        <v>145</v>
      </c>
      <c r="E475" s="70" t="s">
        <v>2799</v>
      </c>
      <c r="F475" s="70" t="s">
        <v>2798</v>
      </c>
      <c r="G475" s="70" t="s">
        <v>37</v>
      </c>
      <c r="H475" s="70" t="s">
        <v>2797</v>
      </c>
      <c r="I475" s="11">
        <v>0</v>
      </c>
      <c r="J475" s="70" t="s">
        <v>2796</v>
      </c>
      <c r="K475" s="70" t="s">
        <v>2795</v>
      </c>
      <c r="L475" s="70" t="s">
        <v>2794</v>
      </c>
      <c r="M475" s="70" t="s">
        <v>969</v>
      </c>
    </row>
    <row r="476" spans="1:13" ht="66" hidden="1" customHeight="1" outlineLevel="2">
      <c r="A476" s="60" t="s">
        <v>483</v>
      </c>
      <c r="B476" s="70" t="s">
        <v>2793</v>
      </c>
      <c r="C476" s="70" t="s">
        <v>2792</v>
      </c>
      <c r="D476" s="70" t="s">
        <v>73</v>
      </c>
      <c r="E476" s="70" t="s">
        <v>2791</v>
      </c>
      <c r="F476" s="70" t="s">
        <v>2790</v>
      </c>
      <c r="G476" s="70" t="s">
        <v>55</v>
      </c>
      <c r="H476" s="70" t="s">
        <v>2647</v>
      </c>
      <c r="I476" s="11">
        <v>200000</v>
      </c>
      <c r="J476" s="70" t="s">
        <v>2789</v>
      </c>
      <c r="K476" s="70" t="s">
        <v>2788</v>
      </c>
      <c r="L476" s="70" t="s">
        <v>2787</v>
      </c>
      <c r="M476" s="70"/>
    </row>
    <row r="477" spans="1:13" ht="66" hidden="1" customHeight="1" outlineLevel="2">
      <c r="A477" s="58" t="s">
        <v>483</v>
      </c>
      <c r="B477" s="70" t="s">
        <v>497</v>
      </c>
      <c r="C477" s="70" t="s">
        <v>498</v>
      </c>
      <c r="D477" s="70" t="s">
        <v>46</v>
      </c>
      <c r="E477" s="70" t="s">
        <v>499</v>
      </c>
      <c r="F477" s="70" t="s">
        <v>500</v>
      </c>
      <c r="G477" s="82" t="s">
        <v>55</v>
      </c>
      <c r="H477" s="82" t="s">
        <v>2647</v>
      </c>
      <c r="I477" s="11">
        <v>20000</v>
      </c>
      <c r="J477" s="82" t="s">
        <v>174</v>
      </c>
      <c r="K477" s="82" t="s">
        <v>501</v>
      </c>
      <c r="L477" s="61" t="s">
        <v>174</v>
      </c>
      <c r="M477" s="70"/>
    </row>
    <row r="478" spans="1:13" ht="49.5" hidden="1" customHeight="1" outlineLevel="2">
      <c r="A478" s="58" t="s">
        <v>172</v>
      </c>
      <c r="B478" s="59" t="s">
        <v>179</v>
      </c>
      <c r="C478" s="82" t="s">
        <v>178</v>
      </c>
      <c r="D478" s="82" t="s">
        <v>102</v>
      </c>
      <c r="E478" s="82" t="s">
        <v>686</v>
      </c>
      <c r="F478" s="82" t="s">
        <v>684</v>
      </c>
      <c r="G478" s="82" t="s">
        <v>71</v>
      </c>
      <c r="H478" s="82" t="s">
        <v>2647</v>
      </c>
      <c r="I478" s="11">
        <v>50000</v>
      </c>
      <c r="J478" s="82" t="s">
        <v>2782</v>
      </c>
      <c r="K478" s="82" t="s">
        <v>687</v>
      </c>
      <c r="L478" s="82" t="s">
        <v>2782</v>
      </c>
      <c r="M478" s="70" t="s">
        <v>105</v>
      </c>
    </row>
    <row r="479" spans="1:13" ht="49.5" hidden="1" customHeight="1" outlineLevel="2">
      <c r="A479" s="58" t="s">
        <v>172</v>
      </c>
      <c r="B479" s="59" t="s">
        <v>179</v>
      </c>
      <c r="C479" s="82" t="s">
        <v>178</v>
      </c>
      <c r="D479" s="82" t="s">
        <v>102</v>
      </c>
      <c r="E479" s="82" t="s">
        <v>1017</v>
      </c>
      <c r="F479" s="82" t="s">
        <v>684</v>
      </c>
      <c r="G479" s="82" t="s">
        <v>71</v>
      </c>
      <c r="H479" s="82" t="s">
        <v>2647</v>
      </c>
      <c r="I479" s="11">
        <v>15000</v>
      </c>
      <c r="J479" s="82" t="s">
        <v>1018</v>
      </c>
      <c r="K479" s="82" t="s">
        <v>1019</v>
      </c>
      <c r="L479" s="82" t="s">
        <v>1018</v>
      </c>
      <c r="M479" s="70"/>
    </row>
    <row r="480" spans="1:13" ht="49.5" hidden="1" customHeight="1" outlineLevel="2">
      <c r="A480" s="58" t="s">
        <v>172</v>
      </c>
      <c r="B480" s="59" t="s">
        <v>179</v>
      </c>
      <c r="C480" s="82" t="s">
        <v>178</v>
      </c>
      <c r="D480" s="82" t="s">
        <v>102</v>
      </c>
      <c r="E480" s="82" t="s">
        <v>683</v>
      </c>
      <c r="F480" s="82" t="s">
        <v>684</v>
      </c>
      <c r="G480" s="82" t="s">
        <v>71</v>
      </c>
      <c r="H480" s="82" t="s">
        <v>2647</v>
      </c>
      <c r="I480" s="11">
        <v>60000</v>
      </c>
      <c r="J480" s="82" t="s">
        <v>149</v>
      </c>
      <c r="K480" s="82" t="s">
        <v>685</v>
      </c>
      <c r="L480" s="82" t="s">
        <v>149</v>
      </c>
      <c r="M480" s="70" t="s">
        <v>148</v>
      </c>
    </row>
    <row r="481" spans="1:13" ht="49.5" hidden="1" customHeight="1" outlineLevel="2">
      <c r="A481" s="58" t="s">
        <v>172</v>
      </c>
      <c r="B481" s="59" t="s">
        <v>179</v>
      </c>
      <c r="C481" s="82" t="s">
        <v>178</v>
      </c>
      <c r="D481" s="82" t="s">
        <v>102</v>
      </c>
      <c r="E481" s="82" t="s">
        <v>2510</v>
      </c>
      <c r="F481" s="82" t="s">
        <v>684</v>
      </c>
      <c r="G481" s="82" t="s">
        <v>71</v>
      </c>
      <c r="H481" s="82" t="s">
        <v>2647</v>
      </c>
      <c r="I481" s="11">
        <v>12000</v>
      </c>
      <c r="J481" s="82" t="s">
        <v>149</v>
      </c>
      <c r="K481" s="82" t="s">
        <v>2786</v>
      </c>
      <c r="L481" s="82" t="s">
        <v>149</v>
      </c>
      <c r="M481" s="70"/>
    </row>
    <row r="482" spans="1:13" ht="49.5" hidden="1" customHeight="1" outlineLevel="2">
      <c r="A482" s="58" t="s">
        <v>172</v>
      </c>
      <c r="B482" s="59" t="s">
        <v>2785</v>
      </c>
      <c r="C482" s="82" t="s">
        <v>2769</v>
      </c>
      <c r="D482" s="82" t="s">
        <v>145</v>
      </c>
      <c r="E482" s="82" t="s">
        <v>2784</v>
      </c>
      <c r="F482" s="82" t="s">
        <v>684</v>
      </c>
      <c r="G482" s="82" t="s">
        <v>71</v>
      </c>
      <c r="H482" s="82" t="s">
        <v>2647</v>
      </c>
      <c r="I482" s="11">
        <v>20000</v>
      </c>
      <c r="J482" s="82" t="s">
        <v>2782</v>
      </c>
      <c r="K482" s="82" t="s">
        <v>2783</v>
      </c>
      <c r="L482" s="82" t="s">
        <v>2782</v>
      </c>
      <c r="M482" s="70"/>
    </row>
    <row r="483" spans="1:13" ht="82.5" hidden="1" customHeight="1" outlineLevel="2">
      <c r="A483" s="58" t="s">
        <v>483</v>
      </c>
      <c r="B483" s="59" t="s">
        <v>173</v>
      </c>
      <c r="C483" s="82" t="s">
        <v>740</v>
      </c>
      <c r="D483" s="82" t="s">
        <v>67</v>
      </c>
      <c r="E483" s="82" t="s">
        <v>2781</v>
      </c>
      <c r="F483" s="82" t="s">
        <v>684</v>
      </c>
      <c r="G483" s="82" t="s">
        <v>71</v>
      </c>
      <c r="H483" s="82" t="s">
        <v>2647</v>
      </c>
      <c r="I483" s="11">
        <v>39250</v>
      </c>
      <c r="J483" s="82" t="s">
        <v>2780</v>
      </c>
      <c r="K483" s="82" t="s">
        <v>2779</v>
      </c>
      <c r="L483" s="82" t="s">
        <v>2778</v>
      </c>
      <c r="M483" s="70"/>
    </row>
    <row r="484" spans="1:13" ht="82.5" hidden="1" customHeight="1" outlineLevel="2">
      <c r="A484" s="58" t="s">
        <v>483</v>
      </c>
      <c r="B484" s="59" t="s">
        <v>173</v>
      </c>
      <c r="C484" s="82" t="s">
        <v>740</v>
      </c>
      <c r="D484" s="82" t="s">
        <v>67</v>
      </c>
      <c r="E484" s="82" t="s">
        <v>2781</v>
      </c>
      <c r="F484" s="82" t="s">
        <v>684</v>
      </c>
      <c r="G484" s="82" t="s">
        <v>986</v>
      </c>
      <c r="H484" s="82" t="s">
        <v>2632</v>
      </c>
      <c r="I484" s="11">
        <v>106250</v>
      </c>
      <c r="J484" s="82" t="s">
        <v>2780</v>
      </c>
      <c r="K484" s="82" t="s">
        <v>2779</v>
      </c>
      <c r="L484" s="82" t="s">
        <v>2778</v>
      </c>
      <c r="M484" s="70"/>
    </row>
    <row r="485" spans="1:13" ht="49.5" hidden="1" customHeight="1" outlineLevel="2">
      <c r="A485" s="58" t="s">
        <v>172</v>
      </c>
      <c r="B485" s="59" t="s">
        <v>2776</v>
      </c>
      <c r="C485" s="82" t="s">
        <v>2775</v>
      </c>
      <c r="D485" s="82" t="s">
        <v>102</v>
      </c>
      <c r="E485" s="82" t="s">
        <v>2681</v>
      </c>
      <c r="F485" s="82" t="s">
        <v>684</v>
      </c>
      <c r="G485" s="82" t="s">
        <v>986</v>
      </c>
      <c r="H485" s="82" t="s">
        <v>2632</v>
      </c>
      <c r="I485" s="11">
        <v>16000</v>
      </c>
      <c r="J485" s="82" t="s">
        <v>2777</v>
      </c>
      <c r="K485" s="82" t="s">
        <v>2774</v>
      </c>
      <c r="L485" s="82" t="s">
        <v>2777</v>
      </c>
      <c r="M485" s="70"/>
    </row>
    <row r="486" spans="1:13" ht="49.5" hidden="1" customHeight="1" outlineLevel="2">
      <c r="A486" s="58" t="s">
        <v>172</v>
      </c>
      <c r="B486" s="59" t="s">
        <v>2776</v>
      </c>
      <c r="C486" s="82" t="s">
        <v>2775</v>
      </c>
      <c r="D486" s="82" t="s">
        <v>102</v>
      </c>
      <c r="E486" s="82" t="s">
        <v>2681</v>
      </c>
      <c r="F486" s="82" t="s">
        <v>684</v>
      </c>
      <c r="G486" s="82" t="s">
        <v>986</v>
      </c>
      <c r="H486" s="82" t="s">
        <v>2632</v>
      </c>
      <c r="I486" s="11">
        <v>15000</v>
      </c>
      <c r="J486" s="82" t="s">
        <v>2773</v>
      </c>
      <c r="K486" s="82" t="s">
        <v>2774</v>
      </c>
      <c r="L486" s="82" t="s">
        <v>2773</v>
      </c>
      <c r="M486" s="70"/>
    </row>
    <row r="487" spans="1:13" ht="82.5" hidden="1" customHeight="1" outlineLevel="2">
      <c r="A487" s="58" t="s">
        <v>483</v>
      </c>
      <c r="B487" s="59" t="s">
        <v>2772</v>
      </c>
      <c r="C487" s="82" t="s">
        <v>2772</v>
      </c>
      <c r="D487" s="82" t="s">
        <v>112</v>
      </c>
      <c r="E487" s="82" t="s">
        <v>2771</v>
      </c>
      <c r="F487" s="82" t="s">
        <v>684</v>
      </c>
      <c r="G487" s="82" t="s">
        <v>71</v>
      </c>
      <c r="H487" s="82" t="s">
        <v>2647</v>
      </c>
      <c r="I487" s="11">
        <v>30000</v>
      </c>
      <c r="J487" s="82" t="s">
        <v>119</v>
      </c>
      <c r="K487" s="82" t="s">
        <v>2770</v>
      </c>
      <c r="L487" s="82" t="s">
        <v>1172</v>
      </c>
      <c r="M487" s="70"/>
    </row>
    <row r="488" spans="1:13" ht="82.5" hidden="1" customHeight="1" outlineLevel="2">
      <c r="A488" s="58" t="s">
        <v>483</v>
      </c>
      <c r="B488" s="59" t="s">
        <v>2772</v>
      </c>
      <c r="C488" s="82" t="s">
        <v>2772</v>
      </c>
      <c r="D488" s="82" t="s">
        <v>112</v>
      </c>
      <c r="E488" s="82" t="s">
        <v>2771</v>
      </c>
      <c r="F488" s="82" t="s">
        <v>684</v>
      </c>
      <c r="G488" s="82" t="s">
        <v>986</v>
      </c>
      <c r="H488" s="82" t="s">
        <v>2632</v>
      </c>
      <c r="I488" s="11">
        <v>29500</v>
      </c>
      <c r="J488" s="82" t="s">
        <v>119</v>
      </c>
      <c r="K488" s="82" t="s">
        <v>2770</v>
      </c>
      <c r="L488" s="82" t="s">
        <v>1172</v>
      </c>
      <c r="M488" s="70"/>
    </row>
    <row r="489" spans="1:13" ht="82.5" hidden="1" customHeight="1" outlineLevel="2">
      <c r="A489" s="58" t="s">
        <v>172</v>
      </c>
      <c r="B489" s="82" t="s">
        <v>2769</v>
      </c>
      <c r="C489" s="82" t="s">
        <v>2769</v>
      </c>
      <c r="D489" s="82" t="s">
        <v>56</v>
      </c>
      <c r="E489" s="82" t="s">
        <v>2767</v>
      </c>
      <c r="F489" s="82" t="s">
        <v>684</v>
      </c>
      <c r="G489" s="82" t="s">
        <v>71</v>
      </c>
      <c r="H489" s="82" t="s">
        <v>2647</v>
      </c>
      <c r="I489" s="11">
        <v>24250</v>
      </c>
      <c r="J489" s="61" t="s">
        <v>227</v>
      </c>
      <c r="K489" s="61" t="s">
        <v>2766</v>
      </c>
      <c r="L489" s="38" t="s">
        <v>274</v>
      </c>
      <c r="M489" s="70"/>
    </row>
    <row r="490" spans="1:13" ht="82.5" hidden="1" customHeight="1" outlineLevel="2">
      <c r="A490" s="58" t="s">
        <v>172</v>
      </c>
      <c r="B490" s="59" t="s">
        <v>173</v>
      </c>
      <c r="C490" s="82" t="s">
        <v>2769</v>
      </c>
      <c r="D490" s="82" t="s">
        <v>56</v>
      </c>
      <c r="E490" s="82" t="s">
        <v>2767</v>
      </c>
      <c r="F490" s="82" t="s">
        <v>684</v>
      </c>
      <c r="G490" s="82" t="s">
        <v>71</v>
      </c>
      <c r="H490" s="82" t="s">
        <v>2647</v>
      </c>
      <c r="I490" s="11">
        <v>29500</v>
      </c>
      <c r="J490" s="61" t="s">
        <v>415</v>
      </c>
      <c r="K490" s="61" t="s">
        <v>2766</v>
      </c>
      <c r="L490" s="38" t="s">
        <v>258</v>
      </c>
      <c r="M490" s="70"/>
    </row>
    <row r="491" spans="1:13" ht="82.5" hidden="1" customHeight="1" outlineLevel="2">
      <c r="A491" s="58" t="s">
        <v>172</v>
      </c>
      <c r="B491" s="59" t="s">
        <v>2768</v>
      </c>
      <c r="C491" s="59" t="s">
        <v>2768</v>
      </c>
      <c r="D491" s="82" t="s">
        <v>56</v>
      </c>
      <c r="E491" s="82" t="s">
        <v>2767</v>
      </c>
      <c r="F491" s="82" t="s">
        <v>684</v>
      </c>
      <c r="G491" s="82" t="s">
        <v>986</v>
      </c>
      <c r="H491" s="82" t="s">
        <v>2632</v>
      </c>
      <c r="I491" s="11">
        <v>33250</v>
      </c>
      <c r="J491" s="61" t="s">
        <v>144</v>
      </c>
      <c r="K491" s="61" t="s">
        <v>2766</v>
      </c>
      <c r="L491" s="38" t="s">
        <v>157</v>
      </c>
      <c r="M491" s="70"/>
    </row>
    <row r="492" spans="1:13" ht="66" hidden="1" customHeight="1" outlineLevel="2">
      <c r="A492" s="58" t="s">
        <v>172</v>
      </c>
      <c r="B492" s="70" t="s">
        <v>690</v>
      </c>
      <c r="C492" s="70" t="s">
        <v>691</v>
      </c>
      <c r="D492" s="70" t="s">
        <v>46</v>
      </c>
      <c r="E492" s="70" t="s">
        <v>692</v>
      </c>
      <c r="F492" s="70" t="s">
        <v>693</v>
      </c>
      <c r="G492" s="70" t="s">
        <v>55</v>
      </c>
      <c r="H492" s="70" t="s">
        <v>2647</v>
      </c>
      <c r="I492" s="11">
        <v>90000</v>
      </c>
      <c r="J492" s="70" t="s">
        <v>694</v>
      </c>
      <c r="K492" s="70" t="s">
        <v>695</v>
      </c>
      <c r="L492" s="70" t="s">
        <v>2765</v>
      </c>
      <c r="M492" s="70"/>
    </row>
    <row r="493" spans="1:13" ht="66" hidden="1" customHeight="1" outlineLevel="2">
      <c r="A493" s="58" t="s">
        <v>172</v>
      </c>
      <c r="B493" s="70" t="s">
        <v>690</v>
      </c>
      <c r="C493" s="70" t="s">
        <v>691</v>
      </c>
      <c r="D493" s="70" t="s">
        <v>145</v>
      </c>
      <c r="E493" s="70" t="s">
        <v>696</v>
      </c>
      <c r="F493" s="70" t="s">
        <v>697</v>
      </c>
      <c r="G493" s="70" t="s">
        <v>55</v>
      </c>
      <c r="H493" s="70" t="s">
        <v>2647</v>
      </c>
      <c r="I493" s="11">
        <v>80000</v>
      </c>
      <c r="J493" s="70" t="s">
        <v>181</v>
      </c>
      <c r="K493" s="70" t="s">
        <v>695</v>
      </c>
      <c r="L493" s="70" t="s">
        <v>181</v>
      </c>
      <c r="M493" s="70"/>
    </row>
    <row r="494" spans="1:13" ht="82.5" hidden="1" customHeight="1" outlineLevel="2">
      <c r="A494" s="58" t="s">
        <v>176</v>
      </c>
      <c r="B494" s="70" t="s">
        <v>690</v>
      </c>
      <c r="C494" s="70" t="s">
        <v>691</v>
      </c>
      <c r="D494" s="70" t="s">
        <v>110</v>
      </c>
      <c r="E494" s="70" t="s">
        <v>2764</v>
      </c>
      <c r="F494" s="70" t="s">
        <v>697</v>
      </c>
      <c r="G494" s="38" t="s">
        <v>2763</v>
      </c>
      <c r="H494" s="70" t="s">
        <v>2632</v>
      </c>
      <c r="I494" s="11">
        <v>144900</v>
      </c>
      <c r="J494" s="70" t="s">
        <v>2762</v>
      </c>
      <c r="K494" s="70" t="s">
        <v>2761</v>
      </c>
      <c r="L494" s="70" t="s">
        <v>2760</v>
      </c>
      <c r="M494" s="70"/>
    </row>
    <row r="495" spans="1:13" ht="66" hidden="1" customHeight="1" outlineLevel="2">
      <c r="A495" s="60" t="s">
        <v>172</v>
      </c>
      <c r="B495" s="70" t="s">
        <v>2636</v>
      </c>
      <c r="C495" s="70" t="s">
        <v>2758</v>
      </c>
      <c r="D495" s="70" t="s">
        <v>67</v>
      </c>
      <c r="E495" s="70" t="s">
        <v>2759</v>
      </c>
      <c r="F495" s="70" t="s">
        <v>2756</v>
      </c>
      <c r="G495" s="70" t="s">
        <v>51</v>
      </c>
      <c r="H495" s="70" t="s">
        <v>2647</v>
      </c>
      <c r="I495" s="11">
        <v>70000</v>
      </c>
      <c r="J495" s="70" t="s">
        <v>141</v>
      </c>
      <c r="K495" s="70" t="s">
        <v>2755</v>
      </c>
      <c r="L495" s="70" t="s">
        <v>2706</v>
      </c>
      <c r="M495" s="70"/>
    </row>
    <row r="496" spans="1:13" ht="66" hidden="1" customHeight="1" outlineLevel="2">
      <c r="A496" s="85" t="s">
        <v>172</v>
      </c>
      <c r="B496" s="70" t="s">
        <v>2636</v>
      </c>
      <c r="C496" s="70" t="s">
        <v>2758</v>
      </c>
      <c r="D496" s="70" t="s">
        <v>112</v>
      </c>
      <c r="E496" s="70" t="s">
        <v>2757</v>
      </c>
      <c r="F496" s="70" t="s">
        <v>2756</v>
      </c>
      <c r="G496" s="70" t="s">
        <v>51</v>
      </c>
      <c r="H496" s="70" t="s">
        <v>2647</v>
      </c>
      <c r="I496" s="11">
        <v>30000</v>
      </c>
      <c r="J496" s="70" t="s">
        <v>675</v>
      </c>
      <c r="K496" s="70" t="s">
        <v>2755</v>
      </c>
      <c r="L496" s="70" t="s">
        <v>748</v>
      </c>
      <c r="M496" s="70"/>
    </row>
    <row r="497" spans="1:13" ht="66" hidden="1" customHeight="1" outlineLevel="2">
      <c r="A497" s="85" t="s">
        <v>172</v>
      </c>
      <c r="B497" s="70" t="s">
        <v>2636</v>
      </c>
      <c r="C497" s="70" t="s">
        <v>2758</v>
      </c>
      <c r="D497" s="70" t="s">
        <v>112</v>
      </c>
      <c r="E497" s="70" t="s">
        <v>2757</v>
      </c>
      <c r="F497" s="70" t="s">
        <v>2756</v>
      </c>
      <c r="G497" s="70" t="s">
        <v>986</v>
      </c>
      <c r="H497" s="70" t="s">
        <v>2632</v>
      </c>
      <c r="I497" s="11">
        <v>50000</v>
      </c>
      <c r="J497" s="70" t="s">
        <v>675</v>
      </c>
      <c r="K497" s="70" t="s">
        <v>2755</v>
      </c>
      <c r="L497" s="70" t="s">
        <v>748</v>
      </c>
      <c r="M497" s="70"/>
    </row>
    <row r="498" spans="1:13" ht="66" hidden="1" customHeight="1" outlineLevel="2">
      <c r="A498" s="58" t="s">
        <v>172</v>
      </c>
      <c r="B498" s="70" t="s">
        <v>712</v>
      </c>
      <c r="C498" s="70" t="s">
        <v>713</v>
      </c>
      <c r="D498" s="70" t="s">
        <v>229</v>
      </c>
      <c r="E498" s="73" t="s">
        <v>1020</v>
      </c>
      <c r="F498" s="73" t="s">
        <v>1021</v>
      </c>
      <c r="G498" s="70" t="s">
        <v>55</v>
      </c>
      <c r="H498" s="70" t="s">
        <v>2647</v>
      </c>
      <c r="I498" s="11">
        <v>60000</v>
      </c>
      <c r="J498" s="70" t="s">
        <v>1022</v>
      </c>
      <c r="K498" s="70" t="s">
        <v>1023</v>
      </c>
      <c r="L498" s="70" t="s">
        <v>1024</v>
      </c>
      <c r="M498" s="70"/>
    </row>
    <row r="499" spans="1:13" ht="82.5" hidden="1" customHeight="1" outlineLevel="2">
      <c r="A499" s="60" t="s">
        <v>172</v>
      </c>
      <c r="B499" s="70" t="s">
        <v>2754</v>
      </c>
      <c r="C499" s="70" t="s">
        <v>2753</v>
      </c>
      <c r="D499" s="70" t="s">
        <v>67</v>
      </c>
      <c r="E499" s="70" t="s">
        <v>2752</v>
      </c>
      <c r="F499" s="70" t="s">
        <v>747</v>
      </c>
      <c r="G499" s="38" t="s">
        <v>51</v>
      </c>
      <c r="H499" s="38" t="s">
        <v>2647</v>
      </c>
      <c r="I499" s="11">
        <v>80000</v>
      </c>
      <c r="J499" s="70" t="s">
        <v>2751</v>
      </c>
      <c r="K499" s="70" t="s">
        <v>2750</v>
      </c>
      <c r="L499" s="70" t="s">
        <v>2749</v>
      </c>
      <c r="M499" s="70"/>
    </row>
    <row r="500" spans="1:13" ht="82.5" hidden="1" customHeight="1" outlineLevel="2">
      <c r="A500" s="60" t="s">
        <v>172</v>
      </c>
      <c r="B500" s="70" t="s">
        <v>2754</v>
      </c>
      <c r="C500" s="70" t="s">
        <v>2753</v>
      </c>
      <c r="D500" s="70" t="s">
        <v>67</v>
      </c>
      <c r="E500" s="70" t="s">
        <v>2752</v>
      </c>
      <c r="F500" s="70" t="s">
        <v>747</v>
      </c>
      <c r="G500" s="38" t="s">
        <v>37</v>
      </c>
      <c r="H500" s="38" t="s">
        <v>2632</v>
      </c>
      <c r="I500" s="11">
        <v>60000</v>
      </c>
      <c r="J500" s="70" t="s">
        <v>2751</v>
      </c>
      <c r="K500" s="70" t="s">
        <v>2750</v>
      </c>
      <c r="L500" s="70" t="s">
        <v>2749</v>
      </c>
      <c r="M500" s="70"/>
    </row>
    <row r="501" spans="1:13" ht="82.5" hidden="1" customHeight="1" outlineLevel="2">
      <c r="A501" s="58" t="s">
        <v>172</v>
      </c>
      <c r="B501" s="70" t="s">
        <v>705</v>
      </c>
      <c r="C501" s="70" t="s">
        <v>706</v>
      </c>
      <c r="D501" s="70" t="s">
        <v>46</v>
      </c>
      <c r="E501" s="70" t="s">
        <v>707</v>
      </c>
      <c r="F501" s="70" t="s">
        <v>708</v>
      </c>
      <c r="G501" s="70" t="s">
        <v>55</v>
      </c>
      <c r="H501" s="70" t="s">
        <v>2647</v>
      </c>
      <c r="I501" s="11">
        <v>16004</v>
      </c>
      <c r="J501" s="70" t="s">
        <v>709</v>
      </c>
      <c r="K501" s="70" t="s">
        <v>710</v>
      </c>
      <c r="L501" s="70" t="s">
        <v>711</v>
      </c>
      <c r="M501" s="70"/>
    </row>
    <row r="502" spans="1:13" ht="33" hidden="1" customHeight="1" outlineLevel="2">
      <c r="A502" s="58" t="s">
        <v>172</v>
      </c>
      <c r="B502" s="70" t="s">
        <v>712</v>
      </c>
      <c r="C502" s="70" t="s">
        <v>713</v>
      </c>
      <c r="D502" s="70" t="s">
        <v>46</v>
      </c>
      <c r="E502" s="70" t="s">
        <v>714</v>
      </c>
      <c r="F502" s="70" t="s">
        <v>708</v>
      </c>
      <c r="G502" s="70" t="s">
        <v>55</v>
      </c>
      <c r="H502" s="70" t="s">
        <v>2647</v>
      </c>
      <c r="I502" s="11">
        <v>147000</v>
      </c>
      <c r="J502" s="70" t="s">
        <v>704</v>
      </c>
      <c r="K502" s="70" t="s">
        <v>2748</v>
      </c>
      <c r="L502" s="70" t="s">
        <v>186</v>
      </c>
      <c r="M502" s="70"/>
    </row>
    <row r="503" spans="1:13" ht="33" hidden="1" customHeight="1" outlineLevel="2">
      <c r="A503" s="60" t="s">
        <v>176</v>
      </c>
      <c r="B503" s="70" t="s">
        <v>2747</v>
      </c>
      <c r="C503" s="70" t="s">
        <v>2746</v>
      </c>
      <c r="D503" s="70" t="s">
        <v>46</v>
      </c>
      <c r="E503" s="70" t="s">
        <v>2745</v>
      </c>
      <c r="F503" s="70" t="s">
        <v>2730</v>
      </c>
      <c r="G503" s="70" t="s">
        <v>986</v>
      </c>
      <c r="H503" s="70" t="s">
        <v>2632</v>
      </c>
      <c r="I503" s="84">
        <v>149100</v>
      </c>
      <c r="J503" s="70" t="s">
        <v>2744</v>
      </c>
      <c r="K503" s="70" t="s">
        <v>2743</v>
      </c>
      <c r="L503" s="70" t="s">
        <v>2742</v>
      </c>
      <c r="M503" s="70"/>
    </row>
    <row r="504" spans="1:13" ht="49.5" hidden="1" customHeight="1" outlineLevel="2">
      <c r="A504" s="60" t="s">
        <v>483</v>
      </c>
      <c r="B504" s="70" t="s">
        <v>2733</v>
      </c>
      <c r="C504" s="70" t="s">
        <v>2738</v>
      </c>
      <c r="D504" s="70" t="s">
        <v>94</v>
      </c>
      <c r="E504" s="70" t="s">
        <v>2737</v>
      </c>
      <c r="F504" s="70" t="s">
        <v>2730</v>
      </c>
      <c r="G504" s="70" t="s">
        <v>986</v>
      </c>
      <c r="H504" s="70" t="s">
        <v>2632</v>
      </c>
      <c r="I504" s="84">
        <v>53493</v>
      </c>
      <c r="J504" s="83" t="s">
        <v>1380</v>
      </c>
      <c r="K504" s="70" t="s">
        <v>2740</v>
      </c>
      <c r="L504" s="70" t="s">
        <v>2739</v>
      </c>
      <c r="M504" s="70"/>
    </row>
    <row r="505" spans="1:13" ht="49.5" hidden="1" customHeight="1" outlineLevel="2">
      <c r="A505" s="60" t="s">
        <v>483</v>
      </c>
      <c r="B505" s="70" t="s">
        <v>2733</v>
      </c>
      <c r="C505" s="70" t="s">
        <v>2738</v>
      </c>
      <c r="D505" s="70" t="s">
        <v>94</v>
      </c>
      <c r="E505" s="70" t="s">
        <v>2737</v>
      </c>
      <c r="F505" s="70" t="s">
        <v>2730</v>
      </c>
      <c r="G505" s="70" t="s">
        <v>986</v>
      </c>
      <c r="H505" s="70" t="s">
        <v>2741</v>
      </c>
      <c r="I505" s="84">
        <v>507</v>
      </c>
      <c r="J505" s="83" t="s">
        <v>1380</v>
      </c>
      <c r="K505" s="70" t="s">
        <v>2740</v>
      </c>
      <c r="L505" s="70" t="s">
        <v>2739</v>
      </c>
      <c r="M505" s="70"/>
    </row>
    <row r="506" spans="1:13" ht="49.5" hidden="1" customHeight="1" outlineLevel="2">
      <c r="A506" s="60" t="s">
        <v>483</v>
      </c>
      <c r="B506" s="70" t="s">
        <v>2733</v>
      </c>
      <c r="C506" s="70" t="s">
        <v>2738</v>
      </c>
      <c r="D506" s="70" t="s">
        <v>94</v>
      </c>
      <c r="E506" s="70" t="s">
        <v>2737</v>
      </c>
      <c r="F506" s="70" t="s">
        <v>2730</v>
      </c>
      <c r="G506" s="70" t="s">
        <v>986</v>
      </c>
      <c r="H506" s="70" t="s">
        <v>2632</v>
      </c>
      <c r="I506" s="84">
        <v>2086</v>
      </c>
      <c r="J506" s="83" t="s">
        <v>2736</v>
      </c>
      <c r="K506" s="70" t="s">
        <v>2735</v>
      </c>
      <c r="L506" s="70" t="s">
        <v>2734</v>
      </c>
      <c r="M506" s="70"/>
    </row>
    <row r="507" spans="1:13" ht="49.5" hidden="1" customHeight="1" outlineLevel="2">
      <c r="A507" s="60" t="s">
        <v>483</v>
      </c>
      <c r="B507" s="70" t="s">
        <v>2733</v>
      </c>
      <c r="C507" s="70" t="s">
        <v>2738</v>
      </c>
      <c r="D507" s="70" t="s">
        <v>94</v>
      </c>
      <c r="E507" s="70" t="s">
        <v>2737</v>
      </c>
      <c r="F507" s="70" t="s">
        <v>2730</v>
      </c>
      <c r="G507" s="70" t="s">
        <v>55</v>
      </c>
      <c r="H507" s="70" t="s">
        <v>2647</v>
      </c>
      <c r="I507" s="84">
        <v>19914</v>
      </c>
      <c r="J507" s="83" t="s">
        <v>2736</v>
      </c>
      <c r="K507" s="70" t="s">
        <v>2735</v>
      </c>
      <c r="L507" s="70" t="s">
        <v>2734</v>
      </c>
      <c r="M507" s="70"/>
    </row>
    <row r="508" spans="1:13" ht="33" hidden="1" customHeight="1" outlineLevel="2">
      <c r="A508" s="60" t="s">
        <v>483</v>
      </c>
      <c r="B508" s="70" t="s">
        <v>2733</v>
      </c>
      <c r="C508" s="70" t="s">
        <v>2732</v>
      </c>
      <c r="D508" s="70" t="s">
        <v>145</v>
      </c>
      <c r="E508" s="70" t="s">
        <v>2731</v>
      </c>
      <c r="F508" s="70" t="s">
        <v>2730</v>
      </c>
      <c r="G508" s="70" t="s">
        <v>55</v>
      </c>
      <c r="H508" s="70" t="s">
        <v>2647</v>
      </c>
      <c r="I508" s="84">
        <v>29800</v>
      </c>
      <c r="J508" s="83" t="s">
        <v>2729</v>
      </c>
      <c r="K508" s="70" t="s">
        <v>2728</v>
      </c>
      <c r="L508" s="83" t="s">
        <v>1389</v>
      </c>
      <c r="M508" s="70"/>
    </row>
    <row r="509" spans="1:13" ht="66" hidden="1" customHeight="1" outlineLevel="2">
      <c r="A509" s="58" t="s">
        <v>172</v>
      </c>
      <c r="B509" s="73" t="s">
        <v>724</v>
      </c>
      <c r="C509" s="73" t="s">
        <v>725</v>
      </c>
      <c r="D509" s="73" t="s">
        <v>73</v>
      </c>
      <c r="E509" s="73" t="s">
        <v>726</v>
      </c>
      <c r="F509" s="73" t="s">
        <v>727</v>
      </c>
      <c r="G509" s="70" t="s">
        <v>55</v>
      </c>
      <c r="H509" s="70" t="s">
        <v>2647</v>
      </c>
      <c r="I509" s="11">
        <v>30000</v>
      </c>
      <c r="J509" s="70" t="s">
        <v>180</v>
      </c>
      <c r="K509" s="70" t="s">
        <v>728</v>
      </c>
      <c r="L509" s="70" t="s">
        <v>180</v>
      </c>
      <c r="M509" s="70" t="s">
        <v>148</v>
      </c>
    </row>
    <row r="510" spans="1:13" ht="66" hidden="1" customHeight="1" outlineLevel="2">
      <c r="A510" s="58" t="s">
        <v>172</v>
      </c>
      <c r="B510" s="73" t="s">
        <v>724</v>
      </c>
      <c r="C510" s="73" t="s">
        <v>725</v>
      </c>
      <c r="D510" s="73" t="s">
        <v>73</v>
      </c>
      <c r="E510" s="73" t="s">
        <v>2727</v>
      </c>
      <c r="F510" s="73" t="s">
        <v>727</v>
      </c>
      <c r="G510" s="70" t="s">
        <v>55</v>
      </c>
      <c r="H510" s="70" t="s">
        <v>2647</v>
      </c>
      <c r="I510" s="11">
        <v>50000</v>
      </c>
      <c r="J510" s="70" t="s">
        <v>729</v>
      </c>
      <c r="K510" s="70" t="s">
        <v>1025</v>
      </c>
      <c r="L510" s="70" t="s">
        <v>729</v>
      </c>
      <c r="M510" s="70"/>
    </row>
    <row r="511" spans="1:13" ht="66" hidden="1" customHeight="1" outlineLevel="2">
      <c r="A511" s="58" t="s">
        <v>172</v>
      </c>
      <c r="B511" s="73" t="s">
        <v>724</v>
      </c>
      <c r="C511" s="73" t="s">
        <v>725</v>
      </c>
      <c r="D511" s="73" t="s">
        <v>73</v>
      </c>
      <c r="E511" s="73" t="s">
        <v>2726</v>
      </c>
      <c r="F511" s="73" t="s">
        <v>727</v>
      </c>
      <c r="G511" s="70" t="s">
        <v>55</v>
      </c>
      <c r="H511" s="70" t="s">
        <v>2647</v>
      </c>
      <c r="I511" s="11">
        <v>60000</v>
      </c>
      <c r="J511" s="70" t="s">
        <v>730</v>
      </c>
      <c r="K511" s="70" t="s">
        <v>1026</v>
      </c>
      <c r="L511" s="70" t="s">
        <v>731</v>
      </c>
      <c r="M511" s="70"/>
    </row>
    <row r="512" spans="1:13" ht="49.5" hidden="1" customHeight="1" outlineLevel="2">
      <c r="A512" s="58" t="s">
        <v>172</v>
      </c>
      <c r="B512" s="73" t="s">
        <v>732</v>
      </c>
      <c r="C512" s="73" t="s">
        <v>725</v>
      </c>
      <c r="D512" s="73" t="s">
        <v>73</v>
      </c>
      <c r="E512" s="73" t="s">
        <v>733</v>
      </c>
      <c r="F512" s="73" t="s">
        <v>727</v>
      </c>
      <c r="G512" s="70" t="s">
        <v>55</v>
      </c>
      <c r="H512" s="70" t="s">
        <v>2647</v>
      </c>
      <c r="I512" s="11">
        <v>0</v>
      </c>
      <c r="J512" s="70" t="s">
        <v>734</v>
      </c>
      <c r="K512" s="70" t="s">
        <v>735</v>
      </c>
      <c r="L512" s="70" t="s">
        <v>736</v>
      </c>
      <c r="M512" s="70" t="s">
        <v>2725</v>
      </c>
    </row>
    <row r="513" spans="1:13" ht="66" hidden="1" customHeight="1" outlineLevel="2">
      <c r="A513" s="58" t="s">
        <v>172</v>
      </c>
      <c r="B513" s="73" t="s">
        <v>2724</v>
      </c>
      <c r="C513" s="73" t="s">
        <v>2722</v>
      </c>
      <c r="D513" s="73" t="s">
        <v>73</v>
      </c>
      <c r="E513" s="73" t="s">
        <v>2477</v>
      </c>
      <c r="F513" s="73" t="s">
        <v>727</v>
      </c>
      <c r="G513" s="70" t="s">
        <v>37</v>
      </c>
      <c r="H513" s="70" t="s">
        <v>2632</v>
      </c>
      <c r="I513" s="11">
        <v>20000</v>
      </c>
      <c r="J513" s="70" t="s">
        <v>180</v>
      </c>
      <c r="K513" s="70" t="s">
        <v>2715</v>
      </c>
      <c r="L513" s="70" t="s">
        <v>180</v>
      </c>
      <c r="M513" s="70"/>
    </row>
    <row r="514" spans="1:13" ht="66" hidden="1" customHeight="1" outlineLevel="2">
      <c r="A514" s="58" t="s">
        <v>172</v>
      </c>
      <c r="B514" s="73" t="s">
        <v>2724</v>
      </c>
      <c r="C514" s="73" t="s">
        <v>2722</v>
      </c>
      <c r="D514" s="73" t="s">
        <v>73</v>
      </c>
      <c r="E514" s="73" t="s">
        <v>2477</v>
      </c>
      <c r="F514" s="73" t="s">
        <v>727</v>
      </c>
      <c r="G514" s="70" t="s">
        <v>37</v>
      </c>
      <c r="H514" s="70" t="s">
        <v>2632</v>
      </c>
      <c r="I514" s="11">
        <v>25000</v>
      </c>
      <c r="J514" s="70" t="s">
        <v>729</v>
      </c>
      <c r="K514" s="70" t="s">
        <v>2715</v>
      </c>
      <c r="L514" s="70" t="s">
        <v>729</v>
      </c>
      <c r="M514" s="70"/>
    </row>
    <row r="515" spans="1:13" ht="49.5" hidden="1" customHeight="1" outlineLevel="2">
      <c r="A515" s="58" t="s">
        <v>172</v>
      </c>
      <c r="B515" s="73" t="s">
        <v>2723</v>
      </c>
      <c r="C515" s="73" t="s">
        <v>2722</v>
      </c>
      <c r="D515" s="73" t="s">
        <v>110</v>
      </c>
      <c r="E515" s="73" t="s">
        <v>2477</v>
      </c>
      <c r="F515" s="73" t="s">
        <v>727</v>
      </c>
      <c r="G515" s="70" t="s">
        <v>37</v>
      </c>
      <c r="H515" s="70" t="s">
        <v>2632</v>
      </c>
      <c r="I515" s="11">
        <v>140000</v>
      </c>
      <c r="J515" s="70" t="s">
        <v>2721</v>
      </c>
      <c r="K515" s="70" t="s">
        <v>2720</v>
      </c>
      <c r="L515" s="70" t="s">
        <v>2719</v>
      </c>
      <c r="M515" s="70"/>
    </row>
    <row r="516" spans="1:13" ht="66" hidden="1" customHeight="1" outlineLevel="2">
      <c r="A516" s="58" t="s">
        <v>172</v>
      </c>
      <c r="B516" s="73" t="s">
        <v>2717</v>
      </c>
      <c r="C516" s="73" t="s">
        <v>989</v>
      </c>
      <c r="D516" s="73" t="s">
        <v>73</v>
      </c>
      <c r="E516" s="73" t="s">
        <v>2718</v>
      </c>
      <c r="F516" s="73" t="s">
        <v>727</v>
      </c>
      <c r="G516" s="70" t="s">
        <v>55</v>
      </c>
      <c r="H516" s="70" t="s">
        <v>2647</v>
      </c>
      <c r="I516" s="11">
        <v>27000</v>
      </c>
      <c r="J516" s="70" t="s">
        <v>180</v>
      </c>
      <c r="K516" s="70" t="s">
        <v>2715</v>
      </c>
      <c r="L516" s="70" t="s">
        <v>180</v>
      </c>
      <c r="M516" s="70"/>
    </row>
    <row r="517" spans="1:13" ht="66" hidden="1" customHeight="1" outlineLevel="2">
      <c r="A517" s="58" t="s">
        <v>172</v>
      </c>
      <c r="B517" s="73" t="s">
        <v>2717</v>
      </c>
      <c r="C517" s="73" t="s">
        <v>989</v>
      </c>
      <c r="D517" s="73" t="s">
        <v>73</v>
      </c>
      <c r="E517" s="73" t="s">
        <v>2716</v>
      </c>
      <c r="F517" s="73" t="s">
        <v>727</v>
      </c>
      <c r="G517" s="70" t="s">
        <v>55</v>
      </c>
      <c r="H517" s="70" t="s">
        <v>2647</v>
      </c>
      <c r="I517" s="11">
        <v>27000</v>
      </c>
      <c r="J517" s="70" t="s">
        <v>729</v>
      </c>
      <c r="K517" s="70" t="s">
        <v>2715</v>
      </c>
      <c r="L517" s="70" t="s">
        <v>729</v>
      </c>
      <c r="M517" s="70"/>
    </row>
    <row r="518" spans="1:13" ht="99" hidden="1" customHeight="1" outlineLevel="2">
      <c r="A518" s="58" t="s">
        <v>483</v>
      </c>
      <c r="B518" s="70" t="s">
        <v>700</v>
      </c>
      <c r="C518" s="70" t="s">
        <v>701</v>
      </c>
      <c r="D518" s="70" t="s">
        <v>46</v>
      </c>
      <c r="E518" s="70" t="s">
        <v>702</v>
      </c>
      <c r="F518" s="70" t="s">
        <v>703</v>
      </c>
      <c r="G518" s="70" t="s">
        <v>55</v>
      </c>
      <c r="H518" s="70" t="s">
        <v>2647</v>
      </c>
      <c r="I518" s="11">
        <v>147000</v>
      </c>
      <c r="J518" s="70" t="s">
        <v>704</v>
      </c>
      <c r="K518" s="70" t="s">
        <v>1027</v>
      </c>
      <c r="L518" s="70" t="s">
        <v>96</v>
      </c>
      <c r="M518" s="70"/>
    </row>
    <row r="519" spans="1:13" ht="66" hidden="1" customHeight="1" outlineLevel="2">
      <c r="A519" s="58" t="s">
        <v>483</v>
      </c>
      <c r="B519" s="70" t="s">
        <v>700</v>
      </c>
      <c r="C519" s="70" t="s">
        <v>1028</v>
      </c>
      <c r="D519" s="70" t="s">
        <v>46</v>
      </c>
      <c r="E519" s="70" t="s">
        <v>1029</v>
      </c>
      <c r="F519" s="70" t="s">
        <v>703</v>
      </c>
      <c r="G519" s="70" t="s">
        <v>55</v>
      </c>
      <c r="H519" s="70" t="s">
        <v>2647</v>
      </c>
      <c r="I519" s="11">
        <v>146000</v>
      </c>
      <c r="J519" s="70" t="s">
        <v>1030</v>
      </c>
      <c r="K519" s="70" t="s">
        <v>1031</v>
      </c>
      <c r="L519" s="70" t="s">
        <v>2643</v>
      </c>
      <c r="M519" s="70"/>
    </row>
    <row r="520" spans="1:13" ht="49.5" hidden="1" customHeight="1" outlineLevel="2">
      <c r="A520" s="58" t="s">
        <v>483</v>
      </c>
      <c r="B520" s="70" t="s">
        <v>700</v>
      </c>
      <c r="C520" s="70" t="s">
        <v>2714</v>
      </c>
      <c r="D520" s="70" t="s">
        <v>112</v>
      </c>
      <c r="E520" s="70" t="s">
        <v>2713</v>
      </c>
      <c r="F520" s="70" t="s">
        <v>703</v>
      </c>
      <c r="G520" s="70" t="s">
        <v>37</v>
      </c>
      <c r="H520" s="70" t="s">
        <v>2632</v>
      </c>
      <c r="I520" s="11">
        <v>126000</v>
      </c>
      <c r="J520" s="70" t="s">
        <v>2712</v>
      </c>
      <c r="K520" s="70" t="s">
        <v>2711</v>
      </c>
      <c r="L520" s="70" t="s">
        <v>2710</v>
      </c>
      <c r="M520" s="70"/>
    </row>
    <row r="521" spans="1:13" ht="49.5" hidden="1" customHeight="1" outlineLevel="2">
      <c r="A521" s="58" t="s">
        <v>483</v>
      </c>
      <c r="B521" s="70" t="s">
        <v>700</v>
      </c>
      <c r="C521" s="70" t="s">
        <v>2709</v>
      </c>
      <c r="D521" s="70" t="s">
        <v>46</v>
      </c>
      <c r="E521" s="70" t="s">
        <v>2708</v>
      </c>
      <c r="F521" s="70" t="s">
        <v>703</v>
      </c>
      <c r="G521" s="70" t="s">
        <v>37</v>
      </c>
      <c r="H521" s="70" t="s">
        <v>2632</v>
      </c>
      <c r="I521" s="11">
        <v>74000</v>
      </c>
      <c r="J521" s="70" t="s">
        <v>141</v>
      </c>
      <c r="K521" s="70" t="s">
        <v>2707</v>
      </c>
      <c r="L521" s="70" t="s">
        <v>2706</v>
      </c>
      <c r="M521" s="70"/>
    </row>
    <row r="522" spans="1:13" ht="82.5" hidden="1" customHeight="1" outlineLevel="2">
      <c r="A522" s="58" t="s">
        <v>172</v>
      </c>
      <c r="B522" s="70" t="s">
        <v>2705</v>
      </c>
      <c r="C522" s="73" t="s">
        <v>1032</v>
      </c>
      <c r="D522" s="73" t="s">
        <v>46</v>
      </c>
      <c r="E522" s="73" t="s">
        <v>1033</v>
      </c>
      <c r="F522" s="81" t="s">
        <v>698</v>
      </c>
      <c r="G522" s="73" t="s">
        <v>55</v>
      </c>
      <c r="H522" s="70" t="s">
        <v>2647</v>
      </c>
      <c r="I522" s="11">
        <v>9000</v>
      </c>
      <c r="J522" s="73" t="s">
        <v>182</v>
      </c>
      <c r="K522" s="73" t="s">
        <v>1034</v>
      </c>
      <c r="L522" s="70" t="s">
        <v>2704</v>
      </c>
      <c r="M522" s="70" t="s">
        <v>148</v>
      </c>
    </row>
    <row r="523" spans="1:13" ht="66" hidden="1" customHeight="1" outlineLevel="2">
      <c r="A523" s="58" t="s">
        <v>172</v>
      </c>
      <c r="B523" s="70" t="s">
        <v>1035</v>
      </c>
      <c r="C523" s="73" t="s">
        <v>1032</v>
      </c>
      <c r="D523" s="73" t="s">
        <v>46</v>
      </c>
      <c r="E523" s="73" t="s">
        <v>1036</v>
      </c>
      <c r="F523" s="81" t="s">
        <v>698</v>
      </c>
      <c r="G523" s="73" t="s">
        <v>55</v>
      </c>
      <c r="H523" s="70" t="s">
        <v>2647</v>
      </c>
      <c r="I523" s="11">
        <v>9000</v>
      </c>
      <c r="J523" s="73" t="s">
        <v>699</v>
      </c>
      <c r="K523" s="73" t="s">
        <v>1037</v>
      </c>
      <c r="L523" s="70" t="s">
        <v>1038</v>
      </c>
      <c r="M523" s="70" t="s">
        <v>148</v>
      </c>
    </row>
    <row r="524" spans="1:13" ht="148.5" hidden="1" customHeight="1" outlineLevel="2">
      <c r="A524" s="58" t="s">
        <v>483</v>
      </c>
      <c r="B524" s="70" t="s">
        <v>1039</v>
      </c>
      <c r="C524" s="73" t="s">
        <v>1032</v>
      </c>
      <c r="D524" s="73" t="s">
        <v>46</v>
      </c>
      <c r="E524" s="73" t="s">
        <v>1040</v>
      </c>
      <c r="F524" s="81" t="s">
        <v>698</v>
      </c>
      <c r="G524" s="73" t="s">
        <v>55</v>
      </c>
      <c r="H524" s="70" t="s">
        <v>2647</v>
      </c>
      <c r="I524" s="11">
        <v>9000</v>
      </c>
      <c r="J524" s="73" t="s">
        <v>699</v>
      </c>
      <c r="K524" s="73" t="s">
        <v>2703</v>
      </c>
      <c r="L524" s="70" t="s">
        <v>1041</v>
      </c>
      <c r="M524" s="70" t="s">
        <v>148</v>
      </c>
    </row>
    <row r="525" spans="1:13" ht="82.5" hidden="1" customHeight="1" outlineLevel="2">
      <c r="A525" s="58" t="s">
        <v>176</v>
      </c>
      <c r="B525" s="70" t="s">
        <v>1042</v>
      </c>
      <c r="C525" s="73" t="s">
        <v>1043</v>
      </c>
      <c r="D525" s="73" t="s">
        <v>46</v>
      </c>
      <c r="E525" s="70" t="s">
        <v>1044</v>
      </c>
      <c r="F525" s="81" t="s">
        <v>1045</v>
      </c>
      <c r="G525" s="73" t="s">
        <v>55</v>
      </c>
      <c r="H525" s="70" t="s">
        <v>2647</v>
      </c>
      <c r="I525" s="11">
        <v>9000</v>
      </c>
      <c r="J525" s="73" t="s">
        <v>182</v>
      </c>
      <c r="K525" s="73" t="s">
        <v>1046</v>
      </c>
      <c r="L525" s="70" t="s">
        <v>1047</v>
      </c>
      <c r="M525" s="70" t="s">
        <v>148</v>
      </c>
    </row>
    <row r="526" spans="1:13" ht="82.5" hidden="1" customHeight="1" outlineLevel="2">
      <c r="A526" s="58" t="s">
        <v>483</v>
      </c>
      <c r="B526" s="70" t="s">
        <v>2702</v>
      </c>
      <c r="C526" s="73" t="s">
        <v>1032</v>
      </c>
      <c r="D526" s="73" t="s">
        <v>46</v>
      </c>
      <c r="E526" s="70" t="s">
        <v>2664</v>
      </c>
      <c r="F526" s="81" t="s">
        <v>667</v>
      </c>
      <c r="G526" s="73" t="s">
        <v>55</v>
      </c>
      <c r="H526" s="59" t="s">
        <v>2647</v>
      </c>
      <c r="I526" s="11">
        <v>4500</v>
      </c>
      <c r="J526" s="73" t="s">
        <v>182</v>
      </c>
      <c r="K526" s="73" t="s">
        <v>1046</v>
      </c>
      <c r="L526" s="70" t="s">
        <v>1047</v>
      </c>
      <c r="M526" s="70"/>
    </row>
    <row r="527" spans="1:13" ht="115.5" hidden="1" customHeight="1" outlineLevel="2">
      <c r="A527" s="58" t="s">
        <v>483</v>
      </c>
      <c r="B527" s="70" t="s">
        <v>2701</v>
      </c>
      <c r="C527" s="73" t="s">
        <v>2700</v>
      </c>
      <c r="D527" s="73" t="s">
        <v>46</v>
      </c>
      <c r="E527" s="70" t="s">
        <v>2699</v>
      </c>
      <c r="F527" s="81" t="s">
        <v>2698</v>
      </c>
      <c r="G527" s="81" t="s">
        <v>986</v>
      </c>
      <c r="H527" s="70" t="s">
        <v>2632</v>
      </c>
      <c r="I527" s="11">
        <v>44400</v>
      </c>
      <c r="J527" s="70" t="s">
        <v>1030</v>
      </c>
      <c r="K527" s="70" t="s">
        <v>2697</v>
      </c>
      <c r="L527" s="70" t="s">
        <v>2643</v>
      </c>
      <c r="M527" s="70"/>
    </row>
    <row r="528" spans="1:13" ht="66" hidden="1" customHeight="1" outlineLevel="2">
      <c r="A528" s="60" t="s">
        <v>483</v>
      </c>
      <c r="B528" s="70" t="s">
        <v>2696</v>
      </c>
      <c r="C528" s="70" t="s">
        <v>2695</v>
      </c>
      <c r="D528" s="70" t="s">
        <v>46</v>
      </c>
      <c r="E528" s="70" t="s">
        <v>2694</v>
      </c>
      <c r="F528" s="70" t="s">
        <v>667</v>
      </c>
      <c r="G528" s="70" t="s">
        <v>71</v>
      </c>
      <c r="H528" s="70" t="s">
        <v>2647</v>
      </c>
      <c r="I528" s="84">
        <v>133500</v>
      </c>
      <c r="J528" s="83" t="s">
        <v>2693</v>
      </c>
      <c r="K528" s="70" t="s">
        <v>2692</v>
      </c>
      <c r="L528" s="70" t="s">
        <v>2643</v>
      </c>
      <c r="M528" s="70"/>
    </row>
    <row r="529" spans="1:13" ht="66" hidden="1" customHeight="1" outlineLevel="2">
      <c r="A529" s="60" t="s">
        <v>483</v>
      </c>
      <c r="B529" s="70" t="s">
        <v>2696</v>
      </c>
      <c r="C529" s="70" t="s">
        <v>2695</v>
      </c>
      <c r="D529" s="70" t="s">
        <v>46</v>
      </c>
      <c r="E529" s="70" t="s">
        <v>2694</v>
      </c>
      <c r="F529" s="70" t="s">
        <v>667</v>
      </c>
      <c r="G529" s="81" t="s">
        <v>986</v>
      </c>
      <c r="H529" s="70" t="s">
        <v>2632</v>
      </c>
      <c r="I529" s="84">
        <v>9500</v>
      </c>
      <c r="J529" s="83" t="s">
        <v>2693</v>
      </c>
      <c r="K529" s="70" t="s">
        <v>2692</v>
      </c>
      <c r="L529" s="70" t="s">
        <v>2643</v>
      </c>
      <c r="M529" s="70"/>
    </row>
    <row r="530" spans="1:13" ht="82.5" hidden="1" customHeight="1" outlineLevel="2">
      <c r="A530" s="58" t="s">
        <v>172</v>
      </c>
      <c r="B530" s="70" t="s">
        <v>1048</v>
      </c>
      <c r="C530" s="70" t="s">
        <v>1049</v>
      </c>
      <c r="D530" s="70" t="s">
        <v>73</v>
      </c>
      <c r="E530" s="70" t="s">
        <v>1050</v>
      </c>
      <c r="F530" s="81" t="s">
        <v>1051</v>
      </c>
      <c r="G530" s="73" t="s">
        <v>55</v>
      </c>
      <c r="H530" s="70" t="s">
        <v>2647</v>
      </c>
      <c r="I530" s="11">
        <v>40000</v>
      </c>
      <c r="J530" s="70" t="s">
        <v>1052</v>
      </c>
      <c r="K530" s="70" t="s">
        <v>1053</v>
      </c>
      <c r="L530" s="70" t="s">
        <v>1052</v>
      </c>
      <c r="M530" s="70"/>
    </row>
    <row r="531" spans="1:13" ht="66" hidden="1" customHeight="1" outlineLevel="2">
      <c r="A531" s="58" t="s">
        <v>172</v>
      </c>
      <c r="B531" s="70" t="s">
        <v>1054</v>
      </c>
      <c r="C531" s="70" t="s">
        <v>1055</v>
      </c>
      <c r="D531" s="70" t="s">
        <v>2691</v>
      </c>
      <c r="E531" s="70" t="s">
        <v>1056</v>
      </c>
      <c r="F531" s="81" t="s">
        <v>1051</v>
      </c>
      <c r="G531" s="73" t="s">
        <v>55</v>
      </c>
      <c r="H531" s="82" t="s">
        <v>2647</v>
      </c>
      <c r="I531" s="11">
        <v>128500</v>
      </c>
      <c r="J531" s="70" t="s">
        <v>1057</v>
      </c>
      <c r="K531" s="70" t="s">
        <v>2690</v>
      </c>
      <c r="L531" s="70" t="s">
        <v>2689</v>
      </c>
      <c r="M531" s="70"/>
    </row>
    <row r="532" spans="1:13" ht="82.5" hidden="1" customHeight="1" outlineLevel="2">
      <c r="A532" s="58" t="s">
        <v>172</v>
      </c>
      <c r="B532" s="70" t="s">
        <v>2688</v>
      </c>
      <c r="C532" s="70" t="s">
        <v>2687</v>
      </c>
      <c r="D532" s="70" t="s">
        <v>73</v>
      </c>
      <c r="E532" s="70" t="s">
        <v>2686</v>
      </c>
      <c r="F532" s="81" t="s">
        <v>1051</v>
      </c>
      <c r="G532" s="73" t="s">
        <v>55</v>
      </c>
      <c r="H532" s="70" t="s">
        <v>2647</v>
      </c>
      <c r="I532" s="11">
        <v>31500</v>
      </c>
      <c r="J532" s="70" t="s">
        <v>2685</v>
      </c>
      <c r="K532" s="70" t="s">
        <v>2684</v>
      </c>
      <c r="L532" s="70" t="s">
        <v>2683</v>
      </c>
      <c r="M532" s="70"/>
    </row>
    <row r="533" spans="1:13" ht="66" hidden="1" customHeight="1" outlineLevel="2">
      <c r="A533" s="58" t="s">
        <v>172</v>
      </c>
      <c r="B533" s="70" t="s">
        <v>2636</v>
      </c>
      <c r="C533" s="70" t="s">
        <v>2682</v>
      </c>
      <c r="D533" s="70" t="s">
        <v>110</v>
      </c>
      <c r="E533" s="70" t="s">
        <v>2681</v>
      </c>
      <c r="F533" s="81" t="s">
        <v>1051</v>
      </c>
      <c r="G533" s="38" t="s">
        <v>986</v>
      </c>
      <c r="H533" s="70" t="s">
        <v>2632</v>
      </c>
      <c r="I533" s="11">
        <v>126000</v>
      </c>
      <c r="J533" s="70" t="s">
        <v>2680</v>
      </c>
      <c r="K533" s="70" t="s">
        <v>2679</v>
      </c>
      <c r="L533" s="70" t="s">
        <v>2021</v>
      </c>
      <c r="M533" s="70"/>
    </row>
    <row r="534" spans="1:13" ht="99" hidden="1" customHeight="1" outlineLevel="2">
      <c r="A534" s="58" t="s">
        <v>172</v>
      </c>
      <c r="B534" s="70" t="s">
        <v>2678</v>
      </c>
      <c r="C534" s="70" t="s">
        <v>2677</v>
      </c>
      <c r="D534" s="70" t="s">
        <v>73</v>
      </c>
      <c r="E534" s="70" t="s">
        <v>2676</v>
      </c>
      <c r="F534" s="81" t="s">
        <v>1051</v>
      </c>
      <c r="G534" s="38" t="s">
        <v>986</v>
      </c>
      <c r="H534" s="70" t="s">
        <v>2632</v>
      </c>
      <c r="I534" s="11">
        <v>24000</v>
      </c>
      <c r="J534" s="70" t="s">
        <v>1052</v>
      </c>
      <c r="K534" s="70" t="s">
        <v>2675</v>
      </c>
      <c r="L534" s="70" t="s">
        <v>1052</v>
      </c>
      <c r="M534" s="70"/>
    </row>
    <row r="535" spans="1:13" ht="115.5" hidden="1" customHeight="1" outlineLevel="2">
      <c r="A535" s="58" t="s">
        <v>172</v>
      </c>
      <c r="B535" s="70" t="s">
        <v>2636</v>
      </c>
      <c r="C535" s="70" t="s">
        <v>2674</v>
      </c>
      <c r="D535" s="70" t="s">
        <v>110</v>
      </c>
      <c r="E535" s="70" t="s">
        <v>2673</v>
      </c>
      <c r="F535" s="81" t="s">
        <v>1051</v>
      </c>
      <c r="G535" s="38" t="s">
        <v>986</v>
      </c>
      <c r="H535" s="70" t="s">
        <v>2632</v>
      </c>
      <c r="I535" s="11">
        <v>50000</v>
      </c>
      <c r="J535" s="70" t="s">
        <v>2672</v>
      </c>
      <c r="K535" s="70" t="s">
        <v>2671</v>
      </c>
      <c r="L535" s="70" t="s">
        <v>2670</v>
      </c>
      <c r="M535" s="70"/>
    </row>
    <row r="536" spans="1:13" ht="82.5" hidden="1" customHeight="1" outlineLevel="2">
      <c r="A536" s="58" t="s">
        <v>172</v>
      </c>
      <c r="B536" s="59" t="s">
        <v>2662</v>
      </c>
      <c r="C536" s="73" t="s">
        <v>2665</v>
      </c>
      <c r="D536" s="73" t="s">
        <v>73</v>
      </c>
      <c r="E536" s="73" t="s">
        <v>2669</v>
      </c>
      <c r="F536" s="73" t="s">
        <v>722</v>
      </c>
      <c r="G536" s="38" t="s">
        <v>986</v>
      </c>
      <c r="H536" s="70" t="s">
        <v>2632</v>
      </c>
      <c r="I536" s="11">
        <v>70000</v>
      </c>
      <c r="J536" s="70" t="s">
        <v>2668</v>
      </c>
      <c r="K536" s="70" t="s">
        <v>2667</v>
      </c>
      <c r="L536" s="70" t="s">
        <v>2666</v>
      </c>
      <c r="M536" s="70"/>
    </row>
    <row r="537" spans="1:13" ht="82.5" hidden="1" customHeight="1" outlineLevel="2">
      <c r="A537" s="58" t="s">
        <v>172</v>
      </c>
      <c r="B537" s="59" t="s">
        <v>2662</v>
      </c>
      <c r="C537" s="73" t="s">
        <v>2665</v>
      </c>
      <c r="D537" s="73" t="s">
        <v>54</v>
      </c>
      <c r="E537" s="73" t="s">
        <v>2664</v>
      </c>
      <c r="F537" s="73" t="s">
        <v>722</v>
      </c>
      <c r="G537" s="38" t="s">
        <v>71</v>
      </c>
      <c r="H537" s="70" t="s">
        <v>2647</v>
      </c>
      <c r="I537" s="11">
        <v>5000</v>
      </c>
      <c r="J537" s="38" t="s">
        <v>2650</v>
      </c>
      <c r="K537" s="38" t="s">
        <v>2663</v>
      </c>
      <c r="L537" s="38" t="s">
        <v>2053</v>
      </c>
      <c r="M537" s="70"/>
    </row>
    <row r="538" spans="1:13" ht="82.5" hidden="1" customHeight="1" outlineLevel="2">
      <c r="A538" s="58" t="s">
        <v>172</v>
      </c>
      <c r="B538" s="59" t="s">
        <v>2662</v>
      </c>
      <c r="C538" s="38" t="s">
        <v>2661</v>
      </c>
      <c r="D538" s="38" t="s">
        <v>112</v>
      </c>
      <c r="E538" s="38" t="s">
        <v>2660</v>
      </c>
      <c r="F538" s="38" t="s">
        <v>2659</v>
      </c>
      <c r="G538" s="38" t="s">
        <v>51</v>
      </c>
      <c r="H538" s="38" t="s">
        <v>2647</v>
      </c>
      <c r="I538" s="11">
        <v>37000</v>
      </c>
      <c r="J538" s="38" t="s">
        <v>2655</v>
      </c>
      <c r="K538" s="38" t="s">
        <v>2658</v>
      </c>
      <c r="L538" s="38" t="s">
        <v>2657</v>
      </c>
      <c r="M538" s="38"/>
    </row>
    <row r="539" spans="1:13" ht="82.5" hidden="1" customHeight="1" outlineLevel="2">
      <c r="A539" s="58" t="s">
        <v>172</v>
      </c>
      <c r="B539" s="59" t="s">
        <v>2662</v>
      </c>
      <c r="C539" s="38" t="s">
        <v>2661</v>
      </c>
      <c r="D539" s="38" t="s">
        <v>112</v>
      </c>
      <c r="E539" s="38" t="s">
        <v>2660</v>
      </c>
      <c r="F539" s="38" t="s">
        <v>2659</v>
      </c>
      <c r="G539" s="38" t="s">
        <v>37</v>
      </c>
      <c r="H539" s="38" t="s">
        <v>2632</v>
      </c>
      <c r="I539" s="11">
        <v>23000</v>
      </c>
      <c r="J539" s="38" t="s">
        <v>2655</v>
      </c>
      <c r="K539" s="38" t="s">
        <v>2658</v>
      </c>
      <c r="L539" s="38" t="s">
        <v>2657</v>
      </c>
      <c r="M539" s="38"/>
    </row>
    <row r="540" spans="1:13" ht="66" hidden="1" customHeight="1" outlineLevel="2">
      <c r="A540" s="58" t="s">
        <v>172</v>
      </c>
      <c r="B540" s="70" t="s">
        <v>2653</v>
      </c>
      <c r="C540" s="70" t="s">
        <v>2652</v>
      </c>
      <c r="D540" s="70" t="s">
        <v>112</v>
      </c>
      <c r="E540" s="70" t="s">
        <v>2656</v>
      </c>
      <c r="F540" s="70" t="s">
        <v>722</v>
      </c>
      <c r="G540" s="70" t="s">
        <v>986</v>
      </c>
      <c r="H540" s="70" t="s">
        <v>2632</v>
      </c>
      <c r="I540" s="11">
        <v>30000</v>
      </c>
      <c r="J540" s="70" t="s">
        <v>2655</v>
      </c>
      <c r="K540" s="70" t="s">
        <v>2654</v>
      </c>
      <c r="L540" s="70" t="s">
        <v>1172</v>
      </c>
      <c r="M540" s="70"/>
    </row>
    <row r="541" spans="1:13" ht="66" hidden="1" customHeight="1" outlineLevel="2">
      <c r="A541" s="58" t="s">
        <v>172</v>
      </c>
      <c r="B541" s="70" t="s">
        <v>2653</v>
      </c>
      <c r="C541" s="70" t="s">
        <v>2652</v>
      </c>
      <c r="D541" s="70" t="s">
        <v>54</v>
      </c>
      <c r="E541" s="70" t="s">
        <v>2651</v>
      </c>
      <c r="F541" s="70" t="s">
        <v>722</v>
      </c>
      <c r="G541" s="70" t="s">
        <v>986</v>
      </c>
      <c r="H541" s="70" t="s">
        <v>2632</v>
      </c>
      <c r="I541" s="11">
        <v>40000</v>
      </c>
      <c r="J541" s="70" t="s">
        <v>2650</v>
      </c>
      <c r="K541" s="70" t="s">
        <v>2649</v>
      </c>
      <c r="L541" s="70" t="s">
        <v>2053</v>
      </c>
      <c r="M541" s="70"/>
    </row>
    <row r="542" spans="1:13" ht="66" hidden="1" customHeight="1" outlineLevel="2">
      <c r="A542" s="58" t="s">
        <v>176</v>
      </c>
      <c r="B542" s="70" t="s">
        <v>481</v>
      </c>
      <c r="C542" s="70" t="s">
        <v>651</v>
      </c>
      <c r="D542" s="59" t="s">
        <v>46</v>
      </c>
      <c r="E542" s="70" t="s">
        <v>325</v>
      </c>
      <c r="F542" s="70" t="s">
        <v>482</v>
      </c>
      <c r="G542" s="70" t="s">
        <v>55</v>
      </c>
      <c r="H542" s="38" t="s">
        <v>2647</v>
      </c>
      <c r="I542" s="80">
        <v>63000</v>
      </c>
      <c r="J542" s="70" t="s">
        <v>652</v>
      </c>
      <c r="K542" s="70" t="s">
        <v>653</v>
      </c>
      <c r="L542" s="70" t="s">
        <v>2648</v>
      </c>
      <c r="M542" s="70"/>
    </row>
    <row r="543" spans="1:13" ht="82.5" hidden="1" customHeight="1" outlineLevel="2">
      <c r="A543" s="58" t="s">
        <v>172</v>
      </c>
      <c r="B543" s="59" t="s">
        <v>654</v>
      </c>
      <c r="C543" s="73" t="s">
        <v>655</v>
      </c>
      <c r="D543" s="70" t="s">
        <v>229</v>
      </c>
      <c r="E543" s="73" t="s">
        <v>656</v>
      </c>
      <c r="F543" s="73" t="s">
        <v>657</v>
      </c>
      <c r="G543" s="70" t="s">
        <v>55</v>
      </c>
      <c r="H543" s="70" t="s">
        <v>2647</v>
      </c>
      <c r="I543" s="11">
        <v>74000</v>
      </c>
      <c r="J543" s="70" t="s">
        <v>2631</v>
      </c>
      <c r="K543" s="70" t="s">
        <v>658</v>
      </c>
      <c r="L543" s="70" t="s">
        <v>659</v>
      </c>
      <c r="M543" s="70"/>
    </row>
    <row r="544" spans="1:13" ht="82.5" hidden="1" customHeight="1" outlineLevel="2">
      <c r="A544" s="60" t="s">
        <v>172</v>
      </c>
      <c r="B544" s="70" t="s">
        <v>2636</v>
      </c>
      <c r="C544" s="70" t="s">
        <v>2646</v>
      </c>
      <c r="D544" s="70" t="s">
        <v>67</v>
      </c>
      <c r="E544" s="70" t="s">
        <v>2645</v>
      </c>
      <c r="F544" s="70" t="s">
        <v>2633</v>
      </c>
      <c r="G544" s="70" t="s">
        <v>986</v>
      </c>
      <c r="H544" s="70" t="s">
        <v>2632</v>
      </c>
      <c r="I544" s="11">
        <v>147000</v>
      </c>
      <c r="J544" s="70" t="s">
        <v>704</v>
      </c>
      <c r="K544" s="70" t="s">
        <v>2644</v>
      </c>
      <c r="L544" s="70" t="s">
        <v>2643</v>
      </c>
      <c r="M544" s="70"/>
    </row>
    <row r="545" spans="1:20" ht="66" hidden="1" customHeight="1" outlineLevel="2">
      <c r="A545" s="60" t="s">
        <v>172</v>
      </c>
      <c r="B545" s="70" t="s">
        <v>2642</v>
      </c>
      <c r="C545" s="70" t="s">
        <v>2641</v>
      </c>
      <c r="D545" s="70" t="s">
        <v>67</v>
      </c>
      <c r="E545" s="70" t="s">
        <v>2640</v>
      </c>
      <c r="F545" s="70" t="s">
        <v>2633</v>
      </c>
      <c r="G545" s="70" t="s">
        <v>986</v>
      </c>
      <c r="H545" s="70" t="s">
        <v>2632</v>
      </c>
      <c r="I545" s="11">
        <v>145000</v>
      </c>
      <c r="J545" s="70" t="s">
        <v>2639</v>
      </c>
      <c r="K545" s="70" t="s">
        <v>2638</v>
      </c>
      <c r="L545" s="70" t="s">
        <v>2637</v>
      </c>
      <c r="M545" s="70"/>
    </row>
    <row r="546" spans="1:20" ht="82.5" hidden="1" customHeight="1" outlineLevel="2">
      <c r="A546" s="60" t="s">
        <v>172</v>
      </c>
      <c r="B546" s="70" t="s">
        <v>2636</v>
      </c>
      <c r="C546" s="70" t="s">
        <v>2635</v>
      </c>
      <c r="D546" s="70" t="s">
        <v>229</v>
      </c>
      <c r="E546" s="70" t="s">
        <v>2634</v>
      </c>
      <c r="F546" s="70" t="s">
        <v>2633</v>
      </c>
      <c r="G546" s="70" t="s">
        <v>986</v>
      </c>
      <c r="H546" s="70" t="s">
        <v>2632</v>
      </c>
      <c r="I546" s="11">
        <v>58000</v>
      </c>
      <c r="J546" s="70" t="s">
        <v>2631</v>
      </c>
      <c r="K546" s="70" t="s">
        <v>2630</v>
      </c>
      <c r="L546" s="70" t="s">
        <v>2629</v>
      </c>
      <c r="M546" s="70"/>
    </row>
    <row r="547" spans="1:20" s="3" customFormat="1" ht="25.35" hidden="1" customHeight="1" outlineLevel="1">
      <c r="A547" s="39" t="s">
        <v>448</v>
      </c>
      <c r="B547" s="39"/>
      <c r="C547" s="39"/>
      <c r="D547" s="39"/>
      <c r="E547" s="39"/>
      <c r="F547" s="39"/>
      <c r="G547" s="39"/>
      <c r="H547" s="54"/>
      <c r="I547" s="43">
        <f>SUM(I548:I577)</f>
        <v>1820504</v>
      </c>
      <c r="J547" s="39"/>
      <c r="K547" s="39"/>
      <c r="L547" s="39"/>
      <c r="M547" s="39"/>
    </row>
    <row r="548" spans="1:20" s="1" customFormat="1" ht="66" hidden="1" customHeight="1" outlineLevel="2">
      <c r="A548" s="37" t="s">
        <v>502</v>
      </c>
      <c r="B548" s="38" t="s">
        <v>2628</v>
      </c>
      <c r="C548" s="38" t="s">
        <v>750</v>
      </c>
      <c r="D548" s="38" t="s">
        <v>46</v>
      </c>
      <c r="E548" s="38" t="s">
        <v>2627</v>
      </c>
      <c r="F548" s="38" t="s">
        <v>65</v>
      </c>
      <c r="G548" s="38" t="s">
        <v>55</v>
      </c>
      <c r="H548" s="38" t="s">
        <v>2614</v>
      </c>
      <c r="I548" s="13">
        <v>13125</v>
      </c>
      <c r="J548" s="38" t="s">
        <v>190</v>
      </c>
      <c r="K548" s="38" t="s">
        <v>2626</v>
      </c>
      <c r="L548" s="36" t="s">
        <v>1058</v>
      </c>
      <c r="M548" s="70"/>
      <c r="R548" s="5"/>
      <c r="S548" s="5"/>
      <c r="T548" s="5"/>
    </row>
    <row r="549" spans="1:20" s="1" customFormat="1" ht="82.5" hidden="1" customHeight="1" outlineLevel="2">
      <c r="A549" s="37" t="s">
        <v>502</v>
      </c>
      <c r="B549" s="38" t="s">
        <v>2625</v>
      </c>
      <c r="C549" s="38" t="s">
        <v>2624</v>
      </c>
      <c r="D549" s="38" t="s">
        <v>46</v>
      </c>
      <c r="E549" s="38" t="s">
        <v>1854</v>
      </c>
      <c r="F549" s="38" t="s">
        <v>749</v>
      </c>
      <c r="G549" s="38" t="s">
        <v>55</v>
      </c>
      <c r="H549" s="38" t="s">
        <v>2614</v>
      </c>
      <c r="I549" s="13">
        <v>113875</v>
      </c>
      <c r="J549" s="38" t="s">
        <v>191</v>
      </c>
      <c r="K549" s="38" t="s">
        <v>2623</v>
      </c>
      <c r="L549" s="38" t="s">
        <v>2622</v>
      </c>
      <c r="M549" s="70"/>
      <c r="R549" s="5"/>
      <c r="S549" s="5"/>
      <c r="T549" s="5"/>
    </row>
    <row r="550" spans="1:20" s="1" customFormat="1" ht="66" hidden="1" customHeight="1" outlineLevel="2">
      <c r="A550" s="37" t="s">
        <v>502</v>
      </c>
      <c r="B550" s="38" t="s">
        <v>2621</v>
      </c>
      <c r="C550" s="38" t="s">
        <v>750</v>
      </c>
      <c r="D550" s="38" t="s">
        <v>46</v>
      </c>
      <c r="E550" s="38" t="s">
        <v>2620</v>
      </c>
      <c r="F550" s="38" t="s">
        <v>65</v>
      </c>
      <c r="G550" s="38" t="s">
        <v>55</v>
      </c>
      <c r="H550" s="38" t="s">
        <v>2614</v>
      </c>
      <c r="I550" s="13">
        <v>27000</v>
      </c>
      <c r="J550" s="38" t="s">
        <v>190</v>
      </c>
      <c r="K550" s="38" t="s">
        <v>2619</v>
      </c>
      <c r="L550" s="38" t="s">
        <v>96</v>
      </c>
      <c r="M550" s="70"/>
      <c r="R550" s="5"/>
      <c r="S550" s="5"/>
      <c r="T550" s="5"/>
    </row>
    <row r="551" spans="1:20" s="1" customFormat="1" ht="82.5" hidden="1" customHeight="1" outlineLevel="2">
      <c r="A551" s="37" t="s">
        <v>502</v>
      </c>
      <c r="B551" s="38" t="s">
        <v>2618</v>
      </c>
      <c r="C551" s="38" t="s">
        <v>750</v>
      </c>
      <c r="D551" s="38" t="s">
        <v>54</v>
      </c>
      <c r="E551" s="38" t="s">
        <v>2078</v>
      </c>
      <c r="F551" s="38" t="s">
        <v>65</v>
      </c>
      <c r="G551" s="38" t="s">
        <v>55</v>
      </c>
      <c r="H551" s="38" t="s">
        <v>2614</v>
      </c>
      <c r="I551" s="13">
        <v>36750</v>
      </c>
      <c r="J551" s="38" t="s">
        <v>190</v>
      </c>
      <c r="K551" s="38" t="s">
        <v>2617</v>
      </c>
      <c r="L551" s="38" t="s">
        <v>2616</v>
      </c>
      <c r="M551" s="70"/>
      <c r="R551" s="5"/>
      <c r="S551" s="5"/>
      <c r="T551" s="5"/>
    </row>
    <row r="552" spans="1:20" s="1" customFormat="1" ht="82.5" hidden="1" customHeight="1" outlineLevel="2">
      <c r="A552" s="37" t="s">
        <v>502</v>
      </c>
      <c r="B552" s="38" t="s">
        <v>751</v>
      </c>
      <c r="C552" s="38" t="s">
        <v>752</v>
      </c>
      <c r="D552" s="38" t="s">
        <v>46</v>
      </c>
      <c r="E552" s="38" t="s">
        <v>2615</v>
      </c>
      <c r="F552" s="38" t="s">
        <v>749</v>
      </c>
      <c r="G552" s="38" t="s">
        <v>55</v>
      </c>
      <c r="H552" s="38" t="s">
        <v>2614</v>
      </c>
      <c r="I552" s="13">
        <v>625</v>
      </c>
      <c r="J552" s="38" t="s">
        <v>191</v>
      </c>
      <c r="K552" s="38" t="s">
        <v>2613</v>
      </c>
      <c r="L552" s="38" t="s">
        <v>192</v>
      </c>
      <c r="M552" s="70" t="s">
        <v>2612</v>
      </c>
      <c r="R552" s="5"/>
      <c r="S552" s="5"/>
      <c r="T552" s="5"/>
    </row>
    <row r="553" spans="1:20" s="1" customFormat="1" ht="49.5" hidden="1" customHeight="1" outlineLevel="2">
      <c r="A553" s="37" t="s">
        <v>502</v>
      </c>
      <c r="B553" s="38" t="s">
        <v>2611</v>
      </c>
      <c r="C553" s="38" t="s">
        <v>753</v>
      </c>
      <c r="D553" s="38" t="s">
        <v>46</v>
      </c>
      <c r="E553" s="38" t="s">
        <v>2610</v>
      </c>
      <c r="F553" s="38" t="s">
        <v>754</v>
      </c>
      <c r="G553" s="38" t="s">
        <v>194</v>
      </c>
      <c r="H553" s="38" t="s">
        <v>195</v>
      </c>
      <c r="I553" s="13">
        <v>10000</v>
      </c>
      <c r="J553" s="38" t="s">
        <v>193</v>
      </c>
      <c r="K553" s="38" t="s">
        <v>1065</v>
      </c>
      <c r="L553" s="38" t="s">
        <v>96</v>
      </c>
      <c r="M553" s="70"/>
      <c r="R553" s="5"/>
      <c r="S553" s="5"/>
      <c r="T553" s="5"/>
    </row>
    <row r="554" spans="1:20" s="1" customFormat="1" ht="49.5" hidden="1" customHeight="1" outlineLevel="2">
      <c r="A554" s="37" t="s">
        <v>502</v>
      </c>
      <c r="B554" s="38" t="s">
        <v>1061</v>
      </c>
      <c r="C554" s="38" t="s">
        <v>753</v>
      </c>
      <c r="D554" s="38" t="s">
        <v>46</v>
      </c>
      <c r="E554" s="38" t="s">
        <v>2609</v>
      </c>
      <c r="F554" s="38" t="s">
        <v>754</v>
      </c>
      <c r="G554" s="38" t="s">
        <v>194</v>
      </c>
      <c r="H554" s="38" t="s">
        <v>195</v>
      </c>
      <c r="I554" s="13">
        <v>13125</v>
      </c>
      <c r="J554" s="38" t="s">
        <v>193</v>
      </c>
      <c r="K554" s="38" t="s">
        <v>2605</v>
      </c>
      <c r="L554" s="38" t="s">
        <v>2608</v>
      </c>
      <c r="M554" s="70"/>
      <c r="R554" s="5"/>
      <c r="S554" s="5"/>
      <c r="T554" s="5"/>
    </row>
    <row r="555" spans="1:20" s="1" customFormat="1" ht="49.5" hidden="1" customHeight="1" outlineLevel="2">
      <c r="A555" s="37" t="s">
        <v>502</v>
      </c>
      <c r="B555" s="38" t="s">
        <v>2607</v>
      </c>
      <c r="C555" s="38" t="s">
        <v>753</v>
      </c>
      <c r="D555" s="38" t="s">
        <v>46</v>
      </c>
      <c r="E555" s="38" t="s">
        <v>2606</v>
      </c>
      <c r="F555" s="38" t="s">
        <v>754</v>
      </c>
      <c r="G555" s="38" t="s">
        <v>194</v>
      </c>
      <c r="H555" s="38" t="s">
        <v>195</v>
      </c>
      <c r="I555" s="13">
        <v>31500</v>
      </c>
      <c r="J555" s="38" t="s">
        <v>193</v>
      </c>
      <c r="K555" s="38" t="s">
        <v>2585</v>
      </c>
      <c r="L555" s="38" t="s">
        <v>305</v>
      </c>
      <c r="M555" s="70"/>
      <c r="R555" s="5"/>
      <c r="S555" s="5"/>
      <c r="T555" s="5"/>
    </row>
    <row r="556" spans="1:20" s="1" customFormat="1" ht="49.5" hidden="1" customHeight="1" outlineLevel="2">
      <c r="A556" s="37" t="s">
        <v>502</v>
      </c>
      <c r="B556" s="38" t="s">
        <v>1061</v>
      </c>
      <c r="C556" s="38" t="s">
        <v>753</v>
      </c>
      <c r="D556" s="38" t="s">
        <v>46</v>
      </c>
      <c r="E556" s="38" t="s">
        <v>2606</v>
      </c>
      <c r="F556" s="38" t="s">
        <v>754</v>
      </c>
      <c r="G556" s="38" t="s">
        <v>194</v>
      </c>
      <c r="H556" s="38" t="s">
        <v>195</v>
      </c>
      <c r="I556" s="13">
        <v>10500</v>
      </c>
      <c r="J556" s="38" t="s">
        <v>193</v>
      </c>
      <c r="K556" s="38" t="s">
        <v>2605</v>
      </c>
      <c r="L556" s="38" t="s">
        <v>196</v>
      </c>
      <c r="M556" s="70"/>
      <c r="R556" s="5"/>
      <c r="S556" s="5"/>
      <c r="T556" s="5"/>
    </row>
    <row r="557" spans="1:20" s="1" customFormat="1" ht="49.5" hidden="1" customHeight="1" outlineLevel="2">
      <c r="A557" s="37" t="s">
        <v>502</v>
      </c>
      <c r="B557" s="38" t="s">
        <v>2604</v>
      </c>
      <c r="C557" s="38" t="s">
        <v>753</v>
      </c>
      <c r="D557" s="38" t="s">
        <v>46</v>
      </c>
      <c r="E557" s="38" t="s">
        <v>2603</v>
      </c>
      <c r="F557" s="38" t="s">
        <v>754</v>
      </c>
      <c r="G557" s="38" t="s">
        <v>194</v>
      </c>
      <c r="H557" s="38" t="s">
        <v>195</v>
      </c>
      <c r="I557" s="13">
        <v>52500</v>
      </c>
      <c r="J557" s="38" t="s">
        <v>193</v>
      </c>
      <c r="K557" s="38" t="s">
        <v>2602</v>
      </c>
      <c r="L557" s="38" t="s">
        <v>196</v>
      </c>
      <c r="M557" s="70"/>
      <c r="R557" s="5"/>
      <c r="S557" s="5"/>
      <c r="T557" s="5"/>
    </row>
    <row r="558" spans="1:20" s="1" customFormat="1" ht="66" hidden="1" customHeight="1" outlineLevel="2">
      <c r="A558" s="37" t="s">
        <v>502</v>
      </c>
      <c r="B558" s="38" t="s">
        <v>1066</v>
      </c>
      <c r="C558" s="38" t="s">
        <v>1067</v>
      </c>
      <c r="D558" s="38" t="s">
        <v>2343</v>
      </c>
      <c r="E558" s="38" t="s">
        <v>1187</v>
      </c>
      <c r="F558" s="38" t="s">
        <v>754</v>
      </c>
      <c r="G558" s="38" t="s">
        <v>194</v>
      </c>
      <c r="H558" s="38" t="s">
        <v>195</v>
      </c>
      <c r="I558" s="13">
        <v>82500</v>
      </c>
      <c r="J558" s="38" t="s">
        <v>131</v>
      </c>
      <c r="K558" s="38" t="s">
        <v>2601</v>
      </c>
      <c r="L558" s="38" t="s">
        <v>1068</v>
      </c>
      <c r="M558" s="70"/>
      <c r="R558" s="5"/>
      <c r="S558" s="5"/>
      <c r="T558" s="5"/>
    </row>
    <row r="559" spans="1:20" s="1" customFormat="1" ht="82.5" hidden="1" customHeight="1" outlineLevel="2">
      <c r="A559" s="37" t="s">
        <v>502</v>
      </c>
      <c r="B559" s="38" t="s">
        <v>2600</v>
      </c>
      <c r="C559" s="38" t="s">
        <v>1062</v>
      </c>
      <c r="D559" s="38" t="s">
        <v>54</v>
      </c>
      <c r="E559" s="38" t="s">
        <v>2599</v>
      </c>
      <c r="F559" s="38" t="s">
        <v>754</v>
      </c>
      <c r="G559" s="38" t="s">
        <v>194</v>
      </c>
      <c r="H559" s="38" t="s">
        <v>195</v>
      </c>
      <c r="I559" s="13">
        <v>10000</v>
      </c>
      <c r="J559" s="38" t="s">
        <v>193</v>
      </c>
      <c r="K559" s="38" t="s">
        <v>2598</v>
      </c>
      <c r="L559" s="38" t="s">
        <v>2597</v>
      </c>
      <c r="M559" s="70" t="s">
        <v>108</v>
      </c>
      <c r="R559" s="5"/>
      <c r="S559" s="5"/>
      <c r="T559" s="5"/>
    </row>
    <row r="560" spans="1:20" s="1" customFormat="1" ht="165" hidden="1" customHeight="1" outlineLevel="2">
      <c r="A560" s="37" t="s">
        <v>502</v>
      </c>
      <c r="B560" s="38" t="s">
        <v>2596</v>
      </c>
      <c r="C560" s="38" t="s">
        <v>2595</v>
      </c>
      <c r="D560" s="38" t="s">
        <v>46</v>
      </c>
      <c r="E560" s="38" t="s">
        <v>2594</v>
      </c>
      <c r="F560" s="38" t="s">
        <v>754</v>
      </c>
      <c r="G560" s="38" t="s">
        <v>194</v>
      </c>
      <c r="H560" s="38" t="s">
        <v>195</v>
      </c>
      <c r="I560" s="13">
        <v>409000</v>
      </c>
      <c r="J560" s="38" t="s">
        <v>2593</v>
      </c>
      <c r="K560" s="38" t="s">
        <v>2592</v>
      </c>
      <c r="L560" s="38" t="s">
        <v>2591</v>
      </c>
      <c r="M560" s="70"/>
      <c r="R560" s="5"/>
      <c r="S560" s="5"/>
      <c r="T560" s="5"/>
    </row>
    <row r="561" spans="1:20" s="1" customFormat="1" ht="49.5" hidden="1" customHeight="1" outlineLevel="2">
      <c r="A561" s="37" t="s">
        <v>502</v>
      </c>
      <c r="B561" s="38" t="s">
        <v>2590</v>
      </c>
      <c r="C561" s="38" t="s">
        <v>753</v>
      </c>
      <c r="D561" s="38" t="s">
        <v>46</v>
      </c>
      <c r="E561" s="38" t="s">
        <v>2589</v>
      </c>
      <c r="F561" s="38" t="s">
        <v>754</v>
      </c>
      <c r="G561" s="38" t="s">
        <v>194</v>
      </c>
      <c r="H561" s="38" t="s">
        <v>195</v>
      </c>
      <c r="I561" s="13">
        <v>52500</v>
      </c>
      <c r="J561" s="38" t="s">
        <v>193</v>
      </c>
      <c r="K561" s="38" t="s">
        <v>2588</v>
      </c>
      <c r="L561" s="38" t="s">
        <v>196</v>
      </c>
      <c r="M561" s="70"/>
      <c r="R561" s="5"/>
      <c r="S561" s="5"/>
      <c r="T561" s="5"/>
    </row>
    <row r="562" spans="1:20" s="1" customFormat="1" ht="49.5" hidden="1" customHeight="1" outlineLevel="2">
      <c r="A562" s="37" t="s">
        <v>502</v>
      </c>
      <c r="B562" s="38" t="s">
        <v>2587</v>
      </c>
      <c r="C562" s="38" t="s">
        <v>753</v>
      </c>
      <c r="D562" s="38" t="s">
        <v>46</v>
      </c>
      <c r="E562" s="38" t="s">
        <v>2586</v>
      </c>
      <c r="F562" s="38" t="s">
        <v>754</v>
      </c>
      <c r="G562" s="38" t="s">
        <v>194</v>
      </c>
      <c r="H562" s="38" t="s">
        <v>195</v>
      </c>
      <c r="I562" s="13">
        <v>41865</v>
      </c>
      <c r="J562" s="38" t="s">
        <v>193</v>
      </c>
      <c r="K562" s="38" t="s">
        <v>2585</v>
      </c>
      <c r="L562" s="38" t="s">
        <v>305</v>
      </c>
      <c r="M562" s="70"/>
      <c r="R562" s="5"/>
      <c r="S562" s="5"/>
      <c r="T562" s="5"/>
    </row>
    <row r="563" spans="1:20" s="1" customFormat="1" ht="66" hidden="1" customHeight="1" outlineLevel="2">
      <c r="A563" s="37" t="s">
        <v>502</v>
      </c>
      <c r="B563" s="38" t="s">
        <v>2584</v>
      </c>
      <c r="C563" s="38" t="s">
        <v>2581</v>
      </c>
      <c r="D563" s="38" t="s">
        <v>46</v>
      </c>
      <c r="E563" s="38" t="s">
        <v>1936</v>
      </c>
      <c r="F563" s="38" t="s">
        <v>749</v>
      </c>
      <c r="G563" s="38" t="s">
        <v>194</v>
      </c>
      <c r="H563" s="38" t="s">
        <v>195</v>
      </c>
      <c r="I563" s="13">
        <v>12500</v>
      </c>
      <c r="J563" s="38" t="s">
        <v>197</v>
      </c>
      <c r="K563" s="38" t="s">
        <v>2583</v>
      </c>
      <c r="L563" s="38" t="s">
        <v>72</v>
      </c>
      <c r="M563" s="70"/>
      <c r="R563" s="5"/>
      <c r="S563" s="5"/>
      <c r="T563" s="5"/>
    </row>
    <row r="564" spans="1:20" s="1" customFormat="1" ht="66" hidden="1" customHeight="1" outlineLevel="2">
      <c r="A564" s="37" t="s">
        <v>502</v>
      </c>
      <c r="B564" s="38" t="s">
        <v>2582</v>
      </c>
      <c r="C564" s="38" t="s">
        <v>2581</v>
      </c>
      <c r="D564" s="38" t="s">
        <v>46</v>
      </c>
      <c r="E564" s="38" t="s">
        <v>2580</v>
      </c>
      <c r="F564" s="38" t="s">
        <v>749</v>
      </c>
      <c r="G564" s="38" t="s">
        <v>194</v>
      </c>
      <c r="H564" s="38" t="s">
        <v>195</v>
      </c>
      <c r="I564" s="13">
        <v>60445</v>
      </c>
      <c r="J564" s="38" t="s">
        <v>197</v>
      </c>
      <c r="K564" s="38" t="s">
        <v>2579</v>
      </c>
      <c r="L564" s="38" t="s">
        <v>96</v>
      </c>
      <c r="M564" s="70"/>
      <c r="R564" s="5"/>
      <c r="S564" s="5"/>
      <c r="T564" s="5"/>
    </row>
    <row r="565" spans="1:20" s="1" customFormat="1" ht="66" hidden="1" customHeight="1" outlineLevel="2">
      <c r="A565" s="37" t="s">
        <v>502</v>
      </c>
      <c r="B565" s="38" t="s">
        <v>2578</v>
      </c>
      <c r="C565" s="38" t="s">
        <v>2577</v>
      </c>
      <c r="D565" s="38" t="s">
        <v>46</v>
      </c>
      <c r="E565" s="38" t="s">
        <v>1900</v>
      </c>
      <c r="F565" s="38" t="s">
        <v>749</v>
      </c>
      <c r="G565" s="38" t="s">
        <v>194</v>
      </c>
      <c r="H565" s="38" t="s">
        <v>195</v>
      </c>
      <c r="I565" s="13">
        <v>200000</v>
      </c>
      <c r="J565" s="38" t="s">
        <v>407</v>
      </c>
      <c r="K565" s="38" t="s">
        <v>2576</v>
      </c>
      <c r="L565" s="38" t="s">
        <v>305</v>
      </c>
      <c r="M565" s="70"/>
      <c r="R565" s="5"/>
      <c r="S565" s="5"/>
      <c r="T565" s="5"/>
    </row>
    <row r="566" spans="1:20" s="1" customFormat="1" ht="99" hidden="1" customHeight="1" outlineLevel="2">
      <c r="A566" s="37" t="s">
        <v>502</v>
      </c>
      <c r="B566" s="38" t="s">
        <v>2575</v>
      </c>
      <c r="C566" s="38" t="s">
        <v>2574</v>
      </c>
      <c r="D566" s="38" t="s">
        <v>2343</v>
      </c>
      <c r="E566" s="38" t="s">
        <v>2573</v>
      </c>
      <c r="F566" s="38" t="s">
        <v>251</v>
      </c>
      <c r="G566" s="38" t="s">
        <v>194</v>
      </c>
      <c r="H566" s="38" t="s">
        <v>195</v>
      </c>
      <c r="I566" s="13">
        <v>230000</v>
      </c>
      <c r="J566" s="38" t="s">
        <v>190</v>
      </c>
      <c r="K566" s="38" t="s">
        <v>2572</v>
      </c>
      <c r="L566" s="38" t="s">
        <v>408</v>
      </c>
      <c r="M566" s="70"/>
      <c r="R566" s="5"/>
      <c r="S566" s="5"/>
      <c r="T566" s="5"/>
    </row>
    <row r="567" spans="1:20" s="1" customFormat="1" ht="82.5" hidden="1" customHeight="1" outlineLevel="2">
      <c r="A567" s="37" t="s">
        <v>502</v>
      </c>
      <c r="B567" s="38" t="s">
        <v>755</v>
      </c>
      <c r="C567" s="38" t="s">
        <v>756</v>
      </c>
      <c r="D567" s="38" t="s">
        <v>56</v>
      </c>
      <c r="E567" s="38" t="s">
        <v>2571</v>
      </c>
      <c r="F567" s="38" t="s">
        <v>65</v>
      </c>
      <c r="G567" s="38" t="s">
        <v>194</v>
      </c>
      <c r="H567" s="38" t="s">
        <v>195</v>
      </c>
      <c r="I567" s="13">
        <v>30000</v>
      </c>
      <c r="J567" s="38" t="s">
        <v>198</v>
      </c>
      <c r="K567" s="38" t="s">
        <v>2570</v>
      </c>
      <c r="L567" s="38" t="s">
        <v>1060</v>
      </c>
      <c r="M567" s="70" t="s">
        <v>105</v>
      </c>
      <c r="R567" s="5"/>
      <c r="S567" s="5"/>
      <c r="T567" s="5"/>
    </row>
    <row r="568" spans="1:20" s="1" customFormat="1" ht="82.5" hidden="1" customHeight="1" outlineLevel="2">
      <c r="A568" s="37" t="s">
        <v>502</v>
      </c>
      <c r="B568" s="38" t="s">
        <v>755</v>
      </c>
      <c r="C568" s="38" t="s">
        <v>756</v>
      </c>
      <c r="D568" s="38" t="s">
        <v>41</v>
      </c>
      <c r="E568" s="38" t="s">
        <v>2569</v>
      </c>
      <c r="F568" s="38" t="s">
        <v>65</v>
      </c>
      <c r="G568" s="38" t="s">
        <v>194</v>
      </c>
      <c r="H568" s="38" t="s">
        <v>195</v>
      </c>
      <c r="I568" s="13">
        <v>130000</v>
      </c>
      <c r="J568" s="38" t="s">
        <v>198</v>
      </c>
      <c r="K568" s="38" t="s">
        <v>2568</v>
      </c>
      <c r="L568" s="38" t="s">
        <v>2567</v>
      </c>
      <c r="M568" s="70" t="s">
        <v>105</v>
      </c>
      <c r="R568" s="5"/>
      <c r="S568" s="5"/>
      <c r="T568" s="5"/>
    </row>
    <row r="569" spans="1:20" s="1" customFormat="1" ht="49.5" hidden="1" customHeight="1" outlineLevel="2">
      <c r="A569" s="37" t="s">
        <v>502</v>
      </c>
      <c r="B569" s="38" t="s">
        <v>2566</v>
      </c>
      <c r="C569" s="38" t="s">
        <v>753</v>
      </c>
      <c r="D569" s="38" t="s">
        <v>46</v>
      </c>
      <c r="E569" s="38" t="s">
        <v>2565</v>
      </c>
      <c r="F569" s="38" t="s">
        <v>754</v>
      </c>
      <c r="G569" s="38" t="s">
        <v>194</v>
      </c>
      <c r="H569" s="38" t="s">
        <v>195</v>
      </c>
      <c r="I569" s="13">
        <v>60000</v>
      </c>
      <c r="J569" s="38" t="s">
        <v>193</v>
      </c>
      <c r="K569" s="38" t="s">
        <v>2564</v>
      </c>
      <c r="L569" s="38" t="s">
        <v>196</v>
      </c>
      <c r="M569" s="70"/>
      <c r="R569" s="5"/>
      <c r="S569" s="5"/>
      <c r="T569" s="5"/>
    </row>
    <row r="570" spans="1:20" s="1" customFormat="1" ht="49.5" hidden="1" customHeight="1" outlineLevel="2">
      <c r="A570" s="37" t="s">
        <v>502</v>
      </c>
      <c r="B570" s="38" t="s">
        <v>2563</v>
      </c>
      <c r="C570" s="38" t="s">
        <v>753</v>
      </c>
      <c r="D570" s="38" t="s">
        <v>46</v>
      </c>
      <c r="E570" s="38" t="s">
        <v>2562</v>
      </c>
      <c r="F570" s="38" t="s">
        <v>754</v>
      </c>
      <c r="G570" s="38" t="s">
        <v>194</v>
      </c>
      <c r="H570" s="38" t="s">
        <v>195</v>
      </c>
      <c r="I570" s="13">
        <v>74250</v>
      </c>
      <c r="J570" s="38" t="s">
        <v>193</v>
      </c>
      <c r="K570" s="38" t="s">
        <v>2561</v>
      </c>
      <c r="L570" s="38" t="s">
        <v>2560</v>
      </c>
      <c r="M570" s="70"/>
      <c r="R570" s="5"/>
      <c r="S570" s="5"/>
      <c r="T570" s="5"/>
    </row>
    <row r="571" spans="1:20" s="1" customFormat="1" ht="99" hidden="1" customHeight="1" outlineLevel="2">
      <c r="A571" s="37" t="s">
        <v>502</v>
      </c>
      <c r="B571" s="38" t="s">
        <v>757</v>
      </c>
      <c r="C571" s="38" t="s">
        <v>758</v>
      </c>
      <c r="D571" s="38" t="s">
        <v>46</v>
      </c>
      <c r="E571" s="38" t="s">
        <v>759</v>
      </c>
      <c r="F571" s="38" t="s">
        <v>749</v>
      </c>
      <c r="G571" s="38" t="s">
        <v>194</v>
      </c>
      <c r="H571" s="38" t="s">
        <v>195</v>
      </c>
      <c r="I571" s="13">
        <v>1185</v>
      </c>
      <c r="J571" s="38" t="s">
        <v>197</v>
      </c>
      <c r="K571" s="38" t="s">
        <v>760</v>
      </c>
      <c r="L571" s="38" t="s">
        <v>96</v>
      </c>
      <c r="M571" s="70" t="s">
        <v>2559</v>
      </c>
      <c r="R571" s="5"/>
      <c r="S571" s="5"/>
      <c r="T571" s="5"/>
    </row>
    <row r="572" spans="1:20" s="1" customFormat="1" ht="115.5" hidden="1" customHeight="1" outlineLevel="2">
      <c r="A572" s="37" t="s">
        <v>502</v>
      </c>
      <c r="B572" s="38" t="s">
        <v>755</v>
      </c>
      <c r="C572" s="38" t="s">
        <v>756</v>
      </c>
      <c r="D572" s="38" t="s">
        <v>940</v>
      </c>
      <c r="E572" s="38" t="s">
        <v>2558</v>
      </c>
      <c r="F572" s="38" t="s">
        <v>65</v>
      </c>
      <c r="G572" s="38" t="s">
        <v>194</v>
      </c>
      <c r="H572" s="38" t="s">
        <v>195</v>
      </c>
      <c r="I572" s="13">
        <v>-160000</v>
      </c>
      <c r="J572" s="38" t="s">
        <v>198</v>
      </c>
      <c r="K572" s="38" t="s">
        <v>2557</v>
      </c>
      <c r="L572" s="38" t="s">
        <v>2556</v>
      </c>
      <c r="M572" s="70" t="s">
        <v>2555</v>
      </c>
      <c r="R572" s="5"/>
      <c r="S572" s="5"/>
      <c r="T572" s="5"/>
    </row>
    <row r="573" spans="1:20" s="1" customFormat="1" ht="99" hidden="1" customHeight="1" outlineLevel="2">
      <c r="A573" s="37" t="s">
        <v>502</v>
      </c>
      <c r="B573" s="38" t="s">
        <v>757</v>
      </c>
      <c r="C573" s="38" t="s">
        <v>758</v>
      </c>
      <c r="D573" s="38" t="s">
        <v>46</v>
      </c>
      <c r="E573" s="38" t="s">
        <v>2554</v>
      </c>
      <c r="F573" s="38" t="s">
        <v>749</v>
      </c>
      <c r="G573" s="38" t="s">
        <v>194</v>
      </c>
      <c r="H573" s="38" t="s">
        <v>195</v>
      </c>
      <c r="I573" s="13">
        <v>-3065</v>
      </c>
      <c r="J573" s="38" t="s">
        <v>197</v>
      </c>
      <c r="K573" s="38" t="s">
        <v>2546</v>
      </c>
      <c r="L573" s="38" t="s">
        <v>96</v>
      </c>
      <c r="M573" s="70" t="s">
        <v>2553</v>
      </c>
      <c r="R573" s="5"/>
      <c r="S573" s="5"/>
      <c r="T573" s="5"/>
    </row>
    <row r="574" spans="1:20" s="1" customFormat="1" ht="99" hidden="1" customHeight="1" outlineLevel="2">
      <c r="A574" s="37" t="s">
        <v>502</v>
      </c>
      <c r="B574" s="38" t="s">
        <v>757</v>
      </c>
      <c r="C574" s="38" t="s">
        <v>758</v>
      </c>
      <c r="D574" s="38" t="s">
        <v>46</v>
      </c>
      <c r="E574" s="38" t="s">
        <v>2552</v>
      </c>
      <c r="F574" s="38" t="s">
        <v>749</v>
      </c>
      <c r="G574" s="38" t="s">
        <v>194</v>
      </c>
      <c r="H574" s="38" t="s">
        <v>195</v>
      </c>
      <c r="I574" s="13">
        <v>-2500</v>
      </c>
      <c r="J574" s="38" t="s">
        <v>197</v>
      </c>
      <c r="K574" s="38" t="s">
        <v>761</v>
      </c>
      <c r="L574" s="38" t="s">
        <v>762</v>
      </c>
      <c r="M574" s="70" t="s">
        <v>2551</v>
      </c>
      <c r="R574" s="5"/>
      <c r="S574" s="5"/>
      <c r="T574" s="5"/>
    </row>
    <row r="575" spans="1:20" s="1" customFormat="1" ht="99" hidden="1" customHeight="1" outlineLevel="2">
      <c r="A575" s="37" t="s">
        <v>502</v>
      </c>
      <c r="B575" s="38" t="s">
        <v>757</v>
      </c>
      <c r="C575" s="38" t="s">
        <v>758</v>
      </c>
      <c r="D575" s="38" t="s">
        <v>46</v>
      </c>
      <c r="E575" s="38" t="s">
        <v>2550</v>
      </c>
      <c r="F575" s="38" t="s">
        <v>749</v>
      </c>
      <c r="G575" s="38" t="s">
        <v>194</v>
      </c>
      <c r="H575" s="38" t="s">
        <v>195</v>
      </c>
      <c r="I575" s="13">
        <v>-2314</v>
      </c>
      <c r="J575" s="38" t="s">
        <v>197</v>
      </c>
      <c r="K575" s="38" t="s">
        <v>2549</v>
      </c>
      <c r="L575" s="36" t="s">
        <v>2548</v>
      </c>
      <c r="M575" s="70" t="s">
        <v>2547</v>
      </c>
      <c r="R575" s="5"/>
      <c r="S575" s="5"/>
      <c r="T575" s="5"/>
    </row>
    <row r="576" spans="1:20" s="1" customFormat="1" ht="82.5" hidden="1" customHeight="1" outlineLevel="2">
      <c r="A576" s="37" t="s">
        <v>502</v>
      </c>
      <c r="B576" s="38" t="s">
        <v>757</v>
      </c>
      <c r="C576" s="38" t="s">
        <v>758</v>
      </c>
      <c r="D576" s="38" t="s">
        <v>46</v>
      </c>
      <c r="E576" s="38" t="s">
        <v>948</v>
      </c>
      <c r="F576" s="38" t="s">
        <v>749</v>
      </c>
      <c r="G576" s="38" t="s">
        <v>194</v>
      </c>
      <c r="H576" s="38" t="s">
        <v>195</v>
      </c>
      <c r="I576" s="13">
        <v>-576</v>
      </c>
      <c r="J576" s="38" t="s">
        <v>197</v>
      </c>
      <c r="K576" s="38" t="s">
        <v>2546</v>
      </c>
      <c r="L576" s="38" t="s">
        <v>96</v>
      </c>
      <c r="M576" s="70" t="s">
        <v>2545</v>
      </c>
      <c r="R576" s="5"/>
      <c r="S576" s="5"/>
      <c r="T576" s="5"/>
    </row>
    <row r="577" spans="1:20" s="1" customFormat="1" ht="99" hidden="1" customHeight="1" outlineLevel="2">
      <c r="A577" s="37" t="s">
        <v>502</v>
      </c>
      <c r="B577" s="38" t="s">
        <v>2544</v>
      </c>
      <c r="C577" s="38" t="s">
        <v>2543</v>
      </c>
      <c r="D577" s="38" t="s">
        <v>46</v>
      </c>
      <c r="E577" s="38" t="s">
        <v>2542</v>
      </c>
      <c r="F577" s="38" t="s">
        <v>754</v>
      </c>
      <c r="G577" s="38" t="s">
        <v>200</v>
      </c>
      <c r="H577" s="38" t="s">
        <v>201</v>
      </c>
      <c r="I577" s="13">
        <v>285714</v>
      </c>
      <c r="J577" s="38" t="s">
        <v>193</v>
      </c>
      <c r="K577" s="38" t="s">
        <v>2541</v>
      </c>
      <c r="L577" s="38" t="s">
        <v>2540</v>
      </c>
      <c r="M577" s="70"/>
      <c r="R577" s="5"/>
      <c r="S577" s="5"/>
      <c r="T577" s="5"/>
    </row>
    <row r="578" spans="1:20" s="3" customFormat="1" ht="25.35" hidden="1" customHeight="1" outlineLevel="1">
      <c r="A578" s="39" t="s">
        <v>449</v>
      </c>
      <c r="B578" s="39"/>
      <c r="C578" s="39"/>
      <c r="D578" s="39"/>
      <c r="E578" s="39"/>
      <c r="F578" s="39"/>
      <c r="G578" s="39"/>
      <c r="H578" s="54"/>
      <c r="I578" s="43">
        <f>SUM(I579:I839)</f>
        <v>18283863</v>
      </c>
      <c r="J578" s="39"/>
      <c r="K578" s="39"/>
      <c r="L578" s="39"/>
      <c r="M578" s="39"/>
    </row>
    <row r="579" spans="1:20" ht="148.5" hidden="1" customHeight="1" outlineLevel="2">
      <c r="A579" s="60" t="s">
        <v>511</v>
      </c>
      <c r="B579" s="70" t="s">
        <v>2463</v>
      </c>
      <c r="C579" s="70" t="s">
        <v>385</v>
      </c>
      <c r="D579" s="70" t="s">
        <v>41</v>
      </c>
      <c r="E579" s="70" t="s">
        <v>2462</v>
      </c>
      <c r="F579" s="70" t="s">
        <v>252</v>
      </c>
      <c r="G579" s="70" t="s">
        <v>51</v>
      </c>
      <c r="H579" s="70" t="s">
        <v>76</v>
      </c>
      <c r="I579" s="69">
        <v>0</v>
      </c>
      <c r="J579" s="70" t="s">
        <v>214</v>
      </c>
      <c r="K579" s="70" t="s">
        <v>2539</v>
      </c>
      <c r="L579" s="70" t="s">
        <v>2460</v>
      </c>
      <c r="M579" s="70" t="s">
        <v>459</v>
      </c>
      <c r="N579" s="62"/>
    </row>
    <row r="580" spans="1:20" ht="115.5" hidden="1" customHeight="1" outlineLevel="2">
      <c r="A580" s="60" t="s">
        <v>511</v>
      </c>
      <c r="B580" s="70" t="s">
        <v>384</v>
      </c>
      <c r="C580" s="70" t="s">
        <v>776</v>
      </c>
      <c r="D580" s="70" t="s">
        <v>41</v>
      </c>
      <c r="E580" s="70" t="s">
        <v>2414</v>
      </c>
      <c r="F580" s="70" t="s">
        <v>252</v>
      </c>
      <c r="G580" s="38" t="s">
        <v>986</v>
      </c>
      <c r="H580" s="70" t="s">
        <v>254</v>
      </c>
      <c r="I580" s="69">
        <v>0</v>
      </c>
      <c r="J580" s="70" t="s">
        <v>777</v>
      </c>
      <c r="K580" s="70" t="s">
        <v>1080</v>
      </c>
      <c r="L580" s="70" t="s">
        <v>2412</v>
      </c>
      <c r="M580" s="70" t="s">
        <v>459</v>
      </c>
      <c r="N580" s="62"/>
    </row>
    <row r="581" spans="1:20" ht="181.5" hidden="1" customHeight="1" outlineLevel="2">
      <c r="A581" s="60" t="s">
        <v>511</v>
      </c>
      <c r="B581" s="70" t="s">
        <v>2538</v>
      </c>
      <c r="C581" s="70" t="s">
        <v>776</v>
      </c>
      <c r="D581" s="70" t="s">
        <v>41</v>
      </c>
      <c r="E581" s="70" t="s">
        <v>2410</v>
      </c>
      <c r="F581" s="70" t="s">
        <v>252</v>
      </c>
      <c r="G581" s="38" t="s">
        <v>986</v>
      </c>
      <c r="H581" s="70" t="s">
        <v>254</v>
      </c>
      <c r="I581" s="69">
        <v>0</v>
      </c>
      <c r="J581" s="70" t="s">
        <v>777</v>
      </c>
      <c r="K581" s="70" t="s">
        <v>2537</v>
      </c>
      <c r="L581" s="70" t="s">
        <v>2536</v>
      </c>
      <c r="M581" s="70" t="s">
        <v>459</v>
      </c>
      <c r="N581" s="62"/>
    </row>
    <row r="582" spans="1:20" ht="115.5" hidden="1" customHeight="1" outlineLevel="2">
      <c r="A582" s="60" t="s">
        <v>511</v>
      </c>
      <c r="B582" s="70" t="s">
        <v>2535</v>
      </c>
      <c r="C582" s="70" t="s">
        <v>776</v>
      </c>
      <c r="D582" s="70" t="s">
        <v>41</v>
      </c>
      <c r="E582" s="70" t="s">
        <v>2534</v>
      </c>
      <c r="F582" s="70" t="s">
        <v>252</v>
      </c>
      <c r="G582" s="70"/>
      <c r="H582" s="70"/>
      <c r="I582" s="69">
        <v>0</v>
      </c>
      <c r="J582" s="70" t="s">
        <v>777</v>
      </c>
      <c r="K582" s="70" t="s">
        <v>2533</v>
      </c>
      <c r="L582" s="70" t="s">
        <v>2532</v>
      </c>
      <c r="M582" s="70" t="s">
        <v>42</v>
      </c>
      <c r="N582" s="62"/>
    </row>
    <row r="583" spans="1:20" ht="82.5" hidden="1" outlineLevel="2">
      <c r="A583" s="60" t="s">
        <v>511</v>
      </c>
      <c r="B583" s="70" t="s">
        <v>2400</v>
      </c>
      <c r="C583" s="70" t="s">
        <v>776</v>
      </c>
      <c r="D583" s="38" t="s">
        <v>2343</v>
      </c>
      <c r="E583" s="70" t="s">
        <v>2399</v>
      </c>
      <c r="F583" s="70" t="s">
        <v>252</v>
      </c>
      <c r="G583" s="38" t="s">
        <v>986</v>
      </c>
      <c r="H583" s="70" t="s">
        <v>254</v>
      </c>
      <c r="I583" s="69">
        <v>0</v>
      </c>
      <c r="J583" s="70" t="s">
        <v>777</v>
      </c>
      <c r="K583" s="70" t="s">
        <v>2398</v>
      </c>
      <c r="L583" s="55" t="s">
        <v>2531</v>
      </c>
      <c r="M583" s="70" t="s">
        <v>459</v>
      </c>
      <c r="N583" s="62"/>
    </row>
    <row r="584" spans="1:20" ht="82.5" hidden="1" customHeight="1" outlineLevel="2">
      <c r="A584" s="60" t="s">
        <v>511</v>
      </c>
      <c r="B584" s="70" t="s">
        <v>2447</v>
      </c>
      <c r="C584" s="70" t="s">
        <v>75</v>
      </c>
      <c r="D584" s="70" t="s">
        <v>41</v>
      </c>
      <c r="E584" s="70" t="s">
        <v>2446</v>
      </c>
      <c r="F584" s="70" t="s">
        <v>252</v>
      </c>
      <c r="G584" s="70" t="s">
        <v>51</v>
      </c>
      <c r="H584" s="70" t="s">
        <v>76</v>
      </c>
      <c r="I584" s="69">
        <v>0</v>
      </c>
      <c r="J584" s="70" t="s">
        <v>508</v>
      </c>
      <c r="K584" s="70" t="s">
        <v>2445</v>
      </c>
      <c r="L584" s="70" t="s">
        <v>2530</v>
      </c>
      <c r="M584" s="70" t="s">
        <v>459</v>
      </c>
      <c r="N584" s="62"/>
    </row>
    <row r="585" spans="1:20" ht="82.5" hidden="1" customHeight="1" outlineLevel="2">
      <c r="A585" s="60" t="s">
        <v>511</v>
      </c>
      <c r="B585" s="70" t="s">
        <v>2442</v>
      </c>
      <c r="C585" s="70" t="s">
        <v>75</v>
      </c>
      <c r="D585" s="70" t="s">
        <v>41</v>
      </c>
      <c r="E585" s="70" t="s">
        <v>2529</v>
      </c>
      <c r="F585" s="70" t="s">
        <v>252</v>
      </c>
      <c r="G585" s="70" t="s">
        <v>51</v>
      </c>
      <c r="H585" s="70" t="s">
        <v>76</v>
      </c>
      <c r="I585" s="69">
        <v>0</v>
      </c>
      <c r="J585" s="70" t="s">
        <v>508</v>
      </c>
      <c r="K585" s="70" t="s">
        <v>2440</v>
      </c>
      <c r="L585" s="70" t="s">
        <v>2528</v>
      </c>
      <c r="M585" s="70" t="s">
        <v>459</v>
      </c>
      <c r="N585" s="62"/>
    </row>
    <row r="586" spans="1:20" ht="99" hidden="1" customHeight="1" outlineLevel="2">
      <c r="A586" s="60" t="s">
        <v>511</v>
      </c>
      <c r="B586" s="70" t="s">
        <v>2439</v>
      </c>
      <c r="C586" s="70" t="s">
        <v>75</v>
      </c>
      <c r="D586" s="70" t="s">
        <v>41</v>
      </c>
      <c r="E586" s="70" t="s">
        <v>2438</v>
      </c>
      <c r="F586" s="70" t="s">
        <v>252</v>
      </c>
      <c r="G586" s="70" t="s">
        <v>51</v>
      </c>
      <c r="H586" s="70" t="s">
        <v>76</v>
      </c>
      <c r="I586" s="69">
        <v>0</v>
      </c>
      <c r="J586" s="70" t="s">
        <v>508</v>
      </c>
      <c r="K586" s="70" t="s">
        <v>2437</v>
      </c>
      <c r="L586" s="70" t="s">
        <v>2436</v>
      </c>
      <c r="M586" s="70" t="s">
        <v>459</v>
      </c>
      <c r="N586" s="62"/>
    </row>
    <row r="587" spans="1:20" ht="66" hidden="1" customHeight="1" outlineLevel="2">
      <c r="A587" s="60" t="s">
        <v>511</v>
      </c>
      <c r="B587" s="70" t="s">
        <v>2435</v>
      </c>
      <c r="C587" s="70" t="s">
        <v>75</v>
      </c>
      <c r="D587" s="70" t="s">
        <v>56</v>
      </c>
      <c r="E587" s="70" t="s">
        <v>2527</v>
      </c>
      <c r="F587" s="70" t="s">
        <v>252</v>
      </c>
      <c r="G587" s="70" t="s">
        <v>51</v>
      </c>
      <c r="H587" s="70" t="s">
        <v>76</v>
      </c>
      <c r="I587" s="69">
        <v>0</v>
      </c>
      <c r="J587" s="70" t="s">
        <v>508</v>
      </c>
      <c r="K587" s="70" t="s">
        <v>2433</v>
      </c>
      <c r="L587" s="70" t="s">
        <v>1175</v>
      </c>
      <c r="M587" s="70" t="s">
        <v>459</v>
      </c>
      <c r="N587" s="62"/>
    </row>
    <row r="588" spans="1:20" ht="66" hidden="1" customHeight="1" outlineLevel="2">
      <c r="A588" s="60" t="s">
        <v>511</v>
      </c>
      <c r="B588" s="70" t="s">
        <v>2432</v>
      </c>
      <c r="C588" s="70" t="s">
        <v>75</v>
      </c>
      <c r="D588" s="70" t="s">
        <v>41</v>
      </c>
      <c r="E588" s="70" t="s">
        <v>1262</v>
      </c>
      <c r="F588" s="70" t="s">
        <v>252</v>
      </c>
      <c r="G588" s="70" t="s">
        <v>51</v>
      </c>
      <c r="H588" s="70" t="s">
        <v>76</v>
      </c>
      <c r="I588" s="69">
        <v>0</v>
      </c>
      <c r="J588" s="70" t="s">
        <v>508</v>
      </c>
      <c r="K588" s="70" t="s">
        <v>2430</v>
      </c>
      <c r="L588" s="70" t="s">
        <v>2526</v>
      </c>
      <c r="M588" s="70" t="s">
        <v>459</v>
      </c>
      <c r="N588" s="62"/>
    </row>
    <row r="589" spans="1:20" ht="165" hidden="1" customHeight="1" outlineLevel="2">
      <c r="A589" s="60" t="s">
        <v>511</v>
      </c>
      <c r="B589" s="70" t="s">
        <v>2525</v>
      </c>
      <c r="C589" s="70" t="s">
        <v>394</v>
      </c>
      <c r="D589" s="38" t="s">
        <v>2343</v>
      </c>
      <c r="E589" s="70" t="s">
        <v>2524</v>
      </c>
      <c r="F589" s="70" t="s">
        <v>252</v>
      </c>
      <c r="G589" s="70" t="s">
        <v>51</v>
      </c>
      <c r="H589" s="70" t="s">
        <v>76</v>
      </c>
      <c r="I589" s="69">
        <v>0</v>
      </c>
      <c r="J589" s="70" t="s">
        <v>2458</v>
      </c>
      <c r="K589" s="70" t="s">
        <v>2523</v>
      </c>
      <c r="L589" s="70" t="s">
        <v>2522</v>
      </c>
      <c r="M589" s="70" t="s">
        <v>459</v>
      </c>
      <c r="N589" s="62"/>
    </row>
    <row r="590" spans="1:20" ht="148.5" hidden="1" customHeight="1" outlineLevel="2">
      <c r="A590" s="60" t="s">
        <v>511</v>
      </c>
      <c r="B590" s="70" t="s">
        <v>2459</v>
      </c>
      <c r="C590" s="70" t="s">
        <v>394</v>
      </c>
      <c r="D590" s="70" t="s">
        <v>56</v>
      </c>
      <c r="E590" s="70" t="s">
        <v>2438</v>
      </c>
      <c r="F590" s="70" t="s">
        <v>252</v>
      </c>
      <c r="G590" s="70" t="s">
        <v>51</v>
      </c>
      <c r="H590" s="70" t="s">
        <v>76</v>
      </c>
      <c r="I590" s="69">
        <v>0</v>
      </c>
      <c r="J590" s="70" t="s">
        <v>2521</v>
      </c>
      <c r="K590" s="70" t="s">
        <v>2520</v>
      </c>
      <c r="L590" s="70" t="s">
        <v>383</v>
      </c>
      <c r="M590" s="70" t="s">
        <v>459</v>
      </c>
      <c r="N590" s="62"/>
    </row>
    <row r="591" spans="1:20" ht="66" hidden="1" customHeight="1" outlineLevel="2">
      <c r="A591" s="60" t="s">
        <v>511</v>
      </c>
      <c r="B591" s="70" t="s">
        <v>2519</v>
      </c>
      <c r="C591" s="70" t="s">
        <v>392</v>
      </c>
      <c r="D591" s="70" t="s">
        <v>41</v>
      </c>
      <c r="E591" s="70" t="s">
        <v>2518</v>
      </c>
      <c r="F591" s="70" t="s">
        <v>99</v>
      </c>
      <c r="G591" s="70" t="s">
        <v>78</v>
      </c>
      <c r="H591" s="70" t="s">
        <v>209</v>
      </c>
      <c r="I591" s="69">
        <v>6000</v>
      </c>
      <c r="J591" s="70" t="s">
        <v>214</v>
      </c>
      <c r="K591" s="70" t="s">
        <v>2517</v>
      </c>
      <c r="L591" s="70" t="s">
        <v>81</v>
      </c>
      <c r="M591" s="70"/>
      <c r="N591" s="62"/>
    </row>
    <row r="592" spans="1:20" ht="66" hidden="1" customHeight="1" outlineLevel="2">
      <c r="A592" s="60" t="s">
        <v>511</v>
      </c>
      <c r="B592" s="70" t="s">
        <v>2337</v>
      </c>
      <c r="C592" s="70" t="s">
        <v>2336</v>
      </c>
      <c r="D592" s="70" t="s">
        <v>54</v>
      </c>
      <c r="E592" s="70" t="s">
        <v>1910</v>
      </c>
      <c r="F592" s="70" t="s">
        <v>91</v>
      </c>
      <c r="G592" s="70" t="s">
        <v>78</v>
      </c>
      <c r="H592" s="70" t="s">
        <v>79</v>
      </c>
      <c r="I592" s="69">
        <v>0</v>
      </c>
      <c r="J592" s="70" t="s">
        <v>210</v>
      </c>
      <c r="K592" s="70" t="s">
        <v>2335</v>
      </c>
      <c r="L592" s="70" t="s">
        <v>2334</v>
      </c>
      <c r="M592" s="70" t="s">
        <v>459</v>
      </c>
      <c r="N592" s="62"/>
    </row>
    <row r="593" spans="1:14" ht="99" hidden="1" customHeight="1" outlineLevel="2">
      <c r="A593" s="60" t="s">
        <v>511</v>
      </c>
      <c r="B593" s="70" t="s">
        <v>2516</v>
      </c>
      <c r="C593" s="70" t="s">
        <v>2323</v>
      </c>
      <c r="D593" s="70" t="s">
        <v>54</v>
      </c>
      <c r="E593" s="70" t="s">
        <v>1936</v>
      </c>
      <c r="F593" s="70" t="s">
        <v>91</v>
      </c>
      <c r="G593" s="70" t="s">
        <v>78</v>
      </c>
      <c r="H593" s="70" t="s">
        <v>79</v>
      </c>
      <c r="I593" s="69">
        <v>0</v>
      </c>
      <c r="J593" s="70" t="s">
        <v>260</v>
      </c>
      <c r="K593" s="70" t="s">
        <v>2322</v>
      </c>
      <c r="L593" s="70" t="s">
        <v>207</v>
      </c>
      <c r="M593" s="70" t="s">
        <v>459</v>
      </c>
      <c r="N593" s="62"/>
    </row>
    <row r="594" spans="1:14" ht="99" hidden="1" customHeight="1" outlineLevel="2">
      <c r="A594" s="60" t="s">
        <v>511</v>
      </c>
      <c r="B594" s="70" t="s">
        <v>2318</v>
      </c>
      <c r="C594" s="70" t="s">
        <v>213</v>
      </c>
      <c r="D594" s="70" t="s">
        <v>41</v>
      </c>
      <c r="E594" s="70" t="s">
        <v>2317</v>
      </c>
      <c r="F594" s="70" t="s">
        <v>91</v>
      </c>
      <c r="G594" s="70" t="s">
        <v>78</v>
      </c>
      <c r="H594" s="70" t="s">
        <v>79</v>
      </c>
      <c r="I594" s="69">
        <v>0</v>
      </c>
      <c r="J594" s="70" t="s">
        <v>197</v>
      </c>
      <c r="K594" s="70" t="s">
        <v>2316</v>
      </c>
      <c r="L594" s="70" t="s">
        <v>393</v>
      </c>
      <c r="M594" s="70" t="s">
        <v>459</v>
      </c>
      <c r="N594" s="62"/>
    </row>
    <row r="595" spans="1:14" ht="115.5" hidden="1" customHeight="1" outlineLevel="2">
      <c r="A595" s="60" t="s">
        <v>511</v>
      </c>
      <c r="B595" s="79" t="s">
        <v>1112</v>
      </c>
      <c r="C595" s="70" t="s">
        <v>219</v>
      </c>
      <c r="D595" s="70" t="s">
        <v>46</v>
      </c>
      <c r="E595" s="70" t="s">
        <v>2307</v>
      </c>
      <c r="F595" s="70" t="s">
        <v>47</v>
      </c>
      <c r="G595" s="70" t="s">
        <v>78</v>
      </c>
      <c r="H595" s="70" t="s">
        <v>209</v>
      </c>
      <c r="I595" s="69">
        <v>0</v>
      </c>
      <c r="J595" s="70" t="s">
        <v>80</v>
      </c>
      <c r="K595" s="70" t="s">
        <v>2306</v>
      </c>
      <c r="L595" s="70" t="s">
        <v>96</v>
      </c>
      <c r="M595" s="70" t="s">
        <v>459</v>
      </c>
      <c r="N595" s="62"/>
    </row>
    <row r="596" spans="1:14" ht="115.5" hidden="1" customHeight="1" outlineLevel="2">
      <c r="A596" s="60" t="s">
        <v>511</v>
      </c>
      <c r="B596" s="79" t="s">
        <v>1112</v>
      </c>
      <c r="C596" s="70" t="s">
        <v>219</v>
      </c>
      <c r="D596" s="70" t="s">
        <v>46</v>
      </c>
      <c r="E596" s="70" t="s">
        <v>2247</v>
      </c>
      <c r="F596" s="70" t="s">
        <v>47</v>
      </c>
      <c r="G596" s="70" t="s">
        <v>78</v>
      </c>
      <c r="H596" s="70" t="s">
        <v>209</v>
      </c>
      <c r="I596" s="69">
        <v>0</v>
      </c>
      <c r="J596" s="70" t="s">
        <v>507</v>
      </c>
      <c r="K596" s="70" t="s">
        <v>2305</v>
      </c>
      <c r="L596" s="70" t="s">
        <v>96</v>
      </c>
      <c r="M596" s="70" t="s">
        <v>459</v>
      </c>
      <c r="N596" s="62"/>
    </row>
    <row r="597" spans="1:14" ht="148.5" hidden="1" customHeight="1" outlineLevel="2">
      <c r="A597" s="60" t="s">
        <v>503</v>
      </c>
      <c r="B597" s="76" t="s">
        <v>257</v>
      </c>
      <c r="C597" s="70" t="s">
        <v>77</v>
      </c>
      <c r="D597" s="70" t="s">
        <v>41</v>
      </c>
      <c r="E597" s="70" t="s">
        <v>1934</v>
      </c>
      <c r="F597" s="70" t="s">
        <v>47</v>
      </c>
      <c r="G597" s="70" t="s">
        <v>78</v>
      </c>
      <c r="H597" s="70" t="s">
        <v>209</v>
      </c>
      <c r="I597" s="69">
        <v>0</v>
      </c>
      <c r="J597" s="70" t="s">
        <v>507</v>
      </c>
      <c r="K597" s="70" t="s">
        <v>2275</v>
      </c>
      <c r="L597" s="70" t="s">
        <v>81</v>
      </c>
      <c r="M597" s="70" t="s">
        <v>459</v>
      </c>
      <c r="N597" s="62"/>
    </row>
    <row r="598" spans="1:14" ht="132" hidden="1" customHeight="1" outlineLevel="2">
      <c r="A598" s="60" t="s">
        <v>503</v>
      </c>
      <c r="B598" s="76" t="s">
        <v>257</v>
      </c>
      <c r="C598" s="70" t="s">
        <v>77</v>
      </c>
      <c r="D598" s="70" t="s">
        <v>41</v>
      </c>
      <c r="E598" s="70" t="s">
        <v>2274</v>
      </c>
      <c r="F598" s="70" t="s">
        <v>47</v>
      </c>
      <c r="G598" s="70" t="s">
        <v>78</v>
      </c>
      <c r="H598" s="70" t="s">
        <v>209</v>
      </c>
      <c r="I598" s="69">
        <v>0</v>
      </c>
      <c r="J598" s="70" t="s">
        <v>507</v>
      </c>
      <c r="K598" s="70" t="s">
        <v>2515</v>
      </c>
      <c r="L598" s="70" t="s">
        <v>96</v>
      </c>
      <c r="M598" s="70" t="s">
        <v>459</v>
      </c>
      <c r="N598" s="62"/>
    </row>
    <row r="599" spans="1:14" ht="132" hidden="1" customHeight="1" outlineLevel="2">
      <c r="A599" s="60" t="s">
        <v>503</v>
      </c>
      <c r="B599" s="76" t="s">
        <v>257</v>
      </c>
      <c r="C599" s="70" t="s">
        <v>77</v>
      </c>
      <c r="D599" s="70" t="s">
        <v>41</v>
      </c>
      <c r="E599" s="70" t="s">
        <v>2272</v>
      </c>
      <c r="F599" s="70" t="s">
        <v>47</v>
      </c>
      <c r="G599" s="70" t="s">
        <v>78</v>
      </c>
      <c r="H599" s="70" t="s">
        <v>209</v>
      </c>
      <c r="I599" s="69">
        <v>0</v>
      </c>
      <c r="J599" s="70" t="s">
        <v>507</v>
      </c>
      <c r="K599" s="70" t="s">
        <v>2271</v>
      </c>
      <c r="L599" s="70" t="s">
        <v>96</v>
      </c>
      <c r="M599" s="70" t="s">
        <v>459</v>
      </c>
      <c r="N599" s="62"/>
    </row>
    <row r="600" spans="1:14" ht="66" hidden="1" customHeight="1" outlineLevel="2">
      <c r="A600" s="60" t="s">
        <v>511</v>
      </c>
      <c r="B600" s="76" t="s">
        <v>2248</v>
      </c>
      <c r="C600" s="70" t="s">
        <v>219</v>
      </c>
      <c r="D600" s="70" t="s">
        <v>46</v>
      </c>
      <c r="E600" s="70" t="s">
        <v>2229</v>
      </c>
      <c r="F600" s="70" t="s">
        <v>47</v>
      </c>
      <c r="G600" s="70" t="s">
        <v>78</v>
      </c>
      <c r="H600" s="70" t="s">
        <v>209</v>
      </c>
      <c r="I600" s="69">
        <v>0</v>
      </c>
      <c r="J600" s="70" t="s">
        <v>507</v>
      </c>
      <c r="K600" s="70" t="s">
        <v>2249</v>
      </c>
      <c r="L600" s="70" t="s">
        <v>96</v>
      </c>
      <c r="M600" s="70" t="s">
        <v>459</v>
      </c>
      <c r="N600" s="62"/>
    </row>
    <row r="601" spans="1:14" ht="115.5" hidden="1" customHeight="1" outlineLevel="2">
      <c r="A601" s="60" t="s">
        <v>511</v>
      </c>
      <c r="B601" s="76" t="s">
        <v>2248</v>
      </c>
      <c r="C601" s="70" t="s">
        <v>219</v>
      </c>
      <c r="D601" s="70" t="s">
        <v>46</v>
      </c>
      <c r="E601" s="70" t="s">
        <v>2247</v>
      </c>
      <c r="F601" s="70" t="s">
        <v>47</v>
      </c>
      <c r="G601" s="70" t="s">
        <v>78</v>
      </c>
      <c r="H601" s="70" t="s">
        <v>209</v>
      </c>
      <c r="I601" s="69">
        <v>0</v>
      </c>
      <c r="J601" s="70" t="s">
        <v>507</v>
      </c>
      <c r="K601" s="70" t="s">
        <v>2246</v>
      </c>
      <c r="L601" s="70" t="s">
        <v>96</v>
      </c>
      <c r="M601" s="70" t="s">
        <v>459</v>
      </c>
      <c r="N601" s="62"/>
    </row>
    <row r="602" spans="1:14" ht="115.5" hidden="1" customHeight="1" outlineLevel="2">
      <c r="A602" s="60" t="s">
        <v>503</v>
      </c>
      <c r="B602" s="76" t="s">
        <v>1099</v>
      </c>
      <c r="C602" s="70" t="s">
        <v>77</v>
      </c>
      <c r="D602" s="70" t="s">
        <v>41</v>
      </c>
      <c r="E602" s="70" t="s">
        <v>2236</v>
      </c>
      <c r="F602" s="70" t="s">
        <v>47</v>
      </c>
      <c r="G602" s="70" t="s">
        <v>78</v>
      </c>
      <c r="H602" s="70" t="s">
        <v>209</v>
      </c>
      <c r="I602" s="69">
        <v>0</v>
      </c>
      <c r="J602" s="70" t="s">
        <v>507</v>
      </c>
      <c r="K602" s="70" t="s">
        <v>2235</v>
      </c>
      <c r="L602" s="70" t="s">
        <v>96</v>
      </c>
      <c r="M602" s="70" t="s">
        <v>459</v>
      </c>
      <c r="N602" s="62"/>
    </row>
    <row r="603" spans="1:14" ht="99" hidden="1" customHeight="1" outlineLevel="2">
      <c r="A603" s="60" t="s">
        <v>503</v>
      </c>
      <c r="B603" s="27" t="s">
        <v>2206</v>
      </c>
      <c r="C603" s="70" t="s">
        <v>77</v>
      </c>
      <c r="D603" s="70" t="s">
        <v>41</v>
      </c>
      <c r="E603" s="70" t="s">
        <v>2229</v>
      </c>
      <c r="F603" s="70" t="s">
        <v>47</v>
      </c>
      <c r="G603" s="70" t="s">
        <v>78</v>
      </c>
      <c r="H603" s="70" t="s">
        <v>209</v>
      </c>
      <c r="I603" s="69">
        <v>0</v>
      </c>
      <c r="J603" s="70" t="s">
        <v>507</v>
      </c>
      <c r="K603" s="70" t="s">
        <v>2228</v>
      </c>
      <c r="L603" s="70" t="s">
        <v>96</v>
      </c>
      <c r="M603" s="70" t="s">
        <v>459</v>
      </c>
      <c r="N603" s="62"/>
    </row>
    <row r="604" spans="1:14" ht="132" hidden="1" customHeight="1" outlineLevel="2">
      <c r="A604" s="60" t="s">
        <v>503</v>
      </c>
      <c r="B604" s="27" t="s">
        <v>2206</v>
      </c>
      <c r="C604" s="70" t="s">
        <v>77</v>
      </c>
      <c r="D604" s="70" t="s">
        <v>41</v>
      </c>
      <c r="E604" s="70" t="s">
        <v>2227</v>
      </c>
      <c r="F604" s="70" t="s">
        <v>47</v>
      </c>
      <c r="G604" s="70" t="s">
        <v>78</v>
      </c>
      <c r="H604" s="70" t="s">
        <v>209</v>
      </c>
      <c r="I604" s="69">
        <v>0</v>
      </c>
      <c r="J604" s="70" t="s">
        <v>507</v>
      </c>
      <c r="K604" s="70" t="s">
        <v>2226</v>
      </c>
      <c r="L604" s="70" t="s">
        <v>96</v>
      </c>
      <c r="M604" s="70" t="s">
        <v>459</v>
      </c>
      <c r="N604" s="62"/>
    </row>
    <row r="605" spans="1:14" ht="82.5" hidden="1" customHeight="1" outlineLevel="2">
      <c r="A605" s="60" t="s">
        <v>503</v>
      </c>
      <c r="B605" s="27" t="s">
        <v>2206</v>
      </c>
      <c r="C605" s="70" t="s">
        <v>77</v>
      </c>
      <c r="D605" s="70" t="s">
        <v>41</v>
      </c>
      <c r="E605" s="70" t="s">
        <v>2225</v>
      </c>
      <c r="F605" s="70" t="s">
        <v>47</v>
      </c>
      <c r="G605" s="70" t="s">
        <v>78</v>
      </c>
      <c r="H605" s="70" t="s">
        <v>209</v>
      </c>
      <c r="I605" s="69">
        <v>0</v>
      </c>
      <c r="J605" s="70" t="s">
        <v>507</v>
      </c>
      <c r="K605" s="70" t="s">
        <v>2224</v>
      </c>
      <c r="L605" s="70" t="s">
        <v>81</v>
      </c>
      <c r="M605" s="70" t="s">
        <v>459</v>
      </c>
      <c r="N605" s="62"/>
    </row>
    <row r="606" spans="1:14" ht="132" hidden="1" customHeight="1" outlineLevel="2">
      <c r="A606" s="60" t="s">
        <v>511</v>
      </c>
      <c r="B606" s="76" t="s">
        <v>2200</v>
      </c>
      <c r="C606" s="70" t="s">
        <v>219</v>
      </c>
      <c r="D606" s="70" t="s">
        <v>46</v>
      </c>
      <c r="E606" s="70" t="s">
        <v>2199</v>
      </c>
      <c r="F606" s="70" t="s">
        <v>47</v>
      </c>
      <c r="G606" s="70" t="s">
        <v>78</v>
      </c>
      <c r="H606" s="70" t="s">
        <v>209</v>
      </c>
      <c r="I606" s="69">
        <v>0</v>
      </c>
      <c r="J606" s="70" t="s">
        <v>507</v>
      </c>
      <c r="K606" s="70" t="s">
        <v>2198</v>
      </c>
      <c r="L606" s="70" t="s">
        <v>96</v>
      </c>
      <c r="M606" s="70" t="s">
        <v>459</v>
      </c>
      <c r="N606" s="62"/>
    </row>
    <row r="607" spans="1:14" ht="99" hidden="1" customHeight="1" outlineLevel="2">
      <c r="A607" s="60" t="s">
        <v>511</v>
      </c>
      <c r="B607" s="70" t="s">
        <v>2514</v>
      </c>
      <c r="C607" s="70" t="s">
        <v>97</v>
      </c>
      <c r="D607" s="38" t="s">
        <v>2343</v>
      </c>
      <c r="E607" s="70" t="s">
        <v>2307</v>
      </c>
      <c r="F607" s="70" t="s">
        <v>252</v>
      </c>
      <c r="G607" s="70" t="s">
        <v>1126</v>
      </c>
      <c r="H607" s="70" t="s">
        <v>374</v>
      </c>
      <c r="I607" s="69">
        <v>0</v>
      </c>
      <c r="J607" s="70" t="s">
        <v>53</v>
      </c>
      <c r="K607" s="70" t="s">
        <v>2513</v>
      </c>
      <c r="L607" s="70" t="s">
        <v>2512</v>
      </c>
      <c r="M607" s="70" t="s">
        <v>459</v>
      </c>
      <c r="N607" s="62"/>
    </row>
    <row r="608" spans="1:14" ht="99" hidden="1" customHeight="1" outlineLevel="2">
      <c r="A608" s="60" t="s">
        <v>503</v>
      </c>
      <c r="B608" s="70" t="s">
        <v>240</v>
      </c>
      <c r="C608" s="70" t="s">
        <v>82</v>
      </c>
      <c r="D608" s="70" t="s">
        <v>41</v>
      </c>
      <c r="E608" s="70" t="s">
        <v>2510</v>
      </c>
      <c r="F608" s="70" t="s">
        <v>83</v>
      </c>
      <c r="G608" s="70" t="s">
        <v>84</v>
      </c>
      <c r="H608" s="70" t="s">
        <v>85</v>
      </c>
      <c r="I608" s="69">
        <v>0</v>
      </c>
      <c r="J608" s="70" t="s">
        <v>45</v>
      </c>
      <c r="K608" s="70" t="s">
        <v>2149</v>
      </c>
      <c r="L608" s="70" t="s">
        <v>2511</v>
      </c>
      <c r="M608" s="70" t="s">
        <v>459</v>
      </c>
      <c r="N608" s="62"/>
    </row>
    <row r="609" spans="1:14" ht="66" hidden="1" customHeight="1" outlineLevel="2">
      <c r="A609" s="60" t="s">
        <v>503</v>
      </c>
      <c r="B609" s="70" t="s">
        <v>240</v>
      </c>
      <c r="C609" s="70" t="s">
        <v>82</v>
      </c>
      <c r="D609" s="70" t="s">
        <v>102</v>
      </c>
      <c r="E609" s="70" t="s">
        <v>2510</v>
      </c>
      <c r="F609" s="70" t="s">
        <v>83</v>
      </c>
      <c r="G609" s="70" t="s">
        <v>84</v>
      </c>
      <c r="H609" s="70" t="s">
        <v>85</v>
      </c>
      <c r="I609" s="69">
        <v>0</v>
      </c>
      <c r="J609" s="70" t="s">
        <v>45</v>
      </c>
      <c r="K609" s="70" t="s">
        <v>782</v>
      </c>
      <c r="L609" s="70" t="s">
        <v>783</v>
      </c>
      <c r="M609" s="70" t="s">
        <v>459</v>
      </c>
      <c r="N609" s="62"/>
    </row>
    <row r="610" spans="1:14" ht="66" hidden="1" customHeight="1" outlineLevel="2">
      <c r="A610" s="60" t="s">
        <v>503</v>
      </c>
      <c r="B610" s="70" t="s">
        <v>240</v>
      </c>
      <c r="C610" s="70" t="s">
        <v>82</v>
      </c>
      <c r="D610" s="70" t="s">
        <v>142</v>
      </c>
      <c r="E610" s="70" t="s">
        <v>2510</v>
      </c>
      <c r="F610" s="70" t="s">
        <v>83</v>
      </c>
      <c r="G610" s="70" t="s">
        <v>84</v>
      </c>
      <c r="H610" s="70" t="s">
        <v>85</v>
      </c>
      <c r="I610" s="69">
        <v>0</v>
      </c>
      <c r="J610" s="70" t="s">
        <v>45</v>
      </c>
      <c r="K610" s="70" t="s">
        <v>221</v>
      </c>
      <c r="L610" s="70" t="s">
        <v>767</v>
      </c>
      <c r="M610" s="70" t="s">
        <v>459</v>
      </c>
      <c r="N610" s="62"/>
    </row>
    <row r="611" spans="1:14" ht="49.5" hidden="1" customHeight="1" outlineLevel="2">
      <c r="A611" s="60" t="s">
        <v>511</v>
      </c>
      <c r="B611" s="70" t="s">
        <v>2509</v>
      </c>
      <c r="C611" s="70" t="s">
        <v>103</v>
      </c>
      <c r="D611" s="70" t="s">
        <v>56</v>
      </c>
      <c r="E611" s="70" t="s">
        <v>2508</v>
      </c>
      <c r="F611" s="70" t="s">
        <v>252</v>
      </c>
      <c r="G611" s="70" t="s">
        <v>84</v>
      </c>
      <c r="H611" s="70" t="s">
        <v>85</v>
      </c>
      <c r="I611" s="69">
        <v>71150</v>
      </c>
      <c r="J611" s="70" t="s">
        <v>92</v>
      </c>
      <c r="K611" s="70" t="s">
        <v>515</v>
      </c>
      <c r="L611" s="70" t="s">
        <v>98</v>
      </c>
      <c r="M611" s="70"/>
      <c r="N611" s="62"/>
    </row>
    <row r="612" spans="1:14" ht="66" hidden="1" customHeight="1" outlineLevel="2">
      <c r="A612" s="60" t="s">
        <v>511</v>
      </c>
      <c r="B612" s="70" t="s">
        <v>2135</v>
      </c>
      <c r="C612" s="70" t="s">
        <v>2134</v>
      </c>
      <c r="D612" s="70" t="s">
        <v>2133</v>
      </c>
      <c r="E612" s="70" t="s">
        <v>2132</v>
      </c>
      <c r="F612" s="70" t="s">
        <v>2131</v>
      </c>
      <c r="G612" s="70" t="s">
        <v>84</v>
      </c>
      <c r="H612" s="70" t="s">
        <v>374</v>
      </c>
      <c r="I612" s="69">
        <v>0</v>
      </c>
      <c r="J612" s="70" t="s">
        <v>53</v>
      </c>
      <c r="K612" s="70" t="s">
        <v>2130</v>
      </c>
      <c r="L612" s="70" t="s">
        <v>2124</v>
      </c>
      <c r="M612" s="70" t="s">
        <v>459</v>
      </c>
      <c r="N612" s="62"/>
    </row>
    <row r="613" spans="1:14" ht="132" hidden="1" customHeight="1" outlineLevel="2">
      <c r="A613" s="60" t="s">
        <v>511</v>
      </c>
      <c r="B613" s="70" t="s">
        <v>2507</v>
      </c>
      <c r="C613" s="70" t="s">
        <v>385</v>
      </c>
      <c r="D613" s="70" t="s">
        <v>41</v>
      </c>
      <c r="E613" s="70" t="s">
        <v>2506</v>
      </c>
      <c r="F613" s="70" t="s">
        <v>252</v>
      </c>
      <c r="G613" s="70" t="s">
        <v>51</v>
      </c>
      <c r="H613" s="70" t="s">
        <v>76</v>
      </c>
      <c r="I613" s="69">
        <v>0</v>
      </c>
      <c r="J613" s="70" t="s">
        <v>214</v>
      </c>
      <c r="K613" s="70" t="s">
        <v>2505</v>
      </c>
      <c r="L613" s="70" t="s">
        <v>2460</v>
      </c>
      <c r="M613" s="70" t="s">
        <v>459</v>
      </c>
      <c r="N613" s="62"/>
    </row>
    <row r="614" spans="1:14" ht="99" hidden="1" customHeight="1" outlineLevel="2">
      <c r="A614" s="60" t="s">
        <v>511</v>
      </c>
      <c r="B614" s="70" t="s">
        <v>2504</v>
      </c>
      <c r="C614" s="70" t="s">
        <v>75</v>
      </c>
      <c r="D614" s="38" t="s">
        <v>2343</v>
      </c>
      <c r="E614" s="70" t="s">
        <v>2304</v>
      </c>
      <c r="F614" s="70" t="s">
        <v>252</v>
      </c>
      <c r="G614" s="70" t="s">
        <v>51</v>
      </c>
      <c r="H614" s="70" t="s">
        <v>76</v>
      </c>
      <c r="I614" s="69">
        <v>0</v>
      </c>
      <c r="J614" s="70" t="s">
        <v>508</v>
      </c>
      <c r="K614" s="70" t="s">
        <v>2428</v>
      </c>
      <c r="L614" s="70" t="s">
        <v>2341</v>
      </c>
      <c r="M614" s="70" t="s">
        <v>459</v>
      </c>
      <c r="N614" s="62"/>
    </row>
    <row r="615" spans="1:14" ht="82.5" hidden="1" customHeight="1" outlineLevel="2">
      <c r="A615" s="60" t="s">
        <v>511</v>
      </c>
      <c r="B615" s="70" t="s">
        <v>2424</v>
      </c>
      <c r="C615" s="70" t="s">
        <v>2423</v>
      </c>
      <c r="D615" s="70" t="s">
        <v>41</v>
      </c>
      <c r="E615" s="70" t="s">
        <v>2422</v>
      </c>
      <c r="F615" s="70" t="s">
        <v>2421</v>
      </c>
      <c r="G615" s="70" t="s">
        <v>51</v>
      </c>
      <c r="H615" s="70" t="s">
        <v>2420</v>
      </c>
      <c r="I615" s="69">
        <v>0</v>
      </c>
      <c r="J615" s="70" t="s">
        <v>100</v>
      </c>
      <c r="K615" s="70" t="s">
        <v>2419</v>
      </c>
      <c r="L615" s="70" t="s">
        <v>81</v>
      </c>
      <c r="M615" s="70" t="s">
        <v>459</v>
      </c>
      <c r="N615" s="62"/>
    </row>
    <row r="616" spans="1:14" ht="49.5" hidden="1" customHeight="1" outlineLevel="2">
      <c r="A616" s="60" t="s">
        <v>511</v>
      </c>
      <c r="B616" s="70" t="s">
        <v>2395</v>
      </c>
      <c r="C616" s="70" t="s">
        <v>514</v>
      </c>
      <c r="D616" s="70" t="s">
        <v>41</v>
      </c>
      <c r="E616" s="70" t="s">
        <v>2394</v>
      </c>
      <c r="F616" s="70" t="s">
        <v>99</v>
      </c>
      <c r="G616" s="70" t="s">
        <v>78</v>
      </c>
      <c r="H616" s="70" t="s">
        <v>79</v>
      </c>
      <c r="I616" s="69">
        <v>0</v>
      </c>
      <c r="J616" s="70" t="s">
        <v>100</v>
      </c>
      <c r="K616" s="70" t="s">
        <v>2393</v>
      </c>
      <c r="L616" s="70" t="s">
        <v>81</v>
      </c>
      <c r="M616" s="70" t="s">
        <v>459</v>
      </c>
      <c r="N616" s="62"/>
    </row>
    <row r="617" spans="1:14" ht="82.5" hidden="1" customHeight="1" outlineLevel="2">
      <c r="A617" s="60" t="s">
        <v>511</v>
      </c>
      <c r="B617" s="70" t="s">
        <v>504</v>
      </c>
      <c r="C617" s="70" t="s">
        <v>87</v>
      </c>
      <c r="D617" s="70" t="s">
        <v>41</v>
      </c>
      <c r="E617" s="70" t="s">
        <v>790</v>
      </c>
      <c r="F617" s="70" t="s">
        <v>99</v>
      </c>
      <c r="G617" s="70" t="s">
        <v>78</v>
      </c>
      <c r="H617" s="70" t="s">
        <v>79</v>
      </c>
      <c r="I617" s="69">
        <v>30000</v>
      </c>
      <c r="J617" s="70" t="s">
        <v>505</v>
      </c>
      <c r="K617" s="70" t="s">
        <v>506</v>
      </c>
      <c r="L617" s="70" t="s">
        <v>89</v>
      </c>
      <c r="M617" s="70" t="s">
        <v>105</v>
      </c>
      <c r="N617" s="62"/>
    </row>
    <row r="618" spans="1:14" ht="66" hidden="1" customHeight="1" outlineLevel="2">
      <c r="A618" s="60" t="s">
        <v>511</v>
      </c>
      <c r="B618" s="70" t="s">
        <v>2503</v>
      </c>
      <c r="C618" s="70" t="s">
        <v>211</v>
      </c>
      <c r="D618" s="70" t="s">
        <v>41</v>
      </c>
      <c r="E618" s="70" t="s">
        <v>2367</v>
      </c>
      <c r="F618" s="70" t="s">
        <v>91</v>
      </c>
      <c r="G618" s="70" t="s">
        <v>78</v>
      </c>
      <c r="H618" s="70" t="s">
        <v>209</v>
      </c>
      <c r="I618" s="69">
        <v>0</v>
      </c>
      <c r="J618" s="70" t="s">
        <v>210</v>
      </c>
      <c r="K618" s="70" t="s">
        <v>2365</v>
      </c>
      <c r="L618" s="70" t="s">
        <v>510</v>
      </c>
      <c r="M618" s="70" t="s">
        <v>459</v>
      </c>
      <c r="N618" s="62"/>
    </row>
    <row r="619" spans="1:14" ht="66" hidden="1" customHeight="1" outlineLevel="2">
      <c r="A619" s="60" t="s">
        <v>511</v>
      </c>
      <c r="B619" s="70" t="s">
        <v>2502</v>
      </c>
      <c r="C619" s="70" t="s">
        <v>211</v>
      </c>
      <c r="D619" s="70" t="s">
        <v>54</v>
      </c>
      <c r="E619" s="70" t="s">
        <v>1557</v>
      </c>
      <c r="F619" s="70" t="s">
        <v>91</v>
      </c>
      <c r="G619" s="70" t="s">
        <v>78</v>
      </c>
      <c r="H619" s="70" t="s">
        <v>209</v>
      </c>
      <c r="I619" s="69">
        <v>0</v>
      </c>
      <c r="J619" s="70" t="s">
        <v>210</v>
      </c>
      <c r="K619" s="70" t="s">
        <v>2501</v>
      </c>
      <c r="L619" s="70" t="s">
        <v>212</v>
      </c>
      <c r="M619" s="70" t="s">
        <v>459</v>
      </c>
      <c r="N619" s="62"/>
    </row>
    <row r="620" spans="1:14" ht="66" hidden="1" customHeight="1" outlineLevel="2">
      <c r="A620" s="60" t="s">
        <v>511</v>
      </c>
      <c r="B620" s="70" t="s">
        <v>215</v>
      </c>
      <c r="C620" s="70" t="s">
        <v>216</v>
      </c>
      <c r="D620" s="70" t="s">
        <v>54</v>
      </c>
      <c r="E620" s="70" t="s">
        <v>2500</v>
      </c>
      <c r="F620" s="70" t="s">
        <v>91</v>
      </c>
      <c r="G620" s="70" t="s">
        <v>78</v>
      </c>
      <c r="H620" s="70" t="s">
        <v>209</v>
      </c>
      <c r="I620" s="69">
        <v>0</v>
      </c>
      <c r="J620" s="70" t="s">
        <v>210</v>
      </c>
      <c r="K620" s="70" t="s">
        <v>779</v>
      </c>
      <c r="L620" s="70" t="s">
        <v>217</v>
      </c>
      <c r="M620" s="70" t="s">
        <v>459</v>
      </c>
      <c r="N620" s="62"/>
    </row>
    <row r="621" spans="1:14" ht="49.5" hidden="1" customHeight="1" outlineLevel="2">
      <c r="A621" s="60" t="s">
        <v>511</v>
      </c>
      <c r="B621" s="70" t="s">
        <v>2356</v>
      </c>
      <c r="C621" s="70" t="s">
        <v>389</v>
      </c>
      <c r="D621" s="70" t="s">
        <v>41</v>
      </c>
      <c r="E621" s="70" t="s">
        <v>2354</v>
      </c>
      <c r="F621" s="70" t="s">
        <v>91</v>
      </c>
      <c r="G621" s="70" t="s">
        <v>78</v>
      </c>
      <c r="H621" s="70" t="s">
        <v>209</v>
      </c>
      <c r="I621" s="69">
        <v>0</v>
      </c>
      <c r="J621" s="70" t="s">
        <v>388</v>
      </c>
      <c r="K621" s="70" t="s">
        <v>2353</v>
      </c>
      <c r="L621" s="70" t="s">
        <v>2352</v>
      </c>
      <c r="M621" s="70" t="s">
        <v>459</v>
      </c>
      <c r="N621" s="62"/>
    </row>
    <row r="622" spans="1:14" ht="99" hidden="1" customHeight="1" outlineLevel="2">
      <c r="A622" s="60" t="s">
        <v>511</v>
      </c>
      <c r="B622" s="70" t="s">
        <v>2340</v>
      </c>
      <c r="C622" s="70" t="s">
        <v>90</v>
      </c>
      <c r="D622" s="70" t="s">
        <v>41</v>
      </c>
      <c r="E622" s="70" t="s">
        <v>2339</v>
      </c>
      <c r="F622" s="70" t="s">
        <v>91</v>
      </c>
      <c r="G622" s="70" t="s">
        <v>78</v>
      </c>
      <c r="H622" s="70" t="s">
        <v>209</v>
      </c>
      <c r="I622" s="69">
        <v>0</v>
      </c>
      <c r="J622" s="70" t="s">
        <v>262</v>
      </c>
      <c r="K622" s="70" t="s">
        <v>2338</v>
      </c>
      <c r="L622" s="70" t="s">
        <v>510</v>
      </c>
      <c r="M622" s="70" t="s">
        <v>459</v>
      </c>
      <c r="N622" s="62"/>
    </row>
    <row r="623" spans="1:14" ht="148.5" hidden="1" customHeight="1" outlineLevel="2">
      <c r="A623" s="60" t="s">
        <v>511</v>
      </c>
      <c r="B623" s="70" t="s">
        <v>2499</v>
      </c>
      <c r="C623" s="70" t="s">
        <v>101</v>
      </c>
      <c r="D623" s="70" t="s">
        <v>41</v>
      </c>
      <c r="E623" s="70" t="s">
        <v>592</v>
      </c>
      <c r="F623" s="70" t="s">
        <v>91</v>
      </c>
      <c r="G623" s="70" t="s">
        <v>78</v>
      </c>
      <c r="H623" s="70" t="s">
        <v>209</v>
      </c>
      <c r="I623" s="69">
        <v>530000</v>
      </c>
      <c r="J623" s="70" t="s">
        <v>256</v>
      </c>
      <c r="K623" s="70" t="s">
        <v>2498</v>
      </c>
      <c r="L623" s="70" t="s">
        <v>781</v>
      </c>
      <c r="M623" s="70" t="s">
        <v>105</v>
      </c>
      <c r="N623" s="62"/>
    </row>
    <row r="624" spans="1:14" ht="49.5" hidden="1" customHeight="1" outlineLevel="2">
      <c r="A624" s="60" t="s">
        <v>511</v>
      </c>
      <c r="B624" s="70" t="s">
        <v>2497</v>
      </c>
      <c r="C624" s="70" t="s">
        <v>101</v>
      </c>
      <c r="D624" s="70" t="s">
        <v>41</v>
      </c>
      <c r="E624" s="70" t="s">
        <v>1084</v>
      </c>
      <c r="F624" s="70" t="s">
        <v>91</v>
      </c>
      <c r="G624" s="70" t="s">
        <v>78</v>
      </c>
      <c r="H624" s="70" t="s">
        <v>79</v>
      </c>
      <c r="I624" s="11">
        <v>2701</v>
      </c>
      <c r="J624" s="70" t="s">
        <v>256</v>
      </c>
      <c r="K624" s="70" t="s">
        <v>2496</v>
      </c>
      <c r="L624" s="70" t="s">
        <v>781</v>
      </c>
      <c r="M624" s="70" t="s">
        <v>105</v>
      </c>
      <c r="N624" s="62"/>
    </row>
    <row r="625" spans="1:14" ht="115.5" hidden="1" customHeight="1" outlineLevel="2">
      <c r="A625" s="60" t="s">
        <v>511</v>
      </c>
      <c r="B625" s="70" t="s">
        <v>2495</v>
      </c>
      <c r="C625" s="70" t="s">
        <v>101</v>
      </c>
      <c r="D625" s="70" t="s">
        <v>41</v>
      </c>
      <c r="E625" s="70" t="s">
        <v>1185</v>
      </c>
      <c r="F625" s="70" t="s">
        <v>91</v>
      </c>
      <c r="G625" s="70" t="s">
        <v>78</v>
      </c>
      <c r="H625" s="70" t="s">
        <v>209</v>
      </c>
      <c r="I625" s="69">
        <v>0</v>
      </c>
      <c r="J625" s="70" t="s">
        <v>256</v>
      </c>
      <c r="K625" s="70" t="s">
        <v>390</v>
      </c>
      <c r="L625" s="70" t="s">
        <v>2494</v>
      </c>
      <c r="M625" s="70" t="s">
        <v>459</v>
      </c>
      <c r="N625" s="62"/>
    </row>
    <row r="626" spans="1:14" ht="49.5" hidden="1" customHeight="1" outlineLevel="2">
      <c r="A626" s="60" t="s">
        <v>511</v>
      </c>
      <c r="B626" s="70" t="s">
        <v>2493</v>
      </c>
      <c r="C626" s="70" t="s">
        <v>93</v>
      </c>
      <c r="D626" s="70" t="s">
        <v>94</v>
      </c>
      <c r="E626" s="70" t="s">
        <v>1185</v>
      </c>
      <c r="F626" s="70" t="s">
        <v>91</v>
      </c>
      <c r="G626" s="70"/>
      <c r="H626" s="70"/>
      <c r="I626" s="69">
        <v>0</v>
      </c>
      <c r="J626" s="70" t="s">
        <v>210</v>
      </c>
      <c r="K626" s="70" t="s">
        <v>218</v>
      </c>
      <c r="L626" s="70" t="s">
        <v>2492</v>
      </c>
      <c r="M626" s="70" t="s">
        <v>43</v>
      </c>
      <c r="N626" s="62"/>
    </row>
    <row r="627" spans="1:14" ht="49.5" hidden="1" customHeight="1" outlineLevel="2">
      <c r="A627" s="60" t="s">
        <v>511</v>
      </c>
      <c r="B627" s="70" t="s">
        <v>2491</v>
      </c>
      <c r="C627" s="70" t="s">
        <v>93</v>
      </c>
      <c r="D627" s="70" t="s">
        <v>145</v>
      </c>
      <c r="E627" s="70" t="s">
        <v>1185</v>
      </c>
      <c r="F627" s="70" t="s">
        <v>91</v>
      </c>
      <c r="G627" s="70"/>
      <c r="H627" s="70"/>
      <c r="I627" s="69">
        <v>0</v>
      </c>
      <c r="J627" s="70" t="s">
        <v>210</v>
      </c>
      <c r="K627" s="70" t="s">
        <v>792</v>
      </c>
      <c r="L627" s="70" t="s">
        <v>793</v>
      </c>
      <c r="M627" s="70" t="s">
        <v>43</v>
      </c>
      <c r="N627" s="62"/>
    </row>
    <row r="628" spans="1:14" ht="66" hidden="1" customHeight="1" outlineLevel="2">
      <c r="A628" s="60" t="s">
        <v>511</v>
      </c>
      <c r="B628" s="70" t="s">
        <v>2490</v>
      </c>
      <c r="C628" s="70" t="s">
        <v>377</v>
      </c>
      <c r="D628" s="70" t="s">
        <v>145</v>
      </c>
      <c r="E628" s="70" t="s">
        <v>2477</v>
      </c>
      <c r="F628" s="70" t="s">
        <v>91</v>
      </c>
      <c r="G628" s="70"/>
      <c r="H628" s="70"/>
      <c r="I628" s="69">
        <v>0</v>
      </c>
      <c r="J628" s="70" t="s">
        <v>1081</v>
      </c>
      <c r="K628" s="70" t="s">
        <v>2489</v>
      </c>
      <c r="L628" s="70" t="s">
        <v>780</v>
      </c>
      <c r="M628" s="70" t="s">
        <v>43</v>
      </c>
      <c r="N628" s="62"/>
    </row>
    <row r="629" spans="1:14" ht="99" hidden="1" customHeight="1" outlineLevel="2">
      <c r="A629" s="60" t="s">
        <v>511</v>
      </c>
      <c r="B629" s="76" t="s">
        <v>1099</v>
      </c>
      <c r="C629" s="70" t="s">
        <v>219</v>
      </c>
      <c r="D629" s="70" t="s">
        <v>46</v>
      </c>
      <c r="E629" s="70" t="s">
        <v>2234</v>
      </c>
      <c r="F629" s="70" t="s">
        <v>47</v>
      </c>
      <c r="G629" s="70" t="s">
        <v>78</v>
      </c>
      <c r="H629" s="70" t="s">
        <v>209</v>
      </c>
      <c r="I629" s="69">
        <v>0</v>
      </c>
      <c r="J629" s="70" t="s">
        <v>80</v>
      </c>
      <c r="K629" s="70" t="s">
        <v>2233</v>
      </c>
      <c r="L629" s="70" t="s">
        <v>96</v>
      </c>
      <c r="M629" s="70" t="s">
        <v>459</v>
      </c>
      <c r="N629" s="62"/>
    </row>
    <row r="630" spans="1:14" ht="148.5" hidden="1" customHeight="1" outlineLevel="2">
      <c r="A630" s="60" t="s">
        <v>503</v>
      </c>
      <c r="B630" s="79" t="s">
        <v>1112</v>
      </c>
      <c r="C630" s="79" t="s">
        <v>77</v>
      </c>
      <c r="D630" s="79" t="s">
        <v>41</v>
      </c>
      <c r="E630" s="70" t="s">
        <v>2304</v>
      </c>
      <c r="F630" s="70" t="s">
        <v>47</v>
      </c>
      <c r="G630" s="70" t="s">
        <v>78</v>
      </c>
      <c r="H630" s="70" t="s">
        <v>209</v>
      </c>
      <c r="I630" s="69">
        <v>0</v>
      </c>
      <c r="J630" s="70" t="s">
        <v>80</v>
      </c>
      <c r="K630" s="70" t="s">
        <v>2303</v>
      </c>
      <c r="L630" s="70" t="s">
        <v>96</v>
      </c>
      <c r="M630" s="70" t="s">
        <v>459</v>
      </c>
      <c r="N630" s="62"/>
    </row>
    <row r="631" spans="1:14" ht="181.5" hidden="1" customHeight="1" outlineLevel="2">
      <c r="A631" s="60" t="s">
        <v>503</v>
      </c>
      <c r="B631" s="79" t="s">
        <v>1112</v>
      </c>
      <c r="C631" s="79" t="s">
        <v>77</v>
      </c>
      <c r="D631" s="79" t="s">
        <v>41</v>
      </c>
      <c r="E631" s="70" t="s">
        <v>2302</v>
      </c>
      <c r="F631" s="70" t="s">
        <v>47</v>
      </c>
      <c r="G631" s="70" t="s">
        <v>78</v>
      </c>
      <c r="H631" s="70" t="s">
        <v>209</v>
      </c>
      <c r="I631" s="69">
        <v>0</v>
      </c>
      <c r="J631" s="70" t="s">
        <v>80</v>
      </c>
      <c r="K631" s="70" t="s">
        <v>2488</v>
      </c>
      <c r="L631" s="70" t="s">
        <v>81</v>
      </c>
      <c r="M631" s="70" t="s">
        <v>459</v>
      </c>
      <c r="N631" s="62"/>
    </row>
    <row r="632" spans="1:14" ht="132" hidden="1" customHeight="1" outlineLevel="2">
      <c r="A632" s="60" t="s">
        <v>503</v>
      </c>
      <c r="B632" s="79" t="s">
        <v>1112</v>
      </c>
      <c r="C632" s="79" t="s">
        <v>77</v>
      </c>
      <c r="D632" s="79" t="s">
        <v>41</v>
      </c>
      <c r="E632" s="70" t="s">
        <v>2300</v>
      </c>
      <c r="F632" s="70" t="s">
        <v>47</v>
      </c>
      <c r="G632" s="70" t="s">
        <v>78</v>
      </c>
      <c r="H632" s="70" t="s">
        <v>209</v>
      </c>
      <c r="I632" s="69">
        <v>0</v>
      </c>
      <c r="J632" s="70" t="s">
        <v>80</v>
      </c>
      <c r="K632" s="70" t="s">
        <v>2487</v>
      </c>
      <c r="L632" s="70" t="s">
        <v>81</v>
      </c>
      <c r="M632" s="70" t="s">
        <v>459</v>
      </c>
      <c r="N632" s="62"/>
    </row>
    <row r="633" spans="1:14" ht="132" hidden="1" customHeight="1" outlineLevel="2">
      <c r="A633" s="60" t="s">
        <v>511</v>
      </c>
      <c r="B633" s="79" t="s">
        <v>1112</v>
      </c>
      <c r="C633" s="70" t="s">
        <v>219</v>
      </c>
      <c r="D633" s="70" t="s">
        <v>46</v>
      </c>
      <c r="E633" s="70" t="s">
        <v>2186</v>
      </c>
      <c r="F633" s="70" t="s">
        <v>47</v>
      </c>
      <c r="G633" s="70" t="s">
        <v>78</v>
      </c>
      <c r="H633" s="70" t="s">
        <v>209</v>
      </c>
      <c r="I633" s="69">
        <v>0</v>
      </c>
      <c r="J633" s="70" t="s">
        <v>80</v>
      </c>
      <c r="K633" s="70" t="s">
        <v>2486</v>
      </c>
      <c r="L633" s="70" t="s">
        <v>81</v>
      </c>
      <c r="M633" s="70" t="s">
        <v>459</v>
      </c>
      <c r="N633" s="62"/>
    </row>
    <row r="634" spans="1:14" ht="132" hidden="1" customHeight="1" outlineLevel="2">
      <c r="A634" s="60" t="s">
        <v>503</v>
      </c>
      <c r="B634" s="76" t="s">
        <v>257</v>
      </c>
      <c r="C634" s="70" t="s">
        <v>77</v>
      </c>
      <c r="D634" s="70" t="s">
        <v>41</v>
      </c>
      <c r="E634" s="70" t="s">
        <v>2270</v>
      </c>
      <c r="F634" s="70" t="s">
        <v>47</v>
      </c>
      <c r="G634" s="70" t="s">
        <v>78</v>
      </c>
      <c r="H634" s="70" t="s">
        <v>209</v>
      </c>
      <c r="I634" s="69">
        <v>0</v>
      </c>
      <c r="J634" s="70" t="s">
        <v>80</v>
      </c>
      <c r="K634" s="70" t="s">
        <v>2269</v>
      </c>
      <c r="L634" s="70" t="s">
        <v>81</v>
      </c>
      <c r="M634" s="70" t="s">
        <v>459</v>
      </c>
      <c r="N634" s="62"/>
    </row>
    <row r="635" spans="1:14" ht="132" hidden="1" customHeight="1" outlineLevel="2">
      <c r="A635" s="60" t="s">
        <v>503</v>
      </c>
      <c r="B635" s="76" t="s">
        <v>257</v>
      </c>
      <c r="C635" s="70" t="s">
        <v>77</v>
      </c>
      <c r="D635" s="70" t="s">
        <v>41</v>
      </c>
      <c r="E635" s="70" t="s">
        <v>2268</v>
      </c>
      <c r="F635" s="70" t="s">
        <v>47</v>
      </c>
      <c r="G635" s="70" t="s">
        <v>78</v>
      </c>
      <c r="H635" s="70" t="s">
        <v>209</v>
      </c>
      <c r="I635" s="69">
        <v>0</v>
      </c>
      <c r="J635" s="70" t="s">
        <v>80</v>
      </c>
      <c r="K635" s="70" t="s">
        <v>2267</v>
      </c>
      <c r="L635" s="70" t="s">
        <v>81</v>
      </c>
      <c r="M635" s="70" t="s">
        <v>459</v>
      </c>
      <c r="N635" s="62"/>
    </row>
    <row r="636" spans="1:14" ht="181.5" hidden="1" customHeight="1" outlineLevel="2">
      <c r="A636" s="60" t="s">
        <v>511</v>
      </c>
      <c r="B636" s="76" t="s">
        <v>257</v>
      </c>
      <c r="C636" s="70" t="s">
        <v>219</v>
      </c>
      <c r="D636" s="70" t="s">
        <v>46</v>
      </c>
      <c r="E636" s="70" t="s">
        <v>2244</v>
      </c>
      <c r="F636" s="70" t="s">
        <v>47</v>
      </c>
      <c r="G636" s="70" t="s">
        <v>78</v>
      </c>
      <c r="H636" s="70" t="s">
        <v>209</v>
      </c>
      <c r="I636" s="69">
        <v>0</v>
      </c>
      <c r="J636" s="70" t="s">
        <v>80</v>
      </c>
      <c r="K636" s="70" t="s">
        <v>2266</v>
      </c>
      <c r="L636" s="70" t="s">
        <v>96</v>
      </c>
      <c r="M636" s="70" t="s">
        <v>459</v>
      </c>
      <c r="N636" s="62"/>
    </row>
    <row r="637" spans="1:14" ht="148.5" hidden="1" customHeight="1" outlineLevel="2">
      <c r="A637" s="60" t="s">
        <v>511</v>
      </c>
      <c r="B637" s="76" t="s">
        <v>257</v>
      </c>
      <c r="C637" s="70" t="s">
        <v>219</v>
      </c>
      <c r="D637" s="70" t="s">
        <v>46</v>
      </c>
      <c r="E637" s="70" t="s">
        <v>2265</v>
      </c>
      <c r="F637" s="70" t="s">
        <v>47</v>
      </c>
      <c r="G637" s="70" t="s">
        <v>78</v>
      </c>
      <c r="H637" s="70" t="s">
        <v>209</v>
      </c>
      <c r="I637" s="69">
        <v>0</v>
      </c>
      <c r="J637" s="70" t="s">
        <v>80</v>
      </c>
      <c r="K637" s="70" t="s">
        <v>2264</v>
      </c>
      <c r="L637" s="70" t="s">
        <v>96</v>
      </c>
      <c r="M637" s="70" t="s">
        <v>459</v>
      </c>
      <c r="N637" s="62"/>
    </row>
    <row r="638" spans="1:14" ht="181.5" hidden="1" customHeight="1" outlineLevel="2">
      <c r="A638" s="60" t="s">
        <v>511</v>
      </c>
      <c r="B638" s="76" t="s">
        <v>2485</v>
      </c>
      <c r="C638" s="70" t="s">
        <v>219</v>
      </c>
      <c r="D638" s="70" t="s">
        <v>46</v>
      </c>
      <c r="E638" s="70" t="s">
        <v>2244</v>
      </c>
      <c r="F638" s="70" t="s">
        <v>47</v>
      </c>
      <c r="G638" s="70" t="s">
        <v>78</v>
      </c>
      <c r="H638" s="70" t="s">
        <v>209</v>
      </c>
      <c r="I638" s="69">
        <v>0</v>
      </c>
      <c r="J638" s="70" t="s">
        <v>80</v>
      </c>
      <c r="K638" s="70" t="s">
        <v>2243</v>
      </c>
      <c r="L638" s="70" t="s">
        <v>96</v>
      </c>
      <c r="M638" s="70" t="s">
        <v>459</v>
      </c>
      <c r="N638" s="62"/>
    </row>
    <row r="639" spans="1:14" ht="198" hidden="1" customHeight="1" outlineLevel="2">
      <c r="A639" s="60" t="s">
        <v>511</v>
      </c>
      <c r="B639" s="70" t="s">
        <v>2483</v>
      </c>
      <c r="C639" s="70" t="s">
        <v>219</v>
      </c>
      <c r="D639" s="70" t="s">
        <v>46</v>
      </c>
      <c r="E639" s="70" t="s">
        <v>2188</v>
      </c>
      <c r="F639" s="70" t="s">
        <v>47</v>
      </c>
      <c r="G639" s="70" t="s">
        <v>78</v>
      </c>
      <c r="H639" s="70" t="s">
        <v>209</v>
      </c>
      <c r="I639" s="69">
        <v>0</v>
      </c>
      <c r="J639" s="70" t="s">
        <v>80</v>
      </c>
      <c r="K639" s="70" t="s">
        <v>2187</v>
      </c>
      <c r="L639" s="70" t="s">
        <v>96</v>
      </c>
      <c r="M639" s="70" t="s">
        <v>459</v>
      </c>
      <c r="N639" s="62"/>
    </row>
    <row r="640" spans="1:14" ht="198" hidden="1" customHeight="1" outlineLevel="2">
      <c r="A640" s="60" t="s">
        <v>511</v>
      </c>
      <c r="B640" s="70" t="s">
        <v>2483</v>
      </c>
      <c r="C640" s="70" t="s">
        <v>219</v>
      </c>
      <c r="D640" s="70" t="s">
        <v>46</v>
      </c>
      <c r="E640" s="70" t="s">
        <v>2186</v>
      </c>
      <c r="F640" s="70" t="s">
        <v>47</v>
      </c>
      <c r="G640" s="70" t="s">
        <v>78</v>
      </c>
      <c r="H640" s="70" t="s">
        <v>209</v>
      </c>
      <c r="I640" s="69">
        <v>0</v>
      </c>
      <c r="J640" s="70" t="s">
        <v>80</v>
      </c>
      <c r="K640" s="70" t="s">
        <v>2484</v>
      </c>
      <c r="L640" s="70" t="s">
        <v>96</v>
      </c>
      <c r="M640" s="70" t="s">
        <v>459</v>
      </c>
      <c r="N640" s="62"/>
    </row>
    <row r="641" spans="1:14" ht="214.5" hidden="1" customHeight="1" outlineLevel="2">
      <c r="A641" s="60" t="s">
        <v>511</v>
      </c>
      <c r="B641" s="70" t="s">
        <v>2483</v>
      </c>
      <c r="C641" s="70" t="s">
        <v>219</v>
      </c>
      <c r="D641" s="70" t="s">
        <v>46</v>
      </c>
      <c r="E641" s="70" t="s">
        <v>2184</v>
      </c>
      <c r="F641" s="70" t="s">
        <v>47</v>
      </c>
      <c r="G641" s="70" t="s">
        <v>78</v>
      </c>
      <c r="H641" s="70" t="s">
        <v>209</v>
      </c>
      <c r="I641" s="69">
        <v>0</v>
      </c>
      <c r="J641" s="70" t="s">
        <v>80</v>
      </c>
      <c r="K641" s="70" t="s">
        <v>2482</v>
      </c>
      <c r="L641" s="70" t="s">
        <v>81</v>
      </c>
      <c r="M641" s="70" t="s">
        <v>459</v>
      </c>
      <c r="N641" s="62"/>
    </row>
    <row r="642" spans="1:14" ht="115.5" hidden="1" customHeight="1" outlineLevel="2">
      <c r="A642" s="60" t="s">
        <v>511</v>
      </c>
      <c r="B642" s="70" t="s">
        <v>2206</v>
      </c>
      <c r="C642" s="70" t="s">
        <v>77</v>
      </c>
      <c r="D642" s="70" t="s">
        <v>41</v>
      </c>
      <c r="E642" s="70" t="s">
        <v>2223</v>
      </c>
      <c r="F642" s="70" t="s">
        <v>47</v>
      </c>
      <c r="G642" s="70" t="s">
        <v>78</v>
      </c>
      <c r="H642" s="70" t="s">
        <v>209</v>
      </c>
      <c r="I642" s="69">
        <v>0</v>
      </c>
      <c r="J642" s="70" t="s">
        <v>80</v>
      </c>
      <c r="K642" s="70" t="s">
        <v>2222</v>
      </c>
      <c r="L642" s="70" t="s">
        <v>81</v>
      </c>
      <c r="M642" s="70" t="s">
        <v>459</v>
      </c>
      <c r="N642" s="62"/>
    </row>
    <row r="643" spans="1:14" ht="148.5" hidden="1" customHeight="1" outlineLevel="2">
      <c r="A643" s="60" t="s">
        <v>511</v>
      </c>
      <c r="B643" s="70" t="s">
        <v>2206</v>
      </c>
      <c r="C643" s="70" t="s">
        <v>219</v>
      </c>
      <c r="D643" s="70" t="s">
        <v>46</v>
      </c>
      <c r="E643" s="70" t="s">
        <v>2221</v>
      </c>
      <c r="F643" s="70" t="s">
        <v>47</v>
      </c>
      <c r="G643" s="70" t="s">
        <v>78</v>
      </c>
      <c r="H643" s="70" t="s">
        <v>209</v>
      </c>
      <c r="I643" s="69">
        <v>0</v>
      </c>
      <c r="J643" s="70" t="s">
        <v>80</v>
      </c>
      <c r="K643" s="70" t="s">
        <v>2220</v>
      </c>
      <c r="L643" s="70" t="s">
        <v>96</v>
      </c>
      <c r="M643" s="70" t="s">
        <v>459</v>
      </c>
      <c r="N643" s="62"/>
    </row>
    <row r="644" spans="1:14" ht="115.5" hidden="1" customHeight="1" outlineLevel="2">
      <c r="A644" s="60" t="s">
        <v>503</v>
      </c>
      <c r="B644" s="70" t="s">
        <v>2206</v>
      </c>
      <c r="C644" s="70" t="s">
        <v>77</v>
      </c>
      <c r="D644" s="70" t="s">
        <v>41</v>
      </c>
      <c r="E644" s="70" t="s">
        <v>2219</v>
      </c>
      <c r="F644" s="70" t="s">
        <v>47</v>
      </c>
      <c r="G644" s="70" t="s">
        <v>78</v>
      </c>
      <c r="H644" s="70" t="s">
        <v>209</v>
      </c>
      <c r="I644" s="69">
        <v>0</v>
      </c>
      <c r="J644" s="70" t="s">
        <v>80</v>
      </c>
      <c r="K644" s="70" t="s">
        <v>2218</v>
      </c>
      <c r="L644" s="70" t="s">
        <v>96</v>
      </c>
      <c r="M644" s="70" t="s">
        <v>459</v>
      </c>
      <c r="N644" s="62"/>
    </row>
    <row r="645" spans="1:14" ht="132" hidden="1" customHeight="1" outlineLevel="2">
      <c r="A645" s="60" t="s">
        <v>503</v>
      </c>
      <c r="B645" s="70" t="s">
        <v>2206</v>
      </c>
      <c r="C645" s="70" t="s">
        <v>77</v>
      </c>
      <c r="D645" s="70" t="s">
        <v>41</v>
      </c>
      <c r="E645" s="70" t="s">
        <v>2217</v>
      </c>
      <c r="F645" s="70" t="s">
        <v>47</v>
      </c>
      <c r="G645" s="70" t="s">
        <v>78</v>
      </c>
      <c r="H645" s="70" t="s">
        <v>209</v>
      </c>
      <c r="I645" s="69">
        <v>0</v>
      </c>
      <c r="J645" s="70" t="s">
        <v>80</v>
      </c>
      <c r="K645" s="70" t="s">
        <v>2216</v>
      </c>
      <c r="L645" s="70" t="s">
        <v>81</v>
      </c>
      <c r="M645" s="70" t="s">
        <v>459</v>
      </c>
      <c r="N645" s="62"/>
    </row>
    <row r="646" spans="1:14" ht="181.5" hidden="1" customHeight="1" outlineLevel="2">
      <c r="A646" s="60" t="s">
        <v>511</v>
      </c>
      <c r="B646" s="70" t="s">
        <v>2174</v>
      </c>
      <c r="C646" s="70" t="s">
        <v>219</v>
      </c>
      <c r="D646" s="27" t="s">
        <v>41</v>
      </c>
      <c r="E646" s="27" t="s">
        <v>2478</v>
      </c>
      <c r="F646" s="70" t="s">
        <v>47</v>
      </c>
      <c r="G646" s="70" t="s">
        <v>78</v>
      </c>
      <c r="H646" s="70" t="s">
        <v>209</v>
      </c>
      <c r="I646" s="69">
        <v>0</v>
      </c>
      <c r="J646" s="70" t="s">
        <v>80</v>
      </c>
      <c r="K646" s="70" t="s">
        <v>2481</v>
      </c>
      <c r="L646" s="70" t="s">
        <v>2480</v>
      </c>
      <c r="M646" s="70" t="s">
        <v>459</v>
      </c>
      <c r="N646" s="62"/>
    </row>
    <row r="647" spans="1:14" ht="165" hidden="1" customHeight="1" outlineLevel="2">
      <c r="A647" s="60" t="s">
        <v>511</v>
      </c>
      <c r="B647" s="70" t="s">
        <v>2174</v>
      </c>
      <c r="C647" s="70" t="s">
        <v>219</v>
      </c>
      <c r="D647" s="27" t="s">
        <v>41</v>
      </c>
      <c r="E647" s="27" t="s">
        <v>2478</v>
      </c>
      <c r="F647" s="70" t="s">
        <v>47</v>
      </c>
      <c r="G647" s="70" t="s">
        <v>78</v>
      </c>
      <c r="H647" s="70" t="s">
        <v>209</v>
      </c>
      <c r="I647" s="69">
        <v>0</v>
      </c>
      <c r="J647" s="70" t="s">
        <v>80</v>
      </c>
      <c r="K647" s="70" t="s">
        <v>2479</v>
      </c>
      <c r="L647" s="70" t="s">
        <v>796</v>
      </c>
      <c r="M647" s="70" t="s">
        <v>459</v>
      </c>
      <c r="N647" s="62"/>
    </row>
    <row r="648" spans="1:14" ht="148.5" hidden="1" customHeight="1" outlineLevel="2">
      <c r="A648" s="60" t="s">
        <v>511</v>
      </c>
      <c r="B648" s="70" t="s">
        <v>2174</v>
      </c>
      <c r="C648" s="70" t="s">
        <v>219</v>
      </c>
      <c r="D648" s="27" t="s">
        <v>41</v>
      </c>
      <c r="E648" s="27" t="s">
        <v>2478</v>
      </c>
      <c r="F648" s="70" t="s">
        <v>47</v>
      </c>
      <c r="G648" s="70" t="s">
        <v>78</v>
      </c>
      <c r="H648" s="70" t="s">
        <v>209</v>
      </c>
      <c r="I648" s="69">
        <v>0</v>
      </c>
      <c r="J648" s="70" t="s">
        <v>80</v>
      </c>
      <c r="K648" s="70" t="s">
        <v>2177</v>
      </c>
      <c r="L648" s="70" t="s">
        <v>62</v>
      </c>
      <c r="M648" s="70" t="s">
        <v>459</v>
      </c>
      <c r="N648" s="62"/>
    </row>
    <row r="649" spans="1:14" ht="132" hidden="1" customHeight="1" outlineLevel="2">
      <c r="A649" s="60" t="s">
        <v>511</v>
      </c>
      <c r="B649" s="70" t="s">
        <v>2174</v>
      </c>
      <c r="C649" s="70" t="s">
        <v>219</v>
      </c>
      <c r="D649" s="27" t="s">
        <v>41</v>
      </c>
      <c r="E649" s="27" t="s">
        <v>2478</v>
      </c>
      <c r="F649" s="70" t="s">
        <v>47</v>
      </c>
      <c r="G649" s="70" t="s">
        <v>78</v>
      </c>
      <c r="H649" s="70" t="s">
        <v>209</v>
      </c>
      <c r="I649" s="69">
        <v>0</v>
      </c>
      <c r="J649" s="70" t="s">
        <v>80</v>
      </c>
      <c r="K649" s="70" t="s">
        <v>2176</v>
      </c>
      <c r="L649" s="70" t="s">
        <v>631</v>
      </c>
      <c r="M649" s="70" t="s">
        <v>459</v>
      </c>
      <c r="N649" s="62"/>
    </row>
    <row r="650" spans="1:14" ht="181.5" hidden="1" customHeight="1" outlineLevel="2">
      <c r="A650" s="60" t="s">
        <v>511</v>
      </c>
      <c r="B650" s="70" t="s">
        <v>2174</v>
      </c>
      <c r="C650" s="70" t="s">
        <v>219</v>
      </c>
      <c r="D650" s="27" t="s">
        <v>41</v>
      </c>
      <c r="E650" s="27" t="s">
        <v>2478</v>
      </c>
      <c r="F650" s="70" t="s">
        <v>47</v>
      </c>
      <c r="G650" s="70" t="s">
        <v>78</v>
      </c>
      <c r="H650" s="70" t="s">
        <v>79</v>
      </c>
      <c r="I650" s="69">
        <v>0</v>
      </c>
      <c r="J650" s="70" t="s">
        <v>80</v>
      </c>
      <c r="K650" s="70" t="s">
        <v>2172</v>
      </c>
      <c r="L650" s="70" t="s">
        <v>63</v>
      </c>
      <c r="M650" s="70" t="s">
        <v>459</v>
      </c>
      <c r="N650" s="62"/>
    </row>
    <row r="651" spans="1:14" ht="99" hidden="1" customHeight="1" outlineLevel="2">
      <c r="A651" s="60" t="s">
        <v>511</v>
      </c>
      <c r="B651" s="70" t="s">
        <v>240</v>
      </c>
      <c r="C651" s="70" t="s">
        <v>82</v>
      </c>
      <c r="D651" s="70" t="s">
        <v>41</v>
      </c>
      <c r="E651" s="70" t="s">
        <v>2477</v>
      </c>
      <c r="F651" s="70" t="s">
        <v>83</v>
      </c>
      <c r="G651" s="70" t="s">
        <v>84</v>
      </c>
      <c r="H651" s="70" t="s">
        <v>85</v>
      </c>
      <c r="I651" s="69">
        <v>0</v>
      </c>
      <c r="J651" s="70" t="s">
        <v>45</v>
      </c>
      <c r="K651" s="70" t="s">
        <v>2149</v>
      </c>
      <c r="L651" s="70" t="s">
        <v>2476</v>
      </c>
      <c r="M651" s="70" t="s">
        <v>459</v>
      </c>
      <c r="N651" s="62"/>
    </row>
    <row r="652" spans="1:14" ht="66" hidden="1" customHeight="1" outlineLevel="2">
      <c r="A652" s="60" t="s">
        <v>511</v>
      </c>
      <c r="B652" s="70" t="s">
        <v>2146</v>
      </c>
      <c r="C652" s="70" t="s">
        <v>387</v>
      </c>
      <c r="D652" s="70" t="s">
        <v>41</v>
      </c>
      <c r="E652" s="70" t="s">
        <v>2265</v>
      </c>
      <c r="F652" s="70" t="s">
        <v>83</v>
      </c>
      <c r="G652" s="70" t="s">
        <v>84</v>
      </c>
      <c r="H652" s="70" t="s">
        <v>85</v>
      </c>
      <c r="I652" s="69">
        <v>0</v>
      </c>
      <c r="J652" s="70" t="s">
        <v>386</v>
      </c>
      <c r="K652" s="70" t="s">
        <v>2144</v>
      </c>
      <c r="L652" s="70" t="s">
        <v>62</v>
      </c>
      <c r="M652" s="70" t="s">
        <v>459</v>
      </c>
      <c r="N652" s="62"/>
    </row>
    <row r="653" spans="1:14" ht="99" hidden="1" customHeight="1" outlineLevel="2">
      <c r="A653" s="60" t="s">
        <v>511</v>
      </c>
      <c r="B653" s="70" t="s">
        <v>2475</v>
      </c>
      <c r="C653" s="70" t="s">
        <v>97</v>
      </c>
      <c r="D653" s="70" t="s">
        <v>41</v>
      </c>
      <c r="E653" s="70"/>
      <c r="F653" s="70" t="s">
        <v>252</v>
      </c>
      <c r="G653" s="70" t="s">
        <v>84</v>
      </c>
      <c r="H653" s="70" t="s">
        <v>85</v>
      </c>
      <c r="I653" s="69">
        <v>435000</v>
      </c>
      <c r="J653" s="70" t="s">
        <v>53</v>
      </c>
      <c r="K653" s="70" t="s">
        <v>2474</v>
      </c>
      <c r="L653" s="70" t="s">
        <v>62</v>
      </c>
      <c r="M653" s="78" t="s">
        <v>766</v>
      </c>
      <c r="N653" s="62"/>
    </row>
    <row r="654" spans="1:14" ht="66" hidden="1" customHeight="1" outlineLevel="2">
      <c r="A654" s="60" t="s">
        <v>511</v>
      </c>
      <c r="B654" s="70" t="s">
        <v>2473</v>
      </c>
      <c r="C654" s="70" t="s">
        <v>97</v>
      </c>
      <c r="D654" s="38" t="s">
        <v>2343</v>
      </c>
      <c r="E654" s="70" t="s">
        <v>765</v>
      </c>
      <c r="F654" s="70" t="s">
        <v>252</v>
      </c>
      <c r="G654" s="70" t="s">
        <v>84</v>
      </c>
      <c r="H654" s="70" t="s">
        <v>85</v>
      </c>
      <c r="I654" s="69">
        <v>73500</v>
      </c>
      <c r="J654" s="70" t="s">
        <v>53</v>
      </c>
      <c r="K654" s="70" t="s">
        <v>768</v>
      </c>
      <c r="L654" s="70" t="s">
        <v>2341</v>
      </c>
      <c r="M654" s="70" t="s">
        <v>105</v>
      </c>
      <c r="N654" s="62"/>
    </row>
    <row r="655" spans="1:14" ht="82.5" hidden="1" customHeight="1" outlineLevel="2">
      <c r="A655" s="60" t="s">
        <v>511</v>
      </c>
      <c r="B655" s="70" t="s">
        <v>769</v>
      </c>
      <c r="C655" s="70" t="s">
        <v>97</v>
      </c>
      <c r="D655" s="70" t="s">
        <v>41</v>
      </c>
      <c r="E655" s="70" t="s">
        <v>770</v>
      </c>
      <c r="F655" s="70" t="s">
        <v>252</v>
      </c>
      <c r="G655" s="70" t="s">
        <v>84</v>
      </c>
      <c r="H655" s="70" t="s">
        <v>85</v>
      </c>
      <c r="I655" s="69">
        <v>465500</v>
      </c>
      <c r="J655" s="70" t="s">
        <v>53</v>
      </c>
      <c r="K655" s="70" t="s">
        <v>771</v>
      </c>
      <c r="L655" s="70" t="s">
        <v>2472</v>
      </c>
      <c r="M655" s="70" t="s">
        <v>105</v>
      </c>
      <c r="N655" s="62"/>
    </row>
    <row r="656" spans="1:14" ht="49.5" hidden="1" customHeight="1" outlineLevel="2">
      <c r="A656" s="60" t="s">
        <v>511</v>
      </c>
      <c r="B656" s="70" t="s">
        <v>2471</v>
      </c>
      <c r="C656" s="70" t="s">
        <v>97</v>
      </c>
      <c r="D656" s="70" t="s">
        <v>41</v>
      </c>
      <c r="E656" s="70" t="s">
        <v>772</v>
      </c>
      <c r="F656" s="70" t="s">
        <v>252</v>
      </c>
      <c r="G656" s="70" t="s">
        <v>84</v>
      </c>
      <c r="H656" s="70" t="s">
        <v>85</v>
      </c>
      <c r="I656" s="69">
        <v>708000</v>
      </c>
      <c r="J656" s="70" t="s">
        <v>53</v>
      </c>
      <c r="K656" s="70" t="s">
        <v>2142</v>
      </c>
      <c r="L656" s="70" t="s">
        <v>428</v>
      </c>
      <c r="M656" s="78"/>
      <c r="N656" s="62"/>
    </row>
    <row r="657" spans="1:14" ht="66" hidden="1" customHeight="1" outlineLevel="2">
      <c r="A657" s="60" t="s">
        <v>511</v>
      </c>
      <c r="B657" s="70" t="s">
        <v>2141</v>
      </c>
      <c r="C657" s="70" t="s">
        <v>103</v>
      </c>
      <c r="D657" s="70" t="s">
        <v>41</v>
      </c>
      <c r="E657" s="70" t="s">
        <v>2118</v>
      </c>
      <c r="F657" s="70" t="s">
        <v>252</v>
      </c>
      <c r="G657" s="70" t="s">
        <v>84</v>
      </c>
      <c r="H657" s="70" t="s">
        <v>85</v>
      </c>
      <c r="I657" s="69">
        <v>0</v>
      </c>
      <c r="J657" s="70" t="s">
        <v>92</v>
      </c>
      <c r="K657" s="70" t="s">
        <v>2140</v>
      </c>
      <c r="L657" s="70" t="s">
        <v>2470</v>
      </c>
      <c r="M657" s="70" t="s">
        <v>459</v>
      </c>
      <c r="N657" s="62"/>
    </row>
    <row r="658" spans="1:14" ht="115.5" hidden="1" customHeight="1" outlineLevel="2">
      <c r="A658" s="60" t="s">
        <v>511</v>
      </c>
      <c r="B658" s="70" t="s">
        <v>2125</v>
      </c>
      <c r="C658" s="70" t="s">
        <v>263</v>
      </c>
      <c r="D658" s="70" t="s">
        <v>2122</v>
      </c>
      <c r="E658" s="70" t="s">
        <v>470</v>
      </c>
      <c r="F658" s="70" t="s">
        <v>264</v>
      </c>
      <c r="G658" s="70" t="s">
        <v>84</v>
      </c>
      <c r="H658" s="70" t="s">
        <v>85</v>
      </c>
      <c r="I658" s="69">
        <v>182885</v>
      </c>
      <c r="J658" s="70" t="s">
        <v>53</v>
      </c>
      <c r="K658" s="70" t="s">
        <v>513</v>
      </c>
      <c r="L658" s="70" t="s">
        <v>2124</v>
      </c>
      <c r="M658" s="70"/>
      <c r="N658" s="62"/>
    </row>
    <row r="659" spans="1:14" ht="99" hidden="1" customHeight="1" outlineLevel="2">
      <c r="A659" s="60" t="s">
        <v>511</v>
      </c>
      <c r="B659" s="70" t="s">
        <v>2469</v>
      </c>
      <c r="C659" s="70" t="s">
        <v>263</v>
      </c>
      <c r="D659" s="70" t="s">
        <v>56</v>
      </c>
      <c r="E659" s="70" t="s">
        <v>2468</v>
      </c>
      <c r="F659" s="70" t="s">
        <v>264</v>
      </c>
      <c r="G659" s="70" t="s">
        <v>84</v>
      </c>
      <c r="H659" s="70" t="s">
        <v>85</v>
      </c>
      <c r="I659" s="69">
        <v>73500</v>
      </c>
      <c r="J659" s="70" t="s">
        <v>53</v>
      </c>
      <c r="K659" s="70" t="s">
        <v>2467</v>
      </c>
      <c r="L659" s="70" t="s">
        <v>98</v>
      </c>
      <c r="M659" s="70"/>
      <c r="N659" s="62"/>
    </row>
    <row r="660" spans="1:14" ht="49.5" hidden="1" customHeight="1" outlineLevel="2">
      <c r="A660" s="60" t="s">
        <v>511</v>
      </c>
      <c r="B660" s="70" t="s">
        <v>2138</v>
      </c>
      <c r="C660" s="70" t="s">
        <v>263</v>
      </c>
      <c r="D660" s="70" t="s">
        <v>2122</v>
      </c>
      <c r="E660" s="70" t="s">
        <v>2137</v>
      </c>
      <c r="F660" s="70" t="s">
        <v>264</v>
      </c>
      <c r="G660" s="70" t="s">
        <v>84</v>
      </c>
      <c r="H660" s="70" t="s">
        <v>85</v>
      </c>
      <c r="I660" s="69">
        <v>164000</v>
      </c>
      <c r="J660" s="70" t="s">
        <v>53</v>
      </c>
      <c r="K660" s="70" t="s">
        <v>2136</v>
      </c>
      <c r="L660" s="70" t="s">
        <v>2124</v>
      </c>
      <c r="M660" s="70"/>
      <c r="N660" s="62"/>
    </row>
    <row r="661" spans="1:14" ht="49.5" hidden="1" customHeight="1" outlineLevel="2">
      <c r="A661" s="60" t="s">
        <v>511</v>
      </c>
      <c r="B661" s="70" t="s">
        <v>2123</v>
      </c>
      <c r="C661" s="70" t="s">
        <v>263</v>
      </c>
      <c r="D661" s="70" t="s">
        <v>2122</v>
      </c>
      <c r="E661" s="70" t="s">
        <v>773</v>
      </c>
      <c r="F661" s="70" t="s">
        <v>264</v>
      </c>
      <c r="G661" s="70" t="s">
        <v>84</v>
      </c>
      <c r="H661" s="70" t="s">
        <v>85</v>
      </c>
      <c r="I661" s="69">
        <v>0</v>
      </c>
      <c r="J661" s="70" t="s">
        <v>53</v>
      </c>
      <c r="K661" s="70" t="s">
        <v>516</v>
      </c>
      <c r="L661" s="70" t="s">
        <v>517</v>
      </c>
      <c r="M661" s="70" t="s">
        <v>459</v>
      </c>
      <c r="N661" s="62"/>
    </row>
    <row r="662" spans="1:14" ht="115.5" hidden="1" customHeight="1" outlineLevel="2">
      <c r="A662" s="60" t="s">
        <v>511</v>
      </c>
      <c r="B662" s="70" t="s">
        <v>2466</v>
      </c>
      <c r="C662" s="70" t="s">
        <v>263</v>
      </c>
      <c r="D662" s="70" t="s">
        <v>406</v>
      </c>
      <c r="E662" s="70" t="s">
        <v>2118</v>
      </c>
      <c r="F662" s="70" t="s">
        <v>264</v>
      </c>
      <c r="G662" s="70" t="s">
        <v>84</v>
      </c>
      <c r="H662" s="70" t="s">
        <v>85</v>
      </c>
      <c r="I662" s="69">
        <v>0</v>
      </c>
      <c r="J662" s="70" t="s">
        <v>53</v>
      </c>
      <c r="K662" s="70" t="s">
        <v>2121</v>
      </c>
      <c r="L662" s="70" t="s">
        <v>2465</v>
      </c>
      <c r="M662" s="70" t="s">
        <v>459</v>
      </c>
      <c r="N662" s="62"/>
    </row>
    <row r="663" spans="1:14" ht="82.5" hidden="1" customHeight="1" outlineLevel="2">
      <c r="A663" s="60" t="s">
        <v>511</v>
      </c>
      <c r="B663" s="70" t="s">
        <v>2464</v>
      </c>
      <c r="C663" s="70" t="s">
        <v>263</v>
      </c>
      <c r="D663" s="70" t="s">
        <v>41</v>
      </c>
      <c r="E663" s="70" t="s">
        <v>2118</v>
      </c>
      <c r="F663" s="70" t="s">
        <v>264</v>
      </c>
      <c r="G663" s="70" t="s">
        <v>84</v>
      </c>
      <c r="H663" s="70" t="s">
        <v>85</v>
      </c>
      <c r="I663" s="69">
        <v>0</v>
      </c>
      <c r="J663" s="70" t="s">
        <v>53</v>
      </c>
      <c r="K663" s="70" t="s">
        <v>2117</v>
      </c>
      <c r="L663" s="70" t="s">
        <v>2116</v>
      </c>
      <c r="M663" s="70" t="s">
        <v>459</v>
      </c>
      <c r="N663" s="62"/>
    </row>
    <row r="664" spans="1:14" ht="66" hidden="1" customHeight="1" outlineLevel="2">
      <c r="A664" s="60" t="s">
        <v>503</v>
      </c>
      <c r="B664" s="70" t="s">
        <v>2129</v>
      </c>
      <c r="C664" s="70" t="s">
        <v>263</v>
      </c>
      <c r="D664" s="70" t="s">
        <v>56</v>
      </c>
      <c r="E664" s="70" t="s">
        <v>2128</v>
      </c>
      <c r="F664" s="70" t="s">
        <v>264</v>
      </c>
      <c r="G664" s="70" t="s">
        <v>84</v>
      </c>
      <c r="H664" s="70" t="s">
        <v>85</v>
      </c>
      <c r="I664" s="69">
        <v>0</v>
      </c>
      <c r="J664" s="70" t="s">
        <v>53</v>
      </c>
      <c r="K664" s="70" t="s">
        <v>2127</v>
      </c>
      <c r="L664" s="70" t="s">
        <v>2126</v>
      </c>
      <c r="M664" s="70" t="s">
        <v>459</v>
      </c>
      <c r="N664" s="62"/>
    </row>
    <row r="665" spans="1:14" ht="148.5" hidden="1" customHeight="1" outlineLevel="2">
      <c r="A665" s="60" t="s">
        <v>511</v>
      </c>
      <c r="B665" s="70" t="s">
        <v>2463</v>
      </c>
      <c r="C665" s="70" t="s">
        <v>385</v>
      </c>
      <c r="D665" s="70" t="s">
        <v>41</v>
      </c>
      <c r="E665" s="70" t="s">
        <v>2462</v>
      </c>
      <c r="F665" s="70" t="s">
        <v>252</v>
      </c>
      <c r="G665" s="70" t="s">
        <v>51</v>
      </c>
      <c r="H665" s="70" t="s">
        <v>76</v>
      </c>
      <c r="I665" s="69">
        <v>600000</v>
      </c>
      <c r="J665" s="70" t="s">
        <v>214</v>
      </c>
      <c r="K665" s="70" t="s">
        <v>2461</v>
      </c>
      <c r="L665" s="70" t="s">
        <v>2460</v>
      </c>
      <c r="M665" s="70"/>
      <c r="N665" s="62"/>
    </row>
    <row r="666" spans="1:14" ht="148.5" hidden="1" customHeight="1" outlineLevel="2">
      <c r="A666" s="60" t="s">
        <v>511</v>
      </c>
      <c r="B666" s="70" t="s">
        <v>2459</v>
      </c>
      <c r="C666" s="70" t="s">
        <v>394</v>
      </c>
      <c r="D666" s="70" t="s">
        <v>56</v>
      </c>
      <c r="E666" s="70" t="s">
        <v>2438</v>
      </c>
      <c r="F666" s="70" t="s">
        <v>252</v>
      </c>
      <c r="G666" s="70" t="s">
        <v>51</v>
      </c>
      <c r="H666" s="70" t="s">
        <v>76</v>
      </c>
      <c r="I666" s="69">
        <v>60000</v>
      </c>
      <c r="J666" s="70" t="s">
        <v>2458</v>
      </c>
      <c r="K666" s="70" t="s">
        <v>2457</v>
      </c>
      <c r="L666" s="70" t="s">
        <v>383</v>
      </c>
      <c r="M666" s="70"/>
      <c r="N666" s="62"/>
    </row>
    <row r="667" spans="1:14" ht="49.5" hidden="1" customHeight="1" outlineLevel="2">
      <c r="A667" s="60" t="s">
        <v>511</v>
      </c>
      <c r="B667" s="70" t="s">
        <v>2456</v>
      </c>
      <c r="C667" s="70" t="s">
        <v>75</v>
      </c>
      <c r="D667" s="70" t="s">
        <v>41</v>
      </c>
      <c r="E667" s="70" t="s">
        <v>587</v>
      </c>
      <c r="F667" s="70" t="s">
        <v>252</v>
      </c>
      <c r="G667" s="70" t="s">
        <v>51</v>
      </c>
      <c r="H667" s="70" t="s">
        <v>76</v>
      </c>
      <c r="I667" s="69">
        <v>65000</v>
      </c>
      <c r="J667" s="70" t="s">
        <v>508</v>
      </c>
      <c r="K667" s="70" t="s">
        <v>2455</v>
      </c>
      <c r="L667" s="70" t="s">
        <v>2454</v>
      </c>
      <c r="M667" s="70" t="s">
        <v>105</v>
      </c>
      <c r="N667" s="62"/>
    </row>
    <row r="668" spans="1:14" ht="82.5" hidden="1" customHeight="1" outlineLevel="2">
      <c r="A668" s="60" t="s">
        <v>511</v>
      </c>
      <c r="B668" s="70" t="s">
        <v>2453</v>
      </c>
      <c r="C668" s="70" t="s">
        <v>75</v>
      </c>
      <c r="D668" s="70" t="s">
        <v>142</v>
      </c>
      <c r="E668" s="70" t="s">
        <v>775</v>
      </c>
      <c r="F668" s="70" t="s">
        <v>252</v>
      </c>
      <c r="G668" s="70" t="s">
        <v>51</v>
      </c>
      <c r="H668" s="70" t="s">
        <v>76</v>
      </c>
      <c r="I668" s="69">
        <v>61375</v>
      </c>
      <c r="J668" s="70" t="s">
        <v>508</v>
      </c>
      <c r="K668" s="70" t="s">
        <v>2452</v>
      </c>
      <c r="L668" s="70" t="s">
        <v>2158</v>
      </c>
      <c r="M668" s="70" t="s">
        <v>105</v>
      </c>
      <c r="N668" s="62"/>
    </row>
    <row r="669" spans="1:14" ht="82.5" hidden="1" customHeight="1" outlineLevel="2">
      <c r="A669" s="60" t="s">
        <v>511</v>
      </c>
      <c r="B669" s="70" t="s">
        <v>784</v>
      </c>
      <c r="C669" s="70" t="s">
        <v>75</v>
      </c>
      <c r="D669" s="70" t="s">
        <v>41</v>
      </c>
      <c r="E669" s="70" t="s">
        <v>785</v>
      </c>
      <c r="F669" s="70" t="s">
        <v>252</v>
      </c>
      <c r="G669" s="70" t="s">
        <v>51</v>
      </c>
      <c r="H669" s="70" t="s">
        <v>76</v>
      </c>
      <c r="I669" s="69">
        <v>10500</v>
      </c>
      <c r="J669" s="70" t="s">
        <v>508</v>
      </c>
      <c r="K669" s="70" t="s">
        <v>786</v>
      </c>
      <c r="L669" s="70" t="s">
        <v>510</v>
      </c>
      <c r="M669" s="70" t="s">
        <v>105</v>
      </c>
      <c r="N669" s="62"/>
    </row>
    <row r="670" spans="1:14" ht="82.5" hidden="1" customHeight="1" outlineLevel="2">
      <c r="A670" s="60" t="s">
        <v>511</v>
      </c>
      <c r="B670" s="70" t="s">
        <v>2451</v>
      </c>
      <c r="C670" s="70" t="s">
        <v>75</v>
      </c>
      <c r="D670" s="70" t="s">
        <v>142</v>
      </c>
      <c r="E670" s="70" t="s">
        <v>787</v>
      </c>
      <c r="F670" s="70" t="s">
        <v>252</v>
      </c>
      <c r="G670" s="70" t="s">
        <v>51</v>
      </c>
      <c r="H670" s="70" t="s">
        <v>76</v>
      </c>
      <c r="I670" s="69">
        <v>98000</v>
      </c>
      <c r="J670" s="70" t="s">
        <v>508</v>
      </c>
      <c r="K670" s="70" t="s">
        <v>788</v>
      </c>
      <c r="L670" s="70" t="s">
        <v>789</v>
      </c>
      <c r="M670" s="70" t="s">
        <v>105</v>
      </c>
      <c r="N670" s="62"/>
    </row>
    <row r="671" spans="1:14" ht="66" hidden="1" customHeight="1" outlineLevel="2">
      <c r="A671" s="60" t="s">
        <v>511</v>
      </c>
      <c r="B671" s="70" t="s">
        <v>2450</v>
      </c>
      <c r="C671" s="70" t="s">
        <v>75</v>
      </c>
      <c r="D671" s="70" t="s">
        <v>41</v>
      </c>
      <c r="E671" s="70" t="s">
        <v>2449</v>
      </c>
      <c r="F671" s="70" t="s">
        <v>252</v>
      </c>
      <c r="G671" s="70" t="s">
        <v>51</v>
      </c>
      <c r="H671" s="70" t="s">
        <v>76</v>
      </c>
      <c r="I671" s="69">
        <v>20000</v>
      </c>
      <c r="J671" s="70" t="s">
        <v>508</v>
      </c>
      <c r="K671" s="70" t="s">
        <v>2448</v>
      </c>
      <c r="L671" s="70" t="s">
        <v>510</v>
      </c>
      <c r="M671" s="70" t="s">
        <v>105</v>
      </c>
      <c r="N671" s="62"/>
    </row>
    <row r="672" spans="1:14" ht="99" hidden="1" customHeight="1" outlineLevel="2">
      <c r="A672" s="60" t="s">
        <v>511</v>
      </c>
      <c r="B672" s="70" t="s">
        <v>1069</v>
      </c>
      <c r="C672" s="70" t="s">
        <v>75</v>
      </c>
      <c r="D672" s="70" t="s">
        <v>41</v>
      </c>
      <c r="E672" s="70" t="s">
        <v>1070</v>
      </c>
      <c r="F672" s="70" t="s">
        <v>252</v>
      </c>
      <c r="G672" s="70" t="s">
        <v>51</v>
      </c>
      <c r="H672" s="70" t="s">
        <v>76</v>
      </c>
      <c r="I672" s="69">
        <v>165375</v>
      </c>
      <c r="J672" s="70" t="s">
        <v>508</v>
      </c>
      <c r="K672" s="70" t="s">
        <v>1071</v>
      </c>
      <c r="L672" s="70" t="s">
        <v>393</v>
      </c>
      <c r="M672" s="70" t="s">
        <v>105</v>
      </c>
      <c r="N672" s="62"/>
    </row>
    <row r="673" spans="1:14" ht="66" hidden="1" customHeight="1" outlineLevel="2">
      <c r="A673" s="60" t="s">
        <v>511</v>
      </c>
      <c r="B673" s="70" t="s">
        <v>1073</v>
      </c>
      <c r="C673" s="70" t="s">
        <v>75</v>
      </c>
      <c r="D673" s="70" t="s">
        <v>41</v>
      </c>
      <c r="E673" s="70" t="s">
        <v>1074</v>
      </c>
      <c r="F673" s="70" t="s">
        <v>252</v>
      </c>
      <c r="G673" s="70" t="s">
        <v>51</v>
      </c>
      <c r="H673" s="70" t="s">
        <v>76</v>
      </c>
      <c r="I673" s="69">
        <v>10500</v>
      </c>
      <c r="J673" s="70" t="s">
        <v>508</v>
      </c>
      <c r="K673" s="70" t="s">
        <v>1075</v>
      </c>
      <c r="L673" s="70" t="s">
        <v>510</v>
      </c>
      <c r="M673" s="70" t="s">
        <v>105</v>
      </c>
      <c r="N673" s="62"/>
    </row>
    <row r="674" spans="1:14" ht="82.5" hidden="1" customHeight="1" outlineLevel="2">
      <c r="A674" s="60" t="s">
        <v>511</v>
      </c>
      <c r="B674" s="70" t="s">
        <v>2447</v>
      </c>
      <c r="C674" s="70" t="s">
        <v>75</v>
      </c>
      <c r="D674" s="70" t="s">
        <v>41</v>
      </c>
      <c r="E674" s="70" t="s">
        <v>2446</v>
      </c>
      <c r="F674" s="70" t="s">
        <v>252</v>
      </c>
      <c r="G674" s="70" t="s">
        <v>51</v>
      </c>
      <c r="H674" s="70" t="s">
        <v>76</v>
      </c>
      <c r="I674" s="69">
        <v>10500</v>
      </c>
      <c r="J674" s="70" t="s">
        <v>508</v>
      </c>
      <c r="K674" s="70" t="s">
        <v>2445</v>
      </c>
      <c r="L674" s="70" t="s">
        <v>510</v>
      </c>
      <c r="M674" s="70"/>
      <c r="N674" s="62"/>
    </row>
    <row r="675" spans="1:14" ht="82.5" hidden="1" customHeight="1" outlineLevel="2">
      <c r="A675" s="60" t="s">
        <v>511</v>
      </c>
      <c r="B675" s="70" t="s">
        <v>2444</v>
      </c>
      <c r="C675" s="70" t="s">
        <v>75</v>
      </c>
      <c r="D675" s="70" t="s">
        <v>41</v>
      </c>
      <c r="E675" s="70" t="s">
        <v>1266</v>
      </c>
      <c r="F675" s="70" t="s">
        <v>252</v>
      </c>
      <c r="G675" s="70" t="s">
        <v>51</v>
      </c>
      <c r="H675" s="70" t="s">
        <v>76</v>
      </c>
      <c r="I675" s="69">
        <v>10500</v>
      </c>
      <c r="J675" s="70" t="s">
        <v>508</v>
      </c>
      <c r="K675" s="70" t="s">
        <v>2443</v>
      </c>
      <c r="L675" s="70" t="s">
        <v>510</v>
      </c>
      <c r="M675" s="70"/>
      <c r="N675" s="62"/>
    </row>
    <row r="676" spans="1:14" ht="82.5" hidden="1" customHeight="1" outlineLevel="2">
      <c r="A676" s="60" t="s">
        <v>511</v>
      </c>
      <c r="B676" s="70" t="s">
        <v>2442</v>
      </c>
      <c r="C676" s="70" t="s">
        <v>75</v>
      </c>
      <c r="D676" s="70" t="s">
        <v>41</v>
      </c>
      <c r="E676" s="70" t="s">
        <v>2441</v>
      </c>
      <c r="F676" s="70" t="s">
        <v>252</v>
      </c>
      <c r="G676" s="70" t="s">
        <v>51</v>
      </c>
      <c r="H676" s="70" t="s">
        <v>76</v>
      </c>
      <c r="I676" s="69">
        <v>10500</v>
      </c>
      <c r="J676" s="70" t="s">
        <v>508</v>
      </c>
      <c r="K676" s="70" t="s">
        <v>2440</v>
      </c>
      <c r="L676" s="70" t="s">
        <v>510</v>
      </c>
      <c r="M676" s="70"/>
      <c r="N676" s="62"/>
    </row>
    <row r="677" spans="1:14" ht="99" hidden="1" customHeight="1" outlineLevel="2">
      <c r="A677" s="60" t="s">
        <v>511</v>
      </c>
      <c r="B677" s="70" t="s">
        <v>2439</v>
      </c>
      <c r="C677" s="70" t="s">
        <v>75</v>
      </c>
      <c r="D677" s="70" t="s">
        <v>41</v>
      </c>
      <c r="E677" s="70" t="s">
        <v>2438</v>
      </c>
      <c r="F677" s="70" t="s">
        <v>252</v>
      </c>
      <c r="G677" s="70" t="s">
        <v>51</v>
      </c>
      <c r="H677" s="70" t="s">
        <v>76</v>
      </c>
      <c r="I677" s="69">
        <v>145000</v>
      </c>
      <c r="J677" s="70" t="s">
        <v>508</v>
      </c>
      <c r="K677" s="70" t="s">
        <v>2437</v>
      </c>
      <c r="L677" s="70" t="s">
        <v>2436</v>
      </c>
      <c r="M677" s="70"/>
      <c r="N677" s="62"/>
    </row>
    <row r="678" spans="1:14" ht="66" hidden="1" customHeight="1" outlineLevel="2">
      <c r="A678" s="60" t="s">
        <v>511</v>
      </c>
      <c r="B678" s="70" t="s">
        <v>2435</v>
      </c>
      <c r="C678" s="70" t="s">
        <v>75</v>
      </c>
      <c r="D678" s="70" t="s">
        <v>56</v>
      </c>
      <c r="E678" s="70" t="s">
        <v>2434</v>
      </c>
      <c r="F678" s="70" t="s">
        <v>252</v>
      </c>
      <c r="G678" s="70" t="s">
        <v>51</v>
      </c>
      <c r="H678" s="70" t="s">
        <v>76</v>
      </c>
      <c r="I678" s="69">
        <v>280000</v>
      </c>
      <c r="J678" s="70" t="s">
        <v>508</v>
      </c>
      <c r="K678" s="70" t="s">
        <v>2433</v>
      </c>
      <c r="L678" s="70" t="s">
        <v>1078</v>
      </c>
      <c r="M678" s="70"/>
      <c r="N678" s="62"/>
    </row>
    <row r="679" spans="1:14" ht="66" hidden="1" customHeight="1" outlineLevel="2">
      <c r="A679" s="60" t="s">
        <v>511</v>
      </c>
      <c r="B679" s="70" t="s">
        <v>2432</v>
      </c>
      <c r="C679" s="70" t="s">
        <v>75</v>
      </c>
      <c r="D679" s="70" t="s">
        <v>41</v>
      </c>
      <c r="E679" s="70" t="s">
        <v>2431</v>
      </c>
      <c r="F679" s="70" t="s">
        <v>252</v>
      </c>
      <c r="G679" s="70" t="s">
        <v>51</v>
      </c>
      <c r="H679" s="70" t="s">
        <v>76</v>
      </c>
      <c r="I679" s="69">
        <v>200000</v>
      </c>
      <c r="J679" s="70" t="s">
        <v>508</v>
      </c>
      <c r="K679" s="70" t="s">
        <v>2430</v>
      </c>
      <c r="L679" s="70" t="s">
        <v>117</v>
      </c>
      <c r="M679" s="70"/>
      <c r="N679" s="62"/>
    </row>
    <row r="680" spans="1:14" ht="99" hidden="1" customHeight="1" outlineLevel="2">
      <c r="A680" s="60" t="s">
        <v>511</v>
      </c>
      <c r="B680" s="70" t="s">
        <v>2429</v>
      </c>
      <c r="C680" s="70" t="s">
        <v>75</v>
      </c>
      <c r="D680" s="70" t="s">
        <v>406</v>
      </c>
      <c r="E680" s="70" t="s">
        <v>2304</v>
      </c>
      <c r="F680" s="70" t="s">
        <v>252</v>
      </c>
      <c r="G680" s="70" t="s">
        <v>51</v>
      </c>
      <c r="H680" s="70" t="s">
        <v>76</v>
      </c>
      <c r="I680" s="69">
        <v>94500</v>
      </c>
      <c r="J680" s="70" t="s">
        <v>508</v>
      </c>
      <c r="K680" s="70" t="s">
        <v>2428</v>
      </c>
      <c r="L680" s="70" t="s">
        <v>2341</v>
      </c>
      <c r="M680" s="70"/>
      <c r="N680" s="62"/>
    </row>
    <row r="681" spans="1:14" ht="66" hidden="1" customHeight="1" outlineLevel="2">
      <c r="A681" s="60" t="s">
        <v>511</v>
      </c>
      <c r="B681" s="70" t="s">
        <v>2427</v>
      </c>
      <c r="C681" s="70" t="s">
        <v>75</v>
      </c>
      <c r="D681" s="70" t="s">
        <v>142</v>
      </c>
      <c r="E681" s="70" t="s">
        <v>2244</v>
      </c>
      <c r="F681" s="70" t="s">
        <v>252</v>
      </c>
      <c r="G681" s="70" t="s">
        <v>51</v>
      </c>
      <c r="H681" s="70" t="s">
        <v>76</v>
      </c>
      <c r="I681" s="69">
        <v>80000</v>
      </c>
      <c r="J681" s="70" t="s">
        <v>508</v>
      </c>
      <c r="K681" s="70" t="s">
        <v>2426</v>
      </c>
      <c r="L681" s="70" t="s">
        <v>2425</v>
      </c>
      <c r="M681" s="70"/>
      <c r="N681" s="62"/>
    </row>
    <row r="682" spans="1:14" ht="82.5" hidden="1" customHeight="1" outlineLevel="2">
      <c r="A682" s="60" t="s">
        <v>511</v>
      </c>
      <c r="B682" s="70" t="s">
        <v>2424</v>
      </c>
      <c r="C682" s="70" t="s">
        <v>2423</v>
      </c>
      <c r="D682" s="70" t="s">
        <v>41</v>
      </c>
      <c r="E682" s="70" t="s">
        <v>2422</v>
      </c>
      <c r="F682" s="70" t="s">
        <v>2421</v>
      </c>
      <c r="G682" s="70" t="s">
        <v>51</v>
      </c>
      <c r="H682" s="70" t="s">
        <v>2420</v>
      </c>
      <c r="I682" s="69">
        <v>6000</v>
      </c>
      <c r="J682" s="70" t="s">
        <v>100</v>
      </c>
      <c r="K682" s="70" t="s">
        <v>2419</v>
      </c>
      <c r="L682" s="70" t="s">
        <v>81</v>
      </c>
      <c r="M682" s="70"/>
      <c r="N682" s="62"/>
    </row>
    <row r="683" spans="1:14" ht="132" hidden="1" customHeight="1" outlineLevel="2">
      <c r="A683" s="60" t="s">
        <v>503</v>
      </c>
      <c r="B683" s="70" t="s">
        <v>1076</v>
      </c>
      <c r="C683" s="70" t="s">
        <v>776</v>
      </c>
      <c r="D683" s="70" t="s">
        <v>56</v>
      </c>
      <c r="E683" s="70" t="s">
        <v>2418</v>
      </c>
      <c r="F683" s="70" t="s">
        <v>252</v>
      </c>
      <c r="G683" s="70" t="s">
        <v>74</v>
      </c>
      <c r="H683" s="70" t="s">
        <v>254</v>
      </c>
      <c r="I683" s="69">
        <v>64000</v>
      </c>
      <c r="J683" s="70" t="s">
        <v>777</v>
      </c>
      <c r="K683" s="70" t="s">
        <v>1077</v>
      </c>
      <c r="L683" s="70" t="s">
        <v>1078</v>
      </c>
      <c r="M683" s="70" t="s">
        <v>105</v>
      </c>
      <c r="N683" s="62"/>
    </row>
    <row r="684" spans="1:14" ht="132" hidden="1" customHeight="1" outlineLevel="2">
      <c r="A684" s="60" t="s">
        <v>503</v>
      </c>
      <c r="B684" s="70" t="s">
        <v>1076</v>
      </c>
      <c r="C684" s="70" t="s">
        <v>776</v>
      </c>
      <c r="D684" s="70" t="s">
        <v>41</v>
      </c>
      <c r="E684" s="70" t="s">
        <v>1079</v>
      </c>
      <c r="F684" s="70" t="s">
        <v>252</v>
      </c>
      <c r="G684" s="70" t="s">
        <v>74</v>
      </c>
      <c r="H684" s="70" t="s">
        <v>254</v>
      </c>
      <c r="I684" s="69">
        <v>280528</v>
      </c>
      <c r="J684" s="70" t="s">
        <v>777</v>
      </c>
      <c r="K684" s="70" t="s">
        <v>1077</v>
      </c>
      <c r="L684" s="55" t="s">
        <v>2417</v>
      </c>
      <c r="M684" s="70" t="s">
        <v>105</v>
      </c>
      <c r="N684" s="62"/>
    </row>
    <row r="685" spans="1:14" ht="132" hidden="1" customHeight="1" outlineLevel="2">
      <c r="A685" s="60" t="s">
        <v>503</v>
      </c>
      <c r="B685" s="70" t="s">
        <v>1076</v>
      </c>
      <c r="C685" s="70" t="s">
        <v>776</v>
      </c>
      <c r="D685" s="70" t="s">
        <v>41</v>
      </c>
      <c r="E685" s="70" t="s">
        <v>2416</v>
      </c>
      <c r="F685" s="70" t="s">
        <v>252</v>
      </c>
      <c r="G685" s="70" t="s">
        <v>74</v>
      </c>
      <c r="H685" s="70" t="s">
        <v>254</v>
      </c>
      <c r="I685" s="69">
        <v>88528</v>
      </c>
      <c r="J685" s="70" t="s">
        <v>777</v>
      </c>
      <c r="K685" s="70" t="s">
        <v>1077</v>
      </c>
      <c r="L685" s="55" t="s">
        <v>2415</v>
      </c>
      <c r="M685" s="70" t="s">
        <v>105</v>
      </c>
      <c r="N685" s="62"/>
    </row>
    <row r="686" spans="1:14" ht="132" hidden="1" customHeight="1" outlineLevel="2">
      <c r="A686" s="60" t="s">
        <v>503</v>
      </c>
      <c r="B686" s="70" t="s">
        <v>1076</v>
      </c>
      <c r="C686" s="70" t="s">
        <v>776</v>
      </c>
      <c r="D686" s="70" t="s">
        <v>56</v>
      </c>
      <c r="E686" s="70" t="s">
        <v>2315</v>
      </c>
      <c r="F686" s="70" t="s">
        <v>252</v>
      </c>
      <c r="G686" s="70" t="s">
        <v>74</v>
      </c>
      <c r="H686" s="70" t="s">
        <v>254</v>
      </c>
      <c r="I686" s="69">
        <v>64000</v>
      </c>
      <c r="J686" s="70" t="s">
        <v>777</v>
      </c>
      <c r="K686" s="70" t="s">
        <v>1077</v>
      </c>
      <c r="L686" s="70" t="s">
        <v>1078</v>
      </c>
      <c r="M686" s="70" t="s">
        <v>105</v>
      </c>
      <c r="N686" s="62"/>
    </row>
    <row r="687" spans="1:14" ht="115.5" hidden="1" customHeight="1" outlineLevel="2">
      <c r="A687" s="60" t="s">
        <v>511</v>
      </c>
      <c r="B687" s="70" t="s">
        <v>778</v>
      </c>
      <c r="C687" s="70" t="s">
        <v>776</v>
      </c>
      <c r="D687" s="70" t="s">
        <v>41</v>
      </c>
      <c r="E687" s="70" t="s">
        <v>931</v>
      </c>
      <c r="F687" s="70" t="s">
        <v>252</v>
      </c>
      <c r="G687" s="70" t="s">
        <v>74</v>
      </c>
      <c r="H687" s="70" t="s">
        <v>254</v>
      </c>
      <c r="I687" s="69">
        <v>15000</v>
      </c>
      <c r="J687" s="70" t="s">
        <v>777</v>
      </c>
      <c r="K687" s="70" t="s">
        <v>1080</v>
      </c>
      <c r="L687" s="55" t="s">
        <v>2412</v>
      </c>
      <c r="M687" s="70" t="s">
        <v>105</v>
      </c>
      <c r="N687" s="62"/>
    </row>
    <row r="688" spans="1:14" ht="115.5" hidden="1" customHeight="1" outlineLevel="2">
      <c r="A688" s="60" t="s">
        <v>511</v>
      </c>
      <c r="B688" s="70" t="s">
        <v>778</v>
      </c>
      <c r="C688" s="70" t="s">
        <v>776</v>
      </c>
      <c r="D688" s="70" t="s">
        <v>2406</v>
      </c>
      <c r="E688" s="70" t="s">
        <v>2414</v>
      </c>
      <c r="F688" s="70" t="s">
        <v>252</v>
      </c>
      <c r="G688" s="70" t="s">
        <v>74</v>
      </c>
      <c r="H688" s="70" t="s">
        <v>254</v>
      </c>
      <c r="I688" s="69">
        <v>130000</v>
      </c>
      <c r="J688" s="70" t="s">
        <v>255</v>
      </c>
      <c r="K688" s="70" t="s">
        <v>1080</v>
      </c>
      <c r="L688" s="55" t="s">
        <v>2412</v>
      </c>
      <c r="M688" s="70"/>
      <c r="N688" s="62"/>
    </row>
    <row r="689" spans="1:14" ht="115.5" hidden="1" customHeight="1" outlineLevel="2">
      <c r="A689" s="60" t="s">
        <v>511</v>
      </c>
      <c r="B689" s="70" t="s">
        <v>778</v>
      </c>
      <c r="C689" s="70" t="s">
        <v>776</v>
      </c>
      <c r="D689" s="70" t="s">
        <v>2406</v>
      </c>
      <c r="E689" s="70" t="s">
        <v>2413</v>
      </c>
      <c r="F689" s="70" t="s">
        <v>252</v>
      </c>
      <c r="G689" s="70" t="s">
        <v>74</v>
      </c>
      <c r="H689" s="70" t="s">
        <v>254</v>
      </c>
      <c r="I689" s="69">
        <v>9000</v>
      </c>
      <c r="J689" s="70" t="s">
        <v>255</v>
      </c>
      <c r="K689" s="70" t="s">
        <v>1080</v>
      </c>
      <c r="L689" s="55" t="s">
        <v>2412</v>
      </c>
      <c r="M689" s="70"/>
      <c r="N689" s="62"/>
    </row>
    <row r="690" spans="1:14" ht="99" hidden="1" customHeight="1" outlineLevel="2">
      <c r="A690" s="60" t="s">
        <v>511</v>
      </c>
      <c r="B690" s="70" t="s">
        <v>2411</v>
      </c>
      <c r="C690" s="70" t="s">
        <v>776</v>
      </c>
      <c r="D690" s="70" t="s">
        <v>41</v>
      </c>
      <c r="E690" s="70" t="s">
        <v>2410</v>
      </c>
      <c r="F690" s="70" t="s">
        <v>252</v>
      </c>
      <c r="G690" s="38" t="s">
        <v>986</v>
      </c>
      <c r="H690" s="70" t="s">
        <v>254</v>
      </c>
      <c r="I690" s="69">
        <v>423188</v>
      </c>
      <c r="J690" s="70" t="s">
        <v>777</v>
      </c>
      <c r="K690" s="70" t="s">
        <v>2409</v>
      </c>
      <c r="L690" s="70" t="s">
        <v>2408</v>
      </c>
      <c r="M690" s="70"/>
      <c r="N690" s="62"/>
    </row>
    <row r="691" spans="1:14" ht="115.5" hidden="1" customHeight="1" outlineLevel="2">
      <c r="A691" s="60" t="s">
        <v>511</v>
      </c>
      <c r="B691" s="70" t="s">
        <v>2407</v>
      </c>
      <c r="C691" s="70" t="s">
        <v>253</v>
      </c>
      <c r="D691" s="70" t="s">
        <v>2406</v>
      </c>
      <c r="E691" s="70" t="s">
        <v>2405</v>
      </c>
      <c r="F691" s="70" t="s">
        <v>2404</v>
      </c>
      <c r="G691" s="38" t="s">
        <v>986</v>
      </c>
      <c r="H691" s="70" t="s">
        <v>2403</v>
      </c>
      <c r="I691" s="69">
        <v>650000</v>
      </c>
      <c r="J691" s="70" t="s">
        <v>255</v>
      </c>
      <c r="K691" s="70" t="s">
        <v>2402</v>
      </c>
      <c r="L691" s="70" t="s">
        <v>2401</v>
      </c>
      <c r="M691" s="70"/>
      <c r="N691" s="62"/>
    </row>
    <row r="692" spans="1:14" ht="82.5" hidden="1" customHeight="1" outlineLevel="2">
      <c r="A692" s="60" t="s">
        <v>511</v>
      </c>
      <c r="B692" s="70" t="s">
        <v>2400</v>
      </c>
      <c r="C692" s="70" t="s">
        <v>776</v>
      </c>
      <c r="D692" s="70" t="s">
        <v>56</v>
      </c>
      <c r="E692" s="70" t="s">
        <v>2274</v>
      </c>
      <c r="F692" s="70" t="s">
        <v>252</v>
      </c>
      <c r="G692" s="38" t="s">
        <v>986</v>
      </c>
      <c r="H692" s="70" t="s">
        <v>254</v>
      </c>
      <c r="I692" s="69">
        <v>80000</v>
      </c>
      <c r="J692" s="70" t="s">
        <v>777</v>
      </c>
      <c r="K692" s="70" t="s">
        <v>2398</v>
      </c>
      <c r="L692" s="70" t="s">
        <v>1078</v>
      </c>
      <c r="M692" s="70"/>
      <c r="N692" s="62"/>
    </row>
    <row r="693" spans="1:14" ht="82.5" hidden="1" customHeight="1" outlineLevel="2">
      <c r="A693" s="60" t="s">
        <v>511</v>
      </c>
      <c r="B693" s="70" t="s">
        <v>2400</v>
      </c>
      <c r="C693" s="70" t="s">
        <v>776</v>
      </c>
      <c r="D693" s="70" t="s">
        <v>41</v>
      </c>
      <c r="E693" s="70" t="s">
        <v>2399</v>
      </c>
      <c r="F693" s="70" t="s">
        <v>252</v>
      </c>
      <c r="G693" s="38" t="s">
        <v>986</v>
      </c>
      <c r="H693" s="70" t="s">
        <v>254</v>
      </c>
      <c r="I693" s="69">
        <v>340000</v>
      </c>
      <c r="J693" s="70" t="s">
        <v>777</v>
      </c>
      <c r="K693" s="70" t="s">
        <v>2398</v>
      </c>
      <c r="L693" s="55" t="s">
        <v>2397</v>
      </c>
      <c r="M693" s="70"/>
      <c r="N693" s="62"/>
    </row>
    <row r="694" spans="1:14" ht="49.5" hidden="1" customHeight="1" outlineLevel="2">
      <c r="A694" s="60" t="s">
        <v>511</v>
      </c>
      <c r="B694" s="70" t="s">
        <v>2396</v>
      </c>
      <c r="C694" s="70" t="s">
        <v>514</v>
      </c>
      <c r="D694" s="70" t="s">
        <v>41</v>
      </c>
      <c r="E694" s="70" t="s">
        <v>1102</v>
      </c>
      <c r="F694" s="70" t="s">
        <v>99</v>
      </c>
      <c r="G694" s="70" t="s">
        <v>78</v>
      </c>
      <c r="H694" s="70" t="s">
        <v>79</v>
      </c>
      <c r="I694" s="69">
        <v>6280</v>
      </c>
      <c r="J694" s="70" t="s">
        <v>100</v>
      </c>
      <c r="K694" s="70" t="s">
        <v>1103</v>
      </c>
      <c r="L694" s="70" t="s">
        <v>81</v>
      </c>
      <c r="M694" s="70" t="s">
        <v>105</v>
      </c>
      <c r="N694" s="62"/>
    </row>
    <row r="695" spans="1:14" ht="49.5" hidden="1" customHeight="1" outlineLevel="2">
      <c r="A695" s="60" t="s">
        <v>511</v>
      </c>
      <c r="B695" s="70" t="s">
        <v>2395</v>
      </c>
      <c r="C695" s="70" t="s">
        <v>514</v>
      </c>
      <c r="D695" s="70" t="s">
        <v>41</v>
      </c>
      <c r="E695" s="70" t="s">
        <v>2394</v>
      </c>
      <c r="F695" s="70" t="s">
        <v>99</v>
      </c>
      <c r="G695" s="70" t="s">
        <v>78</v>
      </c>
      <c r="H695" s="70" t="s">
        <v>79</v>
      </c>
      <c r="I695" s="69">
        <v>6735</v>
      </c>
      <c r="J695" s="70" t="s">
        <v>100</v>
      </c>
      <c r="K695" s="70" t="s">
        <v>2393</v>
      </c>
      <c r="L695" s="70" t="s">
        <v>81</v>
      </c>
      <c r="M695" s="70"/>
      <c r="N695" s="62"/>
    </row>
    <row r="696" spans="1:14" ht="66" hidden="1" customHeight="1" outlineLevel="2">
      <c r="A696" s="60" t="s">
        <v>511</v>
      </c>
      <c r="B696" s="70" t="s">
        <v>2392</v>
      </c>
      <c r="C696" s="70" t="s">
        <v>2387</v>
      </c>
      <c r="D696" s="70" t="s">
        <v>41</v>
      </c>
      <c r="E696" s="70" t="s">
        <v>2391</v>
      </c>
      <c r="F696" s="70" t="s">
        <v>99</v>
      </c>
      <c r="G696" s="70" t="s">
        <v>78</v>
      </c>
      <c r="H696" s="70" t="s">
        <v>79</v>
      </c>
      <c r="I696" s="69">
        <v>20000</v>
      </c>
      <c r="J696" s="70" t="s">
        <v>100</v>
      </c>
      <c r="K696" s="70" t="s">
        <v>2389</v>
      </c>
      <c r="L696" s="70" t="s">
        <v>81</v>
      </c>
      <c r="M696" s="70"/>
      <c r="N696" s="62"/>
    </row>
    <row r="697" spans="1:14" ht="66" hidden="1" customHeight="1" outlineLevel="2">
      <c r="A697" s="60" t="s">
        <v>511</v>
      </c>
      <c r="B697" s="70" t="s">
        <v>2390</v>
      </c>
      <c r="C697" s="70" t="s">
        <v>2387</v>
      </c>
      <c r="D697" s="70" t="s">
        <v>41</v>
      </c>
      <c r="E697" s="70" t="s">
        <v>2153</v>
      </c>
      <c r="F697" s="70" t="s">
        <v>99</v>
      </c>
      <c r="G697" s="70" t="s">
        <v>78</v>
      </c>
      <c r="H697" s="70" t="s">
        <v>79</v>
      </c>
      <c r="I697" s="69">
        <v>20000</v>
      </c>
      <c r="J697" s="70" t="s">
        <v>100</v>
      </c>
      <c r="K697" s="70" t="s">
        <v>2389</v>
      </c>
      <c r="L697" s="70" t="s">
        <v>81</v>
      </c>
      <c r="M697" s="70"/>
      <c r="N697" s="62"/>
    </row>
    <row r="698" spans="1:14" ht="66" hidden="1" customHeight="1" outlineLevel="2">
      <c r="A698" s="60" t="s">
        <v>511</v>
      </c>
      <c r="B698" s="70" t="s">
        <v>2388</v>
      </c>
      <c r="C698" s="70" t="s">
        <v>2387</v>
      </c>
      <c r="D698" s="70" t="s">
        <v>41</v>
      </c>
      <c r="E698" s="70"/>
      <c r="F698" s="70" t="s">
        <v>99</v>
      </c>
      <c r="G698" s="70" t="s">
        <v>78</v>
      </c>
      <c r="H698" s="70" t="s">
        <v>79</v>
      </c>
      <c r="I698" s="69">
        <v>20000</v>
      </c>
      <c r="J698" s="70" t="s">
        <v>100</v>
      </c>
      <c r="K698" s="70"/>
      <c r="L698" s="70" t="s">
        <v>81</v>
      </c>
      <c r="M698" s="78" t="s">
        <v>766</v>
      </c>
      <c r="N698" s="62"/>
    </row>
    <row r="699" spans="1:14" ht="99" hidden="1" customHeight="1" outlineLevel="2">
      <c r="A699" s="60" t="s">
        <v>511</v>
      </c>
      <c r="B699" s="70" t="s">
        <v>2386</v>
      </c>
      <c r="C699" s="70" t="s">
        <v>392</v>
      </c>
      <c r="D699" s="70" t="s">
        <v>46</v>
      </c>
      <c r="E699" s="70" t="s">
        <v>2385</v>
      </c>
      <c r="F699" s="70" t="s">
        <v>99</v>
      </c>
      <c r="G699" s="70" t="s">
        <v>78</v>
      </c>
      <c r="H699" s="70" t="s">
        <v>209</v>
      </c>
      <c r="I699" s="69">
        <v>6000</v>
      </c>
      <c r="J699" s="70" t="s">
        <v>2381</v>
      </c>
      <c r="K699" s="70" t="s">
        <v>2384</v>
      </c>
      <c r="L699" s="70" t="s">
        <v>96</v>
      </c>
      <c r="M699" s="70"/>
      <c r="N699" s="62"/>
    </row>
    <row r="700" spans="1:14" ht="66" hidden="1" customHeight="1" outlineLevel="2">
      <c r="A700" s="60" t="s">
        <v>511</v>
      </c>
      <c r="B700" s="70" t="s">
        <v>86</v>
      </c>
      <c r="C700" s="70" t="s">
        <v>87</v>
      </c>
      <c r="D700" s="70" t="s">
        <v>41</v>
      </c>
      <c r="E700" s="70" t="s">
        <v>2137</v>
      </c>
      <c r="F700" s="70" t="s">
        <v>99</v>
      </c>
      <c r="G700" s="70" t="s">
        <v>78</v>
      </c>
      <c r="H700" s="70" t="s">
        <v>79</v>
      </c>
      <c r="I700" s="69">
        <v>30000</v>
      </c>
      <c r="J700" s="70" t="s">
        <v>505</v>
      </c>
      <c r="K700" s="70" t="s">
        <v>506</v>
      </c>
      <c r="L700" s="70" t="s">
        <v>89</v>
      </c>
      <c r="M700" s="70"/>
      <c r="N700" s="62"/>
    </row>
    <row r="701" spans="1:14" ht="115.5" hidden="1" customHeight="1" outlineLevel="2">
      <c r="A701" s="60" t="s">
        <v>511</v>
      </c>
      <c r="B701" s="70" t="s">
        <v>2383</v>
      </c>
      <c r="C701" s="70" t="s">
        <v>392</v>
      </c>
      <c r="D701" s="70" t="s">
        <v>46</v>
      </c>
      <c r="E701" s="70" t="s">
        <v>2382</v>
      </c>
      <c r="F701" s="70" t="s">
        <v>88</v>
      </c>
      <c r="G701" s="70" t="s">
        <v>78</v>
      </c>
      <c r="H701" s="70" t="s">
        <v>209</v>
      </c>
      <c r="I701" s="69">
        <v>6000</v>
      </c>
      <c r="J701" s="70" t="s">
        <v>2381</v>
      </c>
      <c r="K701" s="70" t="s">
        <v>2380</v>
      </c>
      <c r="L701" s="70" t="s">
        <v>96</v>
      </c>
      <c r="M701" s="70"/>
      <c r="N701" s="62"/>
    </row>
    <row r="702" spans="1:14" ht="82.5" hidden="1" customHeight="1" outlineLevel="2">
      <c r="A702" s="60" t="s">
        <v>511</v>
      </c>
      <c r="B702" s="70" t="s">
        <v>378</v>
      </c>
      <c r="C702" s="70" t="s">
        <v>2379</v>
      </c>
      <c r="D702" s="70" t="s">
        <v>46</v>
      </c>
      <c r="E702" s="70" t="s">
        <v>2378</v>
      </c>
      <c r="F702" s="70" t="s">
        <v>91</v>
      </c>
      <c r="G702" s="70" t="s">
        <v>78</v>
      </c>
      <c r="H702" s="70" t="s">
        <v>209</v>
      </c>
      <c r="I702" s="69">
        <v>105000</v>
      </c>
      <c r="J702" s="70" t="s">
        <v>261</v>
      </c>
      <c r="K702" s="70" t="s">
        <v>2377</v>
      </c>
      <c r="L702" s="70" t="s">
        <v>96</v>
      </c>
      <c r="M702" s="70" t="s">
        <v>105</v>
      </c>
      <c r="N702" s="62"/>
    </row>
    <row r="703" spans="1:14" ht="66" hidden="1" customHeight="1" outlineLevel="2">
      <c r="A703" s="60" t="s">
        <v>511</v>
      </c>
      <c r="B703" s="70" t="s">
        <v>2376</v>
      </c>
      <c r="C703" s="70" t="s">
        <v>2375</v>
      </c>
      <c r="D703" s="38" t="s">
        <v>2343</v>
      </c>
      <c r="E703" s="70" t="s">
        <v>942</v>
      </c>
      <c r="F703" s="70" t="s">
        <v>91</v>
      </c>
      <c r="G703" s="70" t="s">
        <v>78</v>
      </c>
      <c r="H703" s="70" t="s">
        <v>209</v>
      </c>
      <c r="I703" s="69">
        <v>52500</v>
      </c>
      <c r="J703" s="70" t="s">
        <v>261</v>
      </c>
      <c r="K703" s="70" t="s">
        <v>2374</v>
      </c>
      <c r="L703" s="70" t="s">
        <v>2373</v>
      </c>
      <c r="M703" s="70" t="s">
        <v>105</v>
      </c>
      <c r="N703" s="62"/>
    </row>
    <row r="704" spans="1:14" ht="82.5" hidden="1" customHeight="1" outlineLevel="2">
      <c r="A704" s="60" t="s">
        <v>511</v>
      </c>
      <c r="B704" s="70" t="s">
        <v>1110</v>
      </c>
      <c r="C704" s="70" t="s">
        <v>95</v>
      </c>
      <c r="D704" s="70" t="s">
        <v>56</v>
      </c>
      <c r="E704" s="70" t="s">
        <v>2372</v>
      </c>
      <c r="F704" s="70" t="s">
        <v>91</v>
      </c>
      <c r="G704" s="70" t="s">
        <v>78</v>
      </c>
      <c r="H704" s="70" t="s">
        <v>79</v>
      </c>
      <c r="I704" s="69">
        <f>135050+144250</f>
        <v>279300</v>
      </c>
      <c r="J704" s="70" t="s">
        <v>53</v>
      </c>
      <c r="K704" s="70" t="s">
        <v>1111</v>
      </c>
      <c r="L704" s="70" t="s">
        <v>2371</v>
      </c>
      <c r="M704" s="70"/>
      <c r="N704" s="62"/>
    </row>
    <row r="705" spans="1:14" ht="82.5" hidden="1" customHeight="1" outlineLevel="2">
      <c r="A705" s="60" t="s">
        <v>511</v>
      </c>
      <c r="B705" s="70" t="s">
        <v>2369</v>
      </c>
      <c r="C705" s="70" t="s">
        <v>2368</v>
      </c>
      <c r="D705" s="70" t="s">
        <v>41</v>
      </c>
      <c r="E705" s="70" t="s">
        <v>791</v>
      </c>
      <c r="F705" s="70" t="s">
        <v>91</v>
      </c>
      <c r="G705" s="70" t="s">
        <v>78</v>
      </c>
      <c r="H705" s="70" t="s">
        <v>79</v>
      </c>
      <c r="I705" s="69">
        <v>100000</v>
      </c>
      <c r="J705" s="70" t="s">
        <v>376</v>
      </c>
      <c r="K705" s="70" t="s">
        <v>1082</v>
      </c>
      <c r="L705" s="70" t="s">
        <v>2370</v>
      </c>
      <c r="M705" s="70" t="s">
        <v>105</v>
      </c>
      <c r="N705" s="62"/>
    </row>
    <row r="706" spans="1:14" ht="82.5" hidden="1" customHeight="1" outlineLevel="2">
      <c r="A706" s="60" t="s">
        <v>511</v>
      </c>
      <c r="B706" s="70" t="s">
        <v>2369</v>
      </c>
      <c r="C706" s="70" t="s">
        <v>2368</v>
      </c>
      <c r="D706" s="70" t="s">
        <v>41</v>
      </c>
      <c r="E706" s="70" t="s">
        <v>791</v>
      </c>
      <c r="F706" s="70" t="s">
        <v>91</v>
      </c>
      <c r="G706" s="70" t="s">
        <v>78</v>
      </c>
      <c r="H706" s="70" t="s">
        <v>79</v>
      </c>
      <c r="I706" s="69">
        <v>60000</v>
      </c>
      <c r="J706" s="70" t="s">
        <v>376</v>
      </c>
      <c r="K706" s="70" t="s">
        <v>1083</v>
      </c>
      <c r="L706" s="70" t="s">
        <v>63</v>
      </c>
      <c r="M706" s="70" t="s">
        <v>108</v>
      </c>
      <c r="N706" s="62"/>
    </row>
    <row r="707" spans="1:14" ht="115.5" hidden="1" customHeight="1" outlineLevel="2">
      <c r="A707" s="60" t="s">
        <v>511</v>
      </c>
      <c r="B707" s="70" t="s">
        <v>2366</v>
      </c>
      <c r="C707" s="70" t="s">
        <v>211</v>
      </c>
      <c r="D707" s="70" t="s">
        <v>41</v>
      </c>
      <c r="E707" s="70" t="s">
        <v>2367</v>
      </c>
      <c r="F707" s="70" t="s">
        <v>91</v>
      </c>
      <c r="G707" s="70" t="s">
        <v>78</v>
      </c>
      <c r="H707" s="70" t="s">
        <v>79</v>
      </c>
      <c r="I707" s="69">
        <v>15750</v>
      </c>
      <c r="J707" s="70" t="s">
        <v>53</v>
      </c>
      <c r="K707" s="70" t="s">
        <v>2365</v>
      </c>
      <c r="L707" s="70" t="s">
        <v>510</v>
      </c>
      <c r="M707" s="70"/>
      <c r="N707" s="62"/>
    </row>
    <row r="708" spans="1:14" ht="115.5" hidden="1" customHeight="1" outlineLevel="2">
      <c r="A708" s="60" t="s">
        <v>511</v>
      </c>
      <c r="B708" s="70" t="s">
        <v>2366</v>
      </c>
      <c r="C708" s="70" t="s">
        <v>211</v>
      </c>
      <c r="D708" s="70" t="s">
        <v>54</v>
      </c>
      <c r="E708" s="70" t="s">
        <v>1557</v>
      </c>
      <c r="F708" s="70" t="s">
        <v>91</v>
      </c>
      <c r="G708" s="70" t="s">
        <v>78</v>
      </c>
      <c r="H708" s="70" t="s">
        <v>79</v>
      </c>
      <c r="I708" s="69">
        <v>9660</v>
      </c>
      <c r="J708" s="70" t="s">
        <v>53</v>
      </c>
      <c r="K708" s="70" t="s">
        <v>2365</v>
      </c>
      <c r="L708" s="70" t="s">
        <v>212</v>
      </c>
      <c r="M708" s="70"/>
      <c r="N708" s="62"/>
    </row>
    <row r="709" spans="1:14" ht="115.5" hidden="1" customHeight="1" outlineLevel="2">
      <c r="A709" s="60" t="s">
        <v>511</v>
      </c>
      <c r="B709" s="70" t="s">
        <v>2366</v>
      </c>
      <c r="C709" s="70" t="s">
        <v>211</v>
      </c>
      <c r="D709" s="70" t="s">
        <v>41</v>
      </c>
      <c r="E709" s="70" t="s">
        <v>935</v>
      </c>
      <c r="F709" s="70" t="s">
        <v>91</v>
      </c>
      <c r="G709" s="70" t="s">
        <v>78</v>
      </c>
      <c r="H709" s="70" t="s">
        <v>79</v>
      </c>
      <c r="I709" s="69">
        <v>31500</v>
      </c>
      <c r="J709" s="70" t="s">
        <v>53</v>
      </c>
      <c r="K709" s="70" t="s">
        <v>2365</v>
      </c>
      <c r="L709" s="70" t="s">
        <v>509</v>
      </c>
      <c r="M709" s="70" t="s">
        <v>108</v>
      </c>
      <c r="N709" s="62"/>
    </row>
    <row r="710" spans="1:14" ht="82.5" hidden="1" customHeight="1" outlineLevel="2">
      <c r="A710" s="60" t="s">
        <v>511</v>
      </c>
      <c r="B710" s="70" t="s">
        <v>2364</v>
      </c>
      <c r="C710" s="70" t="s">
        <v>2361</v>
      </c>
      <c r="D710" s="70" t="s">
        <v>56</v>
      </c>
      <c r="E710" s="70" t="s">
        <v>2326</v>
      </c>
      <c r="F710" s="70" t="s">
        <v>91</v>
      </c>
      <c r="G710" s="70" t="s">
        <v>78</v>
      </c>
      <c r="H710" s="70" t="s">
        <v>79</v>
      </c>
      <c r="I710" s="69">
        <v>185000</v>
      </c>
      <c r="J710" s="70" t="s">
        <v>53</v>
      </c>
      <c r="K710" s="70" t="s">
        <v>382</v>
      </c>
      <c r="L710" s="70" t="s">
        <v>280</v>
      </c>
      <c r="M710" s="70"/>
      <c r="N710" s="62"/>
    </row>
    <row r="711" spans="1:14" ht="49.5" hidden="1" customHeight="1" outlineLevel="2">
      <c r="A711" s="60" t="s">
        <v>511</v>
      </c>
      <c r="B711" s="70" t="s">
        <v>2364</v>
      </c>
      <c r="C711" s="70" t="s">
        <v>2361</v>
      </c>
      <c r="D711" s="70" t="s">
        <v>56</v>
      </c>
      <c r="E711" s="70" t="s">
        <v>1194</v>
      </c>
      <c r="F711" s="70" t="s">
        <v>91</v>
      </c>
      <c r="G711" s="70" t="s">
        <v>78</v>
      </c>
      <c r="H711" s="70" t="s">
        <v>79</v>
      </c>
      <c r="I711" s="69">
        <v>400000</v>
      </c>
      <c r="J711" s="70" t="s">
        <v>210</v>
      </c>
      <c r="K711" s="70" t="s">
        <v>381</v>
      </c>
      <c r="L711" s="70" t="s">
        <v>199</v>
      </c>
      <c r="M711" s="70"/>
      <c r="N711" s="62"/>
    </row>
    <row r="712" spans="1:14" ht="49.5" hidden="1" customHeight="1" outlineLevel="2">
      <c r="A712" s="60" t="s">
        <v>511</v>
      </c>
      <c r="B712" s="70" t="s">
        <v>2363</v>
      </c>
      <c r="C712" s="70" t="s">
        <v>2361</v>
      </c>
      <c r="D712" s="70" t="s">
        <v>145</v>
      </c>
      <c r="E712" s="70" t="s">
        <v>1180</v>
      </c>
      <c r="F712" s="70" t="s">
        <v>91</v>
      </c>
      <c r="G712" s="70"/>
      <c r="H712" s="70"/>
      <c r="I712" s="69">
        <v>0</v>
      </c>
      <c r="J712" s="70" t="s">
        <v>210</v>
      </c>
      <c r="K712" s="70" t="s">
        <v>792</v>
      </c>
      <c r="L712" s="70" t="s">
        <v>793</v>
      </c>
      <c r="M712" s="70" t="s">
        <v>43</v>
      </c>
      <c r="N712" s="62"/>
    </row>
    <row r="713" spans="1:14" ht="49.5" hidden="1" customHeight="1" outlineLevel="2">
      <c r="A713" s="60" t="s">
        <v>511</v>
      </c>
      <c r="B713" s="70" t="s">
        <v>2362</v>
      </c>
      <c r="C713" s="70" t="s">
        <v>2361</v>
      </c>
      <c r="D713" s="70" t="s">
        <v>41</v>
      </c>
      <c r="E713" s="70" t="s">
        <v>794</v>
      </c>
      <c r="F713" s="70" t="s">
        <v>91</v>
      </c>
      <c r="G713" s="70" t="s">
        <v>78</v>
      </c>
      <c r="H713" s="70" t="s">
        <v>209</v>
      </c>
      <c r="I713" s="69">
        <v>101500</v>
      </c>
      <c r="J713" s="70" t="s">
        <v>210</v>
      </c>
      <c r="K713" s="70" t="s">
        <v>795</v>
      </c>
      <c r="L713" s="70" t="s">
        <v>781</v>
      </c>
      <c r="M713" s="70"/>
      <c r="N713" s="62"/>
    </row>
    <row r="714" spans="1:14" ht="66" hidden="1" customHeight="1" outlineLevel="2">
      <c r="A714" s="60" t="s">
        <v>511</v>
      </c>
      <c r="B714" s="70" t="s">
        <v>215</v>
      </c>
      <c r="C714" s="70" t="s">
        <v>216</v>
      </c>
      <c r="D714" s="70" t="s">
        <v>56</v>
      </c>
      <c r="E714" s="70" t="s">
        <v>2360</v>
      </c>
      <c r="F714" s="70" t="s">
        <v>91</v>
      </c>
      <c r="G714" s="70" t="s">
        <v>78</v>
      </c>
      <c r="H714" s="70" t="s">
        <v>79</v>
      </c>
      <c r="I714" s="69">
        <v>42000</v>
      </c>
      <c r="J714" s="70" t="s">
        <v>53</v>
      </c>
      <c r="K714" s="70" t="s">
        <v>779</v>
      </c>
      <c r="L714" s="70" t="s">
        <v>2359</v>
      </c>
      <c r="M714" s="70"/>
      <c r="N714" s="62"/>
    </row>
    <row r="715" spans="1:14" ht="66" hidden="1" customHeight="1" outlineLevel="2">
      <c r="A715" s="60" t="s">
        <v>511</v>
      </c>
      <c r="B715" s="70" t="s">
        <v>215</v>
      </c>
      <c r="C715" s="70" t="s">
        <v>216</v>
      </c>
      <c r="D715" s="70" t="s">
        <v>56</v>
      </c>
      <c r="E715" s="70" t="s">
        <v>2358</v>
      </c>
      <c r="F715" s="70" t="s">
        <v>91</v>
      </c>
      <c r="G715" s="70" t="s">
        <v>78</v>
      </c>
      <c r="H715" s="70" t="s">
        <v>79</v>
      </c>
      <c r="I715" s="69">
        <v>21000</v>
      </c>
      <c r="J715" s="70" t="s">
        <v>53</v>
      </c>
      <c r="K715" s="70" t="s">
        <v>779</v>
      </c>
      <c r="L715" s="70" t="s">
        <v>2357</v>
      </c>
      <c r="M715" s="70"/>
      <c r="N715" s="62"/>
    </row>
    <row r="716" spans="1:14" ht="49.5" hidden="1" customHeight="1" outlineLevel="2">
      <c r="A716" s="60" t="s">
        <v>511</v>
      </c>
      <c r="B716" s="70" t="s">
        <v>2356</v>
      </c>
      <c r="C716" s="70" t="s">
        <v>2355</v>
      </c>
      <c r="D716" s="70" t="s">
        <v>41</v>
      </c>
      <c r="E716" s="70" t="s">
        <v>2354</v>
      </c>
      <c r="F716" s="70" t="s">
        <v>91</v>
      </c>
      <c r="G716" s="70" t="s">
        <v>78</v>
      </c>
      <c r="H716" s="70" t="s">
        <v>209</v>
      </c>
      <c r="I716" s="69">
        <v>99000</v>
      </c>
      <c r="J716" s="70" t="s">
        <v>388</v>
      </c>
      <c r="K716" s="70" t="s">
        <v>2353</v>
      </c>
      <c r="L716" s="70" t="s">
        <v>2352</v>
      </c>
      <c r="M716" s="70"/>
      <c r="N716" s="62"/>
    </row>
    <row r="717" spans="1:14" ht="165" hidden="1" customHeight="1" outlineLevel="2">
      <c r="A717" s="60" t="s">
        <v>511</v>
      </c>
      <c r="B717" s="70" t="s">
        <v>2348</v>
      </c>
      <c r="C717" s="70" t="s">
        <v>101</v>
      </c>
      <c r="D717" s="70" t="s">
        <v>41</v>
      </c>
      <c r="E717" s="70" t="s">
        <v>2351</v>
      </c>
      <c r="F717" s="70" t="s">
        <v>91</v>
      </c>
      <c r="G717" s="70" t="s">
        <v>78</v>
      </c>
      <c r="H717" s="70" t="s">
        <v>79</v>
      </c>
      <c r="I717" s="69">
        <v>326089</v>
      </c>
      <c r="J717" s="70" t="s">
        <v>1085</v>
      </c>
      <c r="K717" s="70" t="s">
        <v>2350</v>
      </c>
      <c r="L717" s="55" t="s">
        <v>2349</v>
      </c>
      <c r="M717" s="70"/>
      <c r="N717" s="62"/>
    </row>
    <row r="718" spans="1:14" ht="132" hidden="1" customHeight="1" outlineLevel="2">
      <c r="A718" s="60" t="s">
        <v>511</v>
      </c>
      <c r="B718" s="70" t="s">
        <v>2348</v>
      </c>
      <c r="C718" s="70" t="s">
        <v>2347</v>
      </c>
      <c r="D718" s="70" t="s">
        <v>41</v>
      </c>
      <c r="E718" s="70" t="s">
        <v>2346</v>
      </c>
      <c r="F718" s="70" t="s">
        <v>91</v>
      </c>
      <c r="G718" s="70" t="s">
        <v>78</v>
      </c>
      <c r="H718" s="70" t="s">
        <v>79</v>
      </c>
      <c r="I718" s="69">
        <v>10500</v>
      </c>
      <c r="J718" s="70" t="s">
        <v>1085</v>
      </c>
      <c r="K718" s="70" t="s">
        <v>2345</v>
      </c>
      <c r="L718" s="70" t="s">
        <v>117</v>
      </c>
      <c r="M718" s="70"/>
      <c r="N718" s="62"/>
    </row>
    <row r="719" spans="1:14" ht="49.5" hidden="1" customHeight="1" outlineLevel="2">
      <c r="A719" s="60" t="s">
        <v>511</v>
      </c>
      <c r="B719" s="70" t="s">
        <v>2344</v>
      </c>
      <c r="C719" s="70" t="s">
        <v>512</v>
      </c>
      <c r="D719" s="38" t="s">
        <v>2343</v>
      </c>
      <c r="E719" s="70" t="s">
        <v>2342</v>
      </c>
      <c r="F719" s="70" t="s">
        <v>91</v>
      </c>
      <c r="G719" s="70" t="s">
        <v>78</v>
      </c>
      <c r="H719" s="70" t="s">
        <v>209</v>
      </c>
      <c r="I719" s="69">
        <v>26250</v>
      </c>
      <c r="J719" s="70" t="s">
        <v>262</v>
      </c>
      <c r="K719" s="70" t="s">
        <v>1093</v>
      </c>
      <c r="L719" s="70" t="s">
        <v>2341</v>
      </c>
      <c r="M719" s="70" t="s">
        <v>105</v>
      </c>
      <c r="N719" s="62"/>
    </row>
    <row r="720" spans="1:14" ht="99" hidden="1" customHeight="1" outlineLevel="2">
      <c r="A720" s="60" t="s">
        <v>511</v>
      </c>
      <c r="B720" s="70" t="s">
        <v>2340</v>
      </c>
      <c r="C720" s="70" t="s">
        <v>512</v>
      </c>
      <c r="D720" s="70" t="s">
        <v>41</v>
      </c>
      <c r="E720" s="70" t="s">
        <v>2339</v>
      </c>
      <c r="F720" s="70" t="s">
        <v>91</v>
      </c>
      <c r="G720" s="70" t="s">
        <v>78</v>
      </c>
      <c r="H720" s="70" t="s">
        <v>209</v>
      </c>
      <c r="I720" s="69">
        <v>160000</v>
      </c>
      <c r="J720" s="70" t="s">
        <v>262</v>
      </c>
      <c r="K720" s="70" t="s">
        <v>2338</v>
      </c>
      <c r="L720" s="70" t="s">
        <v>510</v>
      </c>
      <c r="M720" s="70"/>
      <c r="N720" s="62"/>
    </row>
    <row r="721" spans="1:14" ht="66" hidden="1" customHeight="1" outlineLevel="2">
      <c r="A721" s="60" t="s">
        <v>511</v>
      </c>
      <c r="B721" s="70" t="s">
        <v>2337</v>
      </c>
      <c r="C721" s="70" t="s">
        <v>2336</v>
      </c>
      <c r="D721" s="70" t="s">
        <v>54</v>
      </c>
      <c r="E721" s="70" t="s">
        <v>1910</v>
      </c>
      <c r="F721" s="70" t="s">
        <v>91</v>
      </c>
      <c r="G721" s="70" t="s">
        <v>78</v>
      </c>
      <c r="H721" s="70" t="s">
        <v>79</v>
      </c>
      <c r="I721" s="69">
        <v>21000</v>
      </c>
      <c r="J721" s="70" t="s">
        <v>210</v>
      </c>
      <c r="K721" s="70" t="s">
        <v>2335</v>
      </c>
      <c r="L721" s="70" t="s">
        <v>2334</v>
      </c>
      <c r="M721" s="70"/>
      <c r="N721" s="62"/>
    </row>
    <row r="722" spans="1:14" ht="115.5" hidden="1" customHeight="1" outlineLevel="2">
      <c r="A722" s="60" t="s">
        <v>511</v>
      </c>
      <c r="B722" s="70" t="s">
        <v>2333</v>
      </c>
      <c r="C722" s="70" t="s">
        <v>2332</v>
      </c>
      <c r="D722" s="70" t="s">
        <v>41</v>
      </c>
      <c r="E722" s="70" t="s">
        <v>2244</v>
      </c>
      <c r="F722" s="70" t="s">
        <v>91</v>
      </c>
      <c r="G722" s="70" t="s">
        <v>78</v>
      </c>
      <c r="H722" s="70" t="s">
        <v>79</v>
      </c>
      <c r="I722" s="69">
        <v>54000</v>
      </c>
      <c r="J722" s="70" t="s">
        <v>642</v>
      </c>
      <c r="K722" s="70" t="s">
        <v>2331</v>
      </c>
      <c r="L722" s="70" t="s">
        <v>305</v>
      </c>
      <c r="M722" s="70"/>
      <c r="N722" s="62"/>
    </row>
    <row r="723" spans="1:14" ht="49.5" hidden="1" customHeight="1" outlineLevel="2">
      <c r="A723" s="60" t="s">
        <v>511</v>
      </c>
      <c r="B723" s="70" t="s">
        <v>1086</v>
      </c>
      <c r="C723" s="70" t="s">
        <v>2327</v>
      </c>
      <c r="D723" s="70" t="s">
        <v>41</v>
      </c>
      <c r="E723" s="70" t="s">
        <v>924</v>
      </c>
      <c r="F723" s="70" t="s">
        <v>91</v>
      </c>
      <c r="G723" s="70" t="s">
        <v>78</v>
      </c>
      <c r="H723" s="70" t="s">
        <v>209</v>
      </c>
      <c r="I723" s="69">
        <v>120000</v>
      </c>
      <c r="J723" s="70" t="s">
        <v>259</v>
      </c>
      <c r="K723" s="70" t="s">
        <v>1087</v>
      </c>
      <c r="L723" s="70" t="s">
        <v>1088</v>
      </c>
      <c r="M723" s="70"/>
      <c r="N723" s="62"/>
    </row>
    <row r="724" spans="1:14" ht="82.5" hidden="1" customHeight="1" outlineLevel="2">
      <c r="A724" s="60" t="s">
        <v>511</v>
      </c>
      <c r="B724" s="70" t="s">
        <v>2330</v>
      </c>
      <c r="C724" s="70" t="s">
        <v>2327</v>
      </c>
      <c r="D724" s="70" t="s">
        <v>54</v>
      </c>
      <c r="E724" s="70" t="s">
        <v>2329</v>
      </c>
      <c r="F724" s="70" t="s">
        <v>91</v>
      </c>
      <c r="G724" s="70" t="s">
        <v>78</v>
      </c>
      <c r="H724" s="70" t="s">
        <v>209</v>
      </c>
      <c r="I724" s="69">
        <v>40000</v>
      </c>
      <c r="J724" s="70" t="s">
        <v>259</v>
      </c>
      <c r="K724" s="70" t="s">
        <v>380</v>
      </c>
      <c r="L724" s="70" t="s">
        <v>207</v>
      </c>
      <c r="M724" s="70"/>
      <c r="N724" s="62"/>
    </row>
    <row r="725" spans="1:14" ht="66" hidden="1" customHeight="1" outlineLevel="2">
      <c r="A725" s="60" t="s">
        <v>511</v>
      </c>
      <c r="B725" s="70" t="s">
        <v>2328</v>
      </c>
      <c r="C725" s="70" t="s">
        <v>2327</v>
      </c>
      <c r="D725" s="70" t="s">
        <v>54</v>
      </c>
      <c r="E725" s="70" t="s">
        <v>2326</v>
      </c>
      <c r="F725" s="70" t="s">
        <v>91</v>
      </c>
      <c r="G725" s="70" t="s">
        <v>78</v>
      </c>
      <c r="H725" s="70" t="s">
        <v>209</v>
      </c>
      <c r="I725" s="69">
        <v>40000</v>
      </c>
      <c r="J725" s="70" t="s">
        <v>259</v>
      </c>
      <c r="K725" s="70" t="s">
        <v>2325</v>
      </c>
      <c r="L725" s="70" t="s">
        <v>280</v>
      </c>
      <c r="M725" s="70"/>
      <c r="N725" s="62"/>
    </row>
    <row r="726" spans="1:14" ht="99" hidden="1" customHeight="1" outlineLevel="2">
      <c r="A726" s="60" t="s">
        <v>511</v>
      </c>
      <c r="B726" s="70" t="s">
        <v>2324</v>
      </c>
      <c r="C726" s="70" t="s">
        <v>2323</v>
      </c>
      <c r="D726" s="70" t="s">
        <v>54</v>
      </c>
      <c r="E726" s="70" t="s">
        <v>1936</v>
      </c>
      <c r="F726" s="70" t="s">
        <v>91</v>
      </c>
      <c r="G726" s="70" t="s">
        <v>78</v>
      </c>
      <c r="H726" s="70" t="s">
        <v>79</v>
      </c>
      <c r="I726" s="69">
        <v>42000</v>
      </c>
      <c r="J726" s="70" t="s">
        <v>260</v>
      </c>
      <c r="K726" s="70" t="s">
        <v>2322</v>
      </c>
      <c r="L726" s="70" t="s">
        <v>207</v>
      </c>
      <c r="M726" s="70"/>
      <c r="N726" s="62"/>
    </row>
    <row r="727" spans="1:14" ht="66" hidden="1" customHeight="1" outlineLevel="2">
      <c r="A727" s="60" t="s">
        <v>511</v>
      </c>
      <c r="B727" s="70" t="s">
        <v>2321</v>
      </c>
      <c r="C727" s="70" t="s">
        <v>1108</v>
      </c>
      <c r="D727" s="70" t="s">
        <v>54</v>
      </c>
      <c r="E727" s="70" t="s">
        <v>1802</v>
      </c>
      <c r="F727" s="70" t="s">
        <v>91</v>
      </c>
      <c r="G727" s="70" t="s">
        <v>78</v>
      </c>
      <c r="H727" s="70" t="s">
        <v>209</v>
      </c>
      <c r="I727" s="69">
        <v>20000</v>
      </c>
      <c r="J727" s="70" t="s">
        <v>210</v>
      </c>
      <c r="K727" s="70" t="s">
        <v>2320</v>
      </c>
      <c r="L727" s="70" t="s">
        <v>1109</v>
      </c>
      <c r="M727" s="70" t="s">
        <v>105</v>
      </c>
      <c r="N727" s="62"/>
    </row>
    <row r="728" spans="1:14" ht="82.5" hidden="1" customHeight="1" outlineLevel="2">
      <c r="A728" s="60" t="s">
        <v>511</v>
      </c>
      <c r="B728" s="70" t="s">
        <v>1104</v>
      </c>
      <c r="C728" s="70" t="s">
        <v>2319</v>
      </c>
      <c r="D728" s="70" t="s">
        <v>56</v>
      </c>
      <c r="E728" s="70" t="s">
        <v>1105</v>
      </c>
      <c r="F728" s="70" t="s">
        <v>91</v>
      </c>
      <c r="G728" s="70" t="s">
        <v>78</v>
      </c>
      <c r="H728" s="70" t="s">
        <v>79</v>
      </c>
      <c r="I728" s="69">
        <v>100000</v>
      </c>
      <c r="J728" s="70" t="s">
        <v>1106</v>
      </c>
      <c r="K728" s="70" t="s">
        <v>1107</v>
      </c>
      <c r="L728" s="70" t="s">
        <v>98</v>
      </c>
      <c r="M728" s="70" t="s">
        <v>105</v>
      </c>
      <c r="N728" s="62"/>
    </row>
    <row r="729" spans="1:14" ht="99" hidden="1" customHeight="1" outlineLevel="2">
      <c r="A729" s="60" t="s">
        <v>511</v>
      </c>
      <c r="B729" s="70" t="s">
        <v>2318</v>
      </c>
      <c r="C729" s="70" t="s">
        <v>213</v>
      </c>
      <c r="D729" s="70" t="s">
        <v>46</v>
      </c>
      <c r="E729" s="70" t="s">
        <v>2317</v>
      </c>
      <c r="F729" s="70" t="s">
        <v>91</v>
      </c>
      <c r="G729" s="70" t="s">
        <v>78</v>
      </c>
      <c r="H729" s="70" t="s">
        <v>79</v>
      </c>
      <c r="I729" s="69">
        <v>100000</v>
      </c>
      <c r="J729" s="70" t="s">
        <v>197</v>
      </c>
      <c r="K729" s="70" t="s">
        <v>2316</v>
      </c>
      <c r="L729" s="70" t="s">
        <v>1072</v>
      </c>
      <c r="M729" s="70"/>
      <c r="N729" s="62"/>
    </row>
    <row r="730" spans="1:14" ht="66" hidden="1" customHeight="1" outlineLevel="2">
      <c r="A730" s="60" t="s">
        <v>511</v>
      </c>
      <c r="B730" s="79" t="s">
        <v>1112</v>
      </c>
      <c r="C730" s="70" t="s">
        <v>219</v>
      </c>
      <c r="D730" s="70" t="s">
        <v>46</v>
      </c>
      <c r="E730" s="70" t="s">
        <v>2315</v>
      </c>
      <c r="F730" s="70" t="s">
        <v>47</v>
      </c>
      <c r="G730" s="70" t="s">
        <v>78</v>
      </c>
      <c r="H730" s="70" t="s">
        <v>209</v>
      </c>
      <c r="I730" s="69">
        <v>4000</v>
      </c>
      <c r="J730" s="70" t="s">
        <v>507</v>
      </c>
      <c r="K730" s="70" t="s">
        <v>2314</v>
      </c>
      <c r="L730" s="70" t="s">
        <v>96</v>
      </c>
      <c r="M730" s="70" t="s">
        <v>105</v>
      </c>
      <c r="N730" s="62"/>
    </row>
    <row r="731" spans="1:14" ht="49.5" hidden="1" customHeight="1" outlineLevel="2">
      <c r="A731" s="60" t="s">
        <v>511</v>
      </c>
      <c r="B731" s="79" t="s">
        <v>1112</v>
      </c>
      <c r="C731" s="70" t="s">
        <v>219</v>
      </c>
      <c r="D731" s="70" t="s">
        <v>46</v>
      </c>
      <c r="E731" s="70" t="s">
        <v>2313</v>
      </c>
      <c r="F731" s="70" t="s">
        <v>34</v>
      </c>
      <c r="G731" s="70" t="s">
        <v>78</v>
      </c>
      <c r="H731" s="70" t="s">
        <v>209</v>
      </c>
      <c r="I731" s="69">
        <v>4000</v>
      </c>
      <c r="J731" s="70" t="s">
        <v>507</v>
      </c>
      <c r="K731" s="70" t="s">
        <v>2312</v>
      </c>
      <c r="L731" s="70" t="s">
        <v>96</v>
      </c>
      <c r="M731" s="70" t="s">
        <v>108</v>
      </c>
      <c r="N731" s="62"/>
    </row>
    <row r="732" spans="1:14" ht="82.5" hidden="1" customHeight="1" outlineLevel="2">
      <c r="A732" s="60" t="s">
        <v>511</v>
      </c>
      <c r="B732" s="79" t="s">
        <v>1112</v>
      </c>
      <c r="C732" s="70" t="s">
        <v>219</v>
      </c>
      <c r="D732" s="70" t="s">
        <v>46</v>
      </c>
      <c r="E732" s="70" t="s">
        <v>2311</v>
      </c>
      <c r="F732" s="70" t="s">
        <v>47</v>
      </c>
      <c r="G732" s="70" t="s">
        <v>78</v>
      </c>
      <c r="H732" s="70" t="s">
        <v>209</v>
      </c>
      <c r="I732" s="69">
        <v>4000</v>
      </c>
      <c r="J732" s="70" t="s">
        <v>507</v>
      </c>
      <c r="K732" s="70" t="s">
        <v>2310</v>
      </c>
      <c r="L732" s="70" t="s">
        <v>96</v>
      </c>
      <c r="M732" s="70" t="s">
        <v>108</v>
      </c>
      <c r="N732" s="62"/>
    </row>
    <row r="733" spans="1:14" ht="66" hidden="1" customHeight="1" outlineLevel="2">
      <c r="A733" s="60" t="s">
        <v>503</v>
      </c>
      <c r="B733" s="79" t="s">
        <v>1112</v>
      </c>
      <c r="C733" s="70" t="s">
        <v>77</v>
      </c>
      <c r="D733" s="70" t="s">
        <v>46</v>
      </c>
      <c r="E733" s="70" t="s">
        <v>2309</v>
      </c>
      <c r="F733" s="70" t="s">
        <v>47</v>
      </c>
      <c r="G733" s="70" t="s">
        <v>78</v>
      </c>
      <c r="H733" s="70" t="s">
        <v>209</v>
      </c>
      <c r="I733" s="69">
        <v>4000</v>
      </c>
      <c r="J733" s="70" t="s">
        <v>507</v>
      </c>
      <c r="K733" s="70" t="s">
        <v>2308</v>
      </c>
      <c r="L733" s="70" t="s">
        <v>96</v>
      </c>
      <c r="M733" s="70" t="s">
        <v>105</v>
      </c>
      <c r="N733" s="62"/>
    </row>
    <row r="734" spans="1:14" ht="49.5" hidden="1" customHeight="1" outlineLevel="2">
      <c r="A734" s="60" t="s">
        <v>503</v>
      </c>
      <c r="B734" s="79" t="s">
        <v>1112</v>
      </c>
      <c r="C734" s="70" t="s">
        <v>77</v>
      </c>
      <c r="D734" s="70" t="s">
        <v>46</v>
      </c>
      <c r="E734" s="70" t="s">
        <v>1113</v>
      </c>
      <c r="F734" s="70" t="s">
        <v>47</v>
      </c>
      <c r="G734" s="70" t="s">
        <v>78</v>
      </c>
      <c r="H734" s="70" t="s">
        <v>209</v>
      </c>
      <c r="I734" s="69">
        <v>4000</v>
      </c>
      <c r="J734" s="70" t="s">
        <v>80</v>
      </c>
      <c r="K734" s="70" t="s">
        <v>1114</v>
      </c>
      <c r="L734" s="70" t="s">
        <v>96</v>
      </c>
      <c r="M734" s="70" t="s">
        <v>108</v>
      </c>
      <c r="N734" s="62"/>
    </row>
    <row r="735" spans="1:14" ht="66" hidden="1" customHeight="1" outlineLevel="2">
      <c r="A735" s="60" t="s">
        <v>503</v>
      </c>
      <c r="B735" s="79" t="s">
        <v>1112</v>
      </c>
      <c r="C735" s="70" t="s">
        <v>77</v>
      </c>
      <c r="D735" s="70" t="s">
        <v>46</v>
      </c>
      <c r="E735" s="70" t="s">
        <v>1115</v>
      </c>
      <c r="F735" s="70" t="s">
        <v>47</v>
      </c>
      <c r="G735" s="70" t="s">
        <v>78</v>
      </c>
      <c r="H735" s="70" t="s">
        <v>209</v>
      </c>
      <c r="I735" s="69">
        <v>4000</v>
      </c>
      <c r="J735" s="70" t="s">
        <v>507</v>
      </c>
      <c r="K735" s="70" t="s">
        <v>1116</v>
      </c>
      <c r="L735" s="70" t="s">
        <v>96</v>
      </c>
      <c r="M735" s="70" t="s">
        <v>108</v>
      </c>
      <c r="N735" s="62"/>
    </row>
    <row r="736" spans="1:14" ht="115.5" hidden="1" customHeight="1" outlineLevel="2">
      <c r="A736" s="60" t="s">
        <v>503</v>
      </c>
      <c r="B736" s="79" t="s">
        <v>1112</v>
      </c>
      <c r="C736" s="70" t="s">
        <v>77</v>
      </c>
      <c r="D736" s="70" t="s">
        <v>46</v>
      </c>
      <c r="E736" s="70" t="s">
        <v>2307</v>
      </c>
      <c r="F736" s="70" t="s">
        <v>47</v>
      </c>
      <c r="G736" s="70" t="s">
        <v>78</v>
      </c>
      <c r="H736" s="70" t="s">
        <v>209</v>
      </c>
      <c r="I736" s="69">
        <v>4000</v>
      </c>
      <c r="J736" s="70" t="s">
        <v>80</v>
      </c>
      <c r="K736" s="70" t="s">
        <v>2306</v>
      </c>
      <c r="L736" s="70" t="s">
        <v>96</v>
      </c>
      <c r="M736" s="70"/>
      <c r="N736" s="62"/>
    </row>
    <row r="737" spans="1:14" ht="115.5" hidden="1" customHeight="1" outlineLevel="2">
      <c r="A737" s="60" t="s">
        <v>503</v>
      </c>
      <c r="B737" s="79" t="s">
        <v>1112</v>
      </c>
      <c r="C737" s="70" t="s">
        <v>77</v>
      </c>
      <c r="D737" s="70" t="s">
        <v>46</v>
      </c>
      <c r="E737" s="70" t="s">
        <v>2247</v>
      </c>
      <c r="F737" s="70" t="s">
        <v>47</v>
      </c>
      <c r="G737" s="70" t="s">
        <v>78</v>
      </c>
      <c r="H737" s="70" t="s">
        <v>209</v>
      </c>
      <c r="I737" s="69">
        <v>4000</v>
      </c>
      <c r="J737" s="70" t="s">
        <v>507</v>
      </c>
      <c r="K737" s="70" t="s">
        <v>2305</v>
      </c>
      <c r="L737" s="70" t="s">
        <v>96</v>
      </c>
      <c r="M737" s="70"/>
      <c r="N737" s="62"/>
    </row>
    <row r="738" spans="1:14" ht="148.5" hidden="1" customHeight="1" outlineLevel="2">
      <c r="A738" s="60" t="s">
        <v>503</v>
      </c>
      <c r="B738" s="79" t="s">
        <v>1112</v>
      </c>
      <c r="C738" s="70" t="s">
        <v>77</v>
      </c>
      <c r="D738" s="70" t="s">
        <v>46</v>
      </c>
      <c r="E738" s="70" t="s">
        <v>2304</v>
      </c>
      <c r="F738" s="70" t="s">
        <v>47</v>
      </c>
      <c r="G738" s="70" t="s">
        <v>78</v>
      </c>
      <c r="H738" s="70" t="s">
        <v>209</v>
      </c>
      <c r="I738" s="69">
        <v>4000</v>
      </c>
      <c r="J738" s="70" t="s">
        <v>80</v>
      </c>
      <c r="K738" s="70" t="s">
        <v>2303</v>
      </c>
      <c r="L738" s="70" t="s">
        <v>96</v>
      </c>
      <c r="M738" s="70"/>
      <c r="N738" s="62"/>
    </row>
    <row r="739" spans="1:14" ht="181.5" hidden="1" customHeight="1" outlineLevel="2">
      <c r="A739" s="60" t="s">
        <v>503</v>
      </c>
      <c r="B739" s="79" t="s">
        <v>1112</v>
      </c>
      <c r="C739" s="70" t="s">
        <v>77</v>
      </c>
      <c r="D739" s="70" t="s">
        <v>46</v>
      </c>
      <c r="E739" s="70" t="s">
        <v>2302</v>
      </c>
      <c r="F739" s="70" t="s">
        <v>47</v>
      </c>
      <c r="G739" s="70" t="s">
        <v>78</v>
      </c>
      <c r="H739" s="70" t="s">
        <v>209</v>
      </c>
      <c r="I739" s="69">
        <v>4000</v>
      </c>
      <c r="J739" s="70" t="s">
        <v>80</v>
      </c>
      <c r="K739" s="70" t="s">
        <v>2301</v>
      </c>
      <c r="L739" s="70" t="s">
        <v>81</v>
      </c>
      <c r="M739" s="70"/>
      <c r="N739" s="62"/>
    </row>
    <row r="740" spans="1:14" ht="132" hidden="1" customHeight="1" outlineLevel="2">
      <c r="A740" s="60" t="s">
        <v>503</v>
      </c>
      <c r="B740" s="79" t="s">
        <v>1112</v>
      </c>
      <c r="C740" s="70" t="s">
        <v>77</v>
      </c>
      <c r="D740" s="70" t="s">
        <v>46</v>
      </c>
      <c r="E740" s="70" t="s">
        <v>2300</v>
      </c>
      <c r="F740" s="70" t="s">
        <v>47</v>
      </c>
      <c r="G740" s="70" t="s">
        <v>78</v>
      </c>
      <c r="H740" s="70" t="s">
        <v>209</v>
      </c>
      <c r="I740" s="69">
        <v>4000</v>
      </c>
      <c r="J740" s="70" t="s">
        <v>80</v>
      </c>
      <c r="K740" s="70" t="s">
        <v>2299</v>
      </c>
      <c r="L740" s="70" t="s">
        <v>81</v>
      </c>
      <c r="M740" s="70"/>
      <c r="N740" s="62"/>
    </row>
    <row r="741" spans="1:14" ht="132" hidden="1" customHeight="1" outlineLevel="2">
      <c r="A741" s="60" t="s">
        <v>503</v>
      </c>
      <c r="B741" s="79" t="s">
        <v>1112</v>
      </c>
      <c r="C741" s="70" t="s">
        <v>77</v>
      </c>
      <c r="D741" s="70" t="s">
        <v>46</v>
      </c>
      <c r="E741" s="70" t="s">
        <v>2186</v>
      </c>
      <c r="F741" s="70" t="s">
        <v>47</v>
      </c>
      <c r="G741" s="70" t="s">
        <v>78</v>
      </c>
      <c r="H741" s="70" t="s">
        <v>209</v>
      </c>
      <c r="I741" s="69">
        <v>4000</v>
      </c>
      <c r="J741" s="70" t="s">
        <v>80</v>
      </c>
      <c r="K741" s="70" t="s">
        <v>2298</v>
      </c>
      <c r="L741" s="70" t="s">
        <v>81</v>
      </c>
      <c r="M741" s="70"/>
      <c r="N741" s="62"/>
    </row>
    <row r="742" spans="1:14" ht="99" hidden="1" customHeight="1" outlineLevel="2">
      <c r="A742" s="60" t="s">
        <v>503</v>
      </c>
      <c r="B742" s="79" t="s">
        <v>1112</v>
      </c>
      <c r="C742" s="70" t="s">
        <v>77</v>
      </c>
      <c r="D742" s="70" t="s">
        <v>46</v>
      </c>
      <c r="E742" s="70" t="s">
        <v>2297</v>
      </c>
      <c r="F742" s="70" t="s">
        <v>47</v>
      </c>
      <c r="G742" s="70" t="s">
        <v>78</v>
      </c>
      <c r="H742" s="70" t="s">
        <v>209</v>
      </c>
      <c r="I742" s="69">
        <v>4000</v>
      </c>
      <c r="J742" s="70" t="s">
        <v>80</v>
      </c>
      <c r="K742" s="70" t="s">
        <v>2296</v>
      </c>
      <c r="L742" s="70" t="s">
        <v>96</v>
      </c>
      <c r="M742" s="70"/>
      <c r="N742" s="62"/>
    </row>
    <row r="743" spans="1:14" ht="115.5" hidden="1" customHeight="1" outlineLevel="2">
      <c r="A743" s="60" t="s">
        <v>503</v>
      </c>
      <c r="B743" s="79" t="s">
        <v>1112</v>
      </c>
      <c r="C743" s="70" t="s">
        <v>77</v>
      </c>
      <c r="D743" s="70" t="s">
        <v>46</v>
      </c>
      <c r="E743" s="70" t="s">
        <v>2074</v>
      </c>
      <c r="F743" s="70" t="s">
        <v>47</v>
      </c>
      <c r="G743" s="70" t="s">
        <v>78</v>
      </c>
      <c r="H743" s="70" t="s">
        <v>209</v>
      </c>
      <c r="I743" s="69">
        <v>4000</v>
      </c>
      <c r="J743" s="70" t="s">
        <v>80</v>
      </c>
      <c r="K743" s="70" t="s">
        <v>2295</v>
      </c>
      <c r="L743" s="70" t="s">
        <v>81</v>
      </c>
      <c r="M743" s="70"/>
      <c r="N743" s="62"/>
    </row>
    <row r="744" spans="1:14" ht="115.5" hidden="1" customHeight="1" outlineLevel="2">
      <c r="A744" s="60" t="s">
        <v>503</v>
      </c>
      <c r="B744" s="79" t="s">
        <v>1112</v>
      </c>
      <c r="C744" s="70" t="s">
        <v>77</v>
      </c>
      <c r="D744" s="70" t="s">
        <v>46</v>
      </c>
      <c r="E744" s="70" t="s">
        <v>2294</v>
      </c>
      <c r="F744" s="70" t="s">
        <v>47</v>
      </c>
      <c r="G744" s="70" t="s">
        <v>78</v>
      </c>
      <c r="H744" s="70" t="s">
        <v>209</v>
      </c>
      <c r="I744" s="69">
        <v>4000</v>
      </c>
      <c r="J744" s="70" t="s">
        <v>507</v>
      </c>
      <c r="K744" s="70" t="s">
        <v>2293</v>
      </c>
      <c r="L744" s="70" t="s">
        <v>96</v>
      </c>
      <c r="M744" s="70"/>
      <c r="N744" s="62"/>
    </row>
    <row r="745" spans="1:14" ht="115.5" hidden="1" customHeight="1" outlineLevel="2">
      <c r="A745" s="60" t="s">
        <v>503</v>
      </c>
      <c r="B745" s="79" t="s">
        <v>1112</v>
      </c>
      <c r="C745" s="70" t="s">
        <v>77</v>
      </c>
      <c r="D745" s="70" t="s">
        <v>46</v>
      </c>
      <c r="E745" s="70" t="s">
        <v>2292</v>
      </c>
      <c r="F745" s="70" t="s">
        <v>47</v>
      </c>
      <c r="G745" s="70" t="s">
        <v>78</v>
      </c>
      <c r="H745" s="70" t="s">
        <v>209</v>
      </c>
      <c r="I745" s="69">
        <v>4000</v>
      </c>
      <c r="J745" s="70" t="s">
        <v>507</v>
      </c>
      <c r="K745" s="70" t="s">
        <v>2291</v>
      </c>
      <c r="L745" s="70" t="s">
        <v>96</v>
      </c>
      <c r="M745" s="70"/>
      <c r="N745" s="62"/>
    </row>
    <row r="746" spans="1:14" ht="99" hidden="1" customHeight="1" outlineLevel="2">
      <c r="A746" s="60" t="s">
        <v>511</v>
      </c>
      <c r="B746" s="79" t="s">
        <v>1112</v>
      </c>
      <c r="C746" s="70" t="s">
        <v>219</v>
      </c>
      <c r="D746" s="70" t="s">
        <v>46</v>
      </c>
      <c r="E746" s="70" t="s">
        <v>2290</v>
      </c>
      <c r="F746" s="70" t="s">
        <v>47</v>
      </c>
      <c r="G746" s="70" t="s">
        <v>78</v>
      </c>
      <c r="H746" s="70" t="s">
        <v>209</v>
      </c>
      <c r="I746" s="69">
        <v>4000</v>
      </c>
      <c r="J746" s="70" t="s">
        <v>507</v>
      </c>
      <c r="K746" s="70" t="s">
        <v>2289</v>
      </c>
      <c r="L746" s="70" t="s">
        <v>96</v>
      </c>
      <c r="M746" s="70"/>
      <c r="N746" s="62"/>
    </row>
    <row r="747" spans="1:14" ht="66" hidden="1" customHeight="1" outlineLevel="2">
      <c r="A747" s="60" t="s">
        <v>511</v>
      </c>
      <c r="B747" s="79" t="s">
        <v>2284</v>
      </c>
      <c r="C747" s="70" t="s">
        <v>219</v>
      </c>
      <c r="D747" s="70" t="s">
        <v>41</v>
      </c>
      <c r="E747" s="70" t="s">
        <v>2288</v>
      </c>
      <c r="F747" s="70" t="s">
        <v>47</v>
      </c>
      <c r="G747" s="70" t="s">
        <v>78</v>
      </c>
      <c r="H747" s="70" t="s">
        <v>209</v>
      </c>
      <c r="I747" s="69">
        <v>4000</v>
      </c>
      <c r="J747" s="70" t="s">
        <v>507</v>
      </c>
      <c r="K747" s="70" t="s">
        <v>2287</v>
      </c>
      <c r="L747" s="70" t="s">
        <v>96</v>
      </c>
      <c r="M747" s="70" t="s">
        <v>108</v>
      </c>
      <c r="N747" s="62"/>
    </row>
    <row r="748" spans="1:14" ht="82.5" hidden="1" customHeight="1" outlineLevel="2">
      <c r="A748" s="60" t="s">
        <v>511</v>
      </c>
      <c r="B748" s="79" t="s">
        <v>2284</v>
      </c>
      <c r="C748" s="70" t="s">
        <v>219</v>
      </c>
      <c r="D748" s="70" t="s">
        <v>41</v>
      </c>
      <c r="E748" s="70" t="s">
        <v>2286</v>
      </c>
      <c r="F748" s="70" t="s">
        <v>47</v>
      </c>
      <c r="G748" s="70" t="s">
        <v>78</v>
      </c>
      <c r="H748" s="70" t="s">
        <v>209</v>
      </c>
      <c r="I748" s="69">
        <v>4000</v>
      </c>
      <c r="J748" s="70" t="s">
        <v>507</v>
      </c>
      <c r="K748" s="70" t="s">
        <v>2285</v>
      </c>
      <c r="L748" s="70" t="s">
        <v>96</v>
      </c>
      <c r="M748" s="70" t="s">
        <v>108</v>
      </c>
      <c r="N748" s="62"/>
    </row>
    <row r="749" spans="1:14" ht="99" hidden="1" customHeight="1" outlineLevel="2">
      <c r="A749" s="60" t="s">
        <v>511</v>
      </c>
      <c r="B749" s="79" t="s">
        <v>2284</v>
      </c>
      <c r="C749" s="70" t="s">
        <v>219</v>
      </c>
      <c r="D749" s="70" t="s">
        <v>41</v>
      </c>
      <c r="E749" s="70" t="s">
        <v>2283</v>
      </c>
      <c r="F749" s="70" t="s">
        <v>47</v>
      </c>
      <c r="G749" s="70" t="s">
        <v>78</v>
      </c>
      <c r="H749" s="70" t="s">
        <v>209</v>
      </c>
      <c r="I749" s="69">
        <v>4000</v>
      </c>
      <c r="J749" s="70" t="s">
        <v>507</v>
      </c>
      <c r="K749" s="70" t="s">
        <v>2282</v>
      </c>
      <c r="L749" s="70" t="s">
        <v>96</v>
      </c>
      <c r="M749" s="70" t="s">
        <v>108</v>
      </c>
      <c r="N749" s="62"/>
    </row>
    <row r="750" spans="1:14" ht="66" hidden="1" customHeight="1" outlineLevel="2">
      <c r="A750" s="60" t="s">
        <v>503</v>
      </c>
      <c r="B750" s="76" t="s">
        <v>257</v>
      </c>
      <c r="C750" s="70" t="s">
        <v>77</v>
      </c>
      <c r="D750" s="70" t="s">
        <v>46</v>
      </c>
      <c r="E750" s="70" t="s">
        <v>2281</v>
      </c>
      <c r="F750" s="70" t="s">
        <v>47</v>
      </c>
      <c r="G750" s="70" t="s">
        <v>78</v>
      </c>
      <c r="H750" s="70" t="s">
        <v>209</v>
      </c>
      <c r="I750" s="69">
        <v>4000</v>
      </c>
      <c r="J750" s="70" t="s">
        <v>507</v>
      </c>
      <c r="K750" s="70" t="s">
        <v>2280</v>
      </c>
      <c r="L750" s="70" t="s">
        <v>96</v>
      </c>
      <c r="M750" s="70" t="s">
        <v>105</v>
      </c>
      <c r="N750" s="62"/>
    </row>
    <row r="751" spans="1:14" ht="66" hidden="1" customHeight="1" outlineLevel="2">
      <c r="A751" s="60" t="s">
        <v>503</v>
      </c>
      <c r="B751" s="76" t="s">
        <v>257</v>
      </c>
      <c r="C751" s="70" t="s">
        <v>219</v>
      </c>
      <c r="D751" s="70" t="s">
        <v>46</v>
      </c>
      <c r="E751" s="70" t="s">
        <v>2279</v>
      </c>
      <c r="F751" s="70" t="s">
        <v>47</v>
      </c>
      <c r="G751" s="70" t="s">
        <v>78</v>
      </c>
      <c r="H751" s="70" t="s">
        <v>209</v>
      </c>
      <c r="I751" s="69">
        <v>4000</v>
      </c>
      <c r="J751" s="70" t="s">
        <v>507</v>
      </c>
      <c r="K751" s="70" t="s">
        <v>2278</v>
      </c>
      <c r="L751" s="70" t="s">
        <v>96</v>
      </c>
      <c r="M751" s="70" t="s">
        <v>108</v>
      </c>
      <c r="N751" s="62"/>
    </row>
    <row r="752" spans="1:14" ht="66" hidden="1" customHeight="1" outlineLevel="2">
      <c r="A752" s="60" t="s">
        <v>503</v>
      </c>
      <c r="B752" s="76" t="s">
        <v>257</v>
      </c>
      <c r="C752" s="70" t="s">
        <v>219</v>
      </c>
      <c r="D752" s="70" t="s">
        <v>46</v>
      </c>
      <c r="E752" s="70" t="s">
        <v>2277</v>
      </c>
      <c r="F752" s="70" t="s">
        <v>47</v>
      </c>
      <c r="G752" s="70" t="s">
        <v>78</v>
      </c>
      <c r="H752" s="70" t="s">
        <v>209</v>
      </c>
      <c r="I752" s="69">
        <v>4000</v>
      </c>
      <c r="J752" s="70" t="s">
        <v>507</v>
      </c>
      <c r="K752" s="70" t="s">
        <v>2276</v>
      </c>
      <c r="L752" s="70" t="s">
        <v>96</v>
      </c>
      <c r="M752" s="70" t="s">
        <v>105</v>
      </c>
      <c r="N752" s="62"/>
    </row>
    <row r="753" spans="1:14" ht="66" hidden="1" customHeight="1" outlineLevel="2">
      <c r="A753" s="60" t="s">
        <v>503</v>
      </c>
      <c r="B753" s="76" t="s">
        <v>257</v>
      </c>
      <c r="C753" s="70" t="s">
        <v>219</v>
      </c>
      <c r="D753" s="70" t="s">
        <v>46</v>
      </c>
      <c r="E753" s="70" t="s">
        <v>1115</v>
      </c>
      <c r="F753" s="70" t="s">
        <v>47</v>
      </c>
      <c r="G753" s="70" t="s">
        <v>78</v>
      </c>
      <c r="H753" s="70" t="s">
        <v>209</v>
      </c>
      <c r="I753" s="69">
        <v>4000</v>
      </c>
      <c r="J753" s="70" t="s">
        <v>507</v>
      </c>
      <c r="K753" s="70" t="s">
        <v>1117</v>
      </c>
      <c r="L753" s="70" t="s">
        <v>81</v>
      </c>
      <c r="M753" s="70" t="s">
        <v>108</v>
      </c>
      <c r="N753" s="62"/>
    </row>
    <row r="754" spans="1:14" ht="49.5" hidden="1" customHeight="1" outlineLevel="2">
      <c r="A754" s="60" t="s">
        <v>503</v>
      </c>
      <c r="B754" s="76" t="s">
        <v>257</v>
      </c>
      <c r="C754" s="70" t="s">
        <v>219</v>
      </c>
      <c r="D754" s="70" t="s">
        <v>46</v>
      </c>
      <c r="E754" s="70" t="s">
        <v>1118</v>
      </c>
      <c r="F754" s="70" t="s">
        <v>47</v>
      </c>
      <c r="G754" s="70" t="s">
        <v>78</v>
      </c>
      <c r="H754" s="70" t="s">
        <v>209</v>
      </c>
      <c r="I754" s="69">
        <v>4000</v>
      </c>
      <c r="J754" s="70" t="s">
        <v>507</v>
      </c>
      <c r="K754" s="70" t="s">
        <v>1119</v>
      </c>
      <c r="L754" s="70" t="s">
        <v>96</v>
      </c>
      <c r="M754" s="70" t="s">
        <v>108</v>
      </c>
      <c r="N754" s="62"/>
    </row>
    <row r="755" spans="1:14" ht="148.5" hidden="1" customHeight="1" outlineLevel="2">
      <c r="A755" s="60" t="s">
        <v>511</v>
      </c>
      <c r="B755" s="76" t="s">
        <v>257</v>
      </c>
      <c r="C755" s="70" t="s">
        <v>219</v>
      </c>
      <c r="D755" s="70" t="s">
        <v>46</v>
      </c>
      <c r="E755" s="70" t="s">
        <v>1934</v>
      </c>
      <c r="F755" s="70" t="s">
        <v>47</v>
      </c>
      <c r="G755" s="70" t="s">
        <v>78</v>
      </c>
      <c r="H755" s="70" t="s">
        <v>209</v>
      </c>
      <c r="I755" s="69">
        <v>4000</v>
      </c>
      <c r="J755" s="70" t="s">
        <v>507</v>
      </c>
      <c r="K755" s="70" t="s">
        <v>2275</v>
      </c>
      <c r="L755" s="70" t="s">
        <v>81</v>
      </c>
      <c r="M755" s="70"/>
      <c r="N755" s="62"/>
    </row>
    <row r="756" spans="1:14" ht="132" hidden="1" customHeight="1" outlineLevel="2">
      <c r="A756" s="60" t="s">
        <v>511</v>
      </c>
      <c r="B756" s="76" t="s">
        <v>257</v>
      </c>
      <c r="C756" s="70" t="s">
        <v>219</v>
      </c>
      <c r="D756" s="70" t="s">
        <v>46</v>
      </c>
      <c r="E756" s="70" t="s">
        <v>2274</v>
      </c>
      <c r="F756" s="70" t="s">
        <v>47</v>
      </c>
      <c r="G756" s="70" t="s">
        <v>78</v>
      </c>
      <c r="H756" s="70" t="s">
        <v>209</v>
      </c>
      <c r="I756" s="69">
        <v>4000</v>
      </c>
      <c r="J756" s="70" t="s">
        <v>507</v>
      </c>
      <c r="K756" s="70" t="s">
        <v>2273</v>
      </c>
      <c r="L756" s="70" t="s">
        <v>96</v>
      </c>
      <c r="M756" s="70"/>
      <c r="N756" s="62"/>
    </row>
    <row r="757" spans="1:14" ht="132" hidden="1" customHeight="1" outlineLevel="2">
      <c r="A757" s="60" t="s">
        <v>511</v>
      </c>
      <c r="B757" s="76" t="s">
        <v>257</v>
      </c>
      <c r="C757" s="70" t="s">
        <v>219</v>
      </c>
      <c r="D757" s="70" t="s">
        <v>46</v>
      </c>
      <c r="E757" s="70" t="s">
        <v>2272</v>
      </c>
      <c r="F757" s="70" t="s">
        <v>47</v>
      </c>
      <c r="G757" s="70" t="s">
        <v>78</v>
      </c>
      <c r="H757" s="70" t="s">
        <v>209</v>
      </c>
      <c r="I757" s="69">
        <v>4000</v>
      </c>
      <c r="J757" s="70" t="s">
        <v>507</v>
      </c>
      <c r="K757" s="70" t="s">
        <v>2271</v>
      </c>
      <c r="L757" s="70" t="s">
        <v>96</v>
      </c>
      <c r="M757" s="70"/>
      <c r="N757" s="62"/>
    </row>
    <row r="758" spans="1:14" ht="132" hidden="1" customHeight="1" outlineLevel="2">
      <c r="A758" s="60" t="s">
        <v>511</v>
      </c>
      <c r="B758" s="76" t="s">
        <v>257</v>
      </c>
      <c r="C758" s="70" t="s">
        <v>219</v>
      </c>
      <c r="D758" s="70" t="s">
        <v>46</v>
      </c>
      <c r="E758" s="70" t="s">
        <v>2270</v>
      </c>
      <c r="F758" s="70" t="s">
        <v>47</v>
      </c>
      <c r="G758" s="70" t="s">
        <v>78</v>
      </c>
      <c r="H758" s="70" t="s">
        <v>209</v>
      </c>
      <c r="I758" s="69">
        <v>4000</v>
      </c>
      <c r="J758" s="70" t="s">
        <v>80</v>
      </c>
      <c r="K758" s="70" t="s">
        <v>2269</v>
      </c>
      <c r="L758" s="70" t="s">
        <v>81</v>
      </c>
      <c r="M758" s="70"/>
      <c r="N758" s="62"/>
    </row>
    <row r="759" spans="1:14" ht="132" hidden="1" customHeight="1" outlineLevel="2">
      <c r="A759" s="60" t="s">
        <v>511</v>
      </c>
      <c r="B759" s="76" t="s">
        <v>257</v>
      </c>
      <c r="C759" s="70" t="s">
        <v>219</v>
      </c>
      <c r="D759" s="70" t="s">
        <v>46</v>
      </c>
      <c r="E759" s="70" t="s">
        <v>2268</v>
      </c>
      <c r="F759" s="70" t="s">
        <v>47</v>
      </c>
      <c r="G759" s="70" t="s">
        <v>78</v>
      </c>
      <c r="H759" s="70" t="s">
        <v>209</v>
      </c>
      <c r="I759" s="69">
        <v>4000</v>
      </c>
      <c r="J759" s="70" t="s">
        <v>80</v>
      </c>
      <c r="K759" s="70" t="s">
        <v>2267</v>
      </c>
      <c r="L759" s="70" t="s">
        <v>81</v>
      </c>
      <c r="M759" s="70"/>
      <c r="N759" s="62"/>
    </row>
    <row r="760" spans="1:14" ht="181.5" hidden="1" customHeight="1" outlineLevel="2">
      <c r="A760" s="60" t="s">
        <v>503</v>
      </c>
      <c r="B760" s="76" t="s">
        <v>257</v>
      </c>
      <c r="C760" s="70" t="s">
        <v>77</v>
      </c>
      <c r="D760" s="70" t="s">
        <v>46</v>
      </c>
      <c r="E760" s="70" t="s">
        <v>2244</v>
      </c>
      <c r="F760" s="70" t="s">
        <v>47</v>
      </c>
      <c r="G760" s="70" t="s">
        <v>78</v>
      </c>
      <c r="H760" s="70" t="s">
        <v>209</v>
      </c>
      <c r="I760" s="69">
        <v>4000</v>
      </c>
      <c r="J760" s="70" t="s">
        <v>80</v>
      </c>
      <c r="K760" s="70" t="s">
        <v>2266</v>
      </c>
      <c r="L760" s="70" t="s">
        <v>96</v>
      </c>
      <c r="M760" s="70"/>
      <c r="N760" s="62"/>
    </row>
    <row r="761" spans="1:14" ht="148.5" hidden="1" customHeight="1" outlineLevel="2">
      <c r="A761" s="60" t="s">
        <v>503</v>
      </c>
      <c r="B761" s="76" t="s">
        <v>257</v>
      </c>
      <c r="C761" s="70" t="s">
        <v>77</v>
      </c>
      <c r="D761" s="70" t="s">
        <v>46</v>
      </c>
      <c r="E761" s="70" t="s">
        <v>2265</v>
      </c>
      <c r="F761" s="70" t="s">
        <v>47</v>
      </c>
      <c r="G761" s="70" t="s">
        <v>78</v>
      </c>
      <c r="H761" s="70" t="s">
        <v>209</v>
      </c>
      <c r="I761" s="69">
        <v>4000</v>
      </c>
      <c r="J761" s="70" t="s">
        <v>80</v>
      </c>
      <c r="K761" s="70" t="s">
        <v>2264</v>
      </c>
      <c r="L761" s="70" t="s">
        <v>96</v>
      </c>
      <c r="M761" s="70"/>
      <c r="N761" s="62"/>
    </row>
    <row r="762" spans="1:14" ht="132" hidden="1" customHeight="1" outlineLevel="2">
      <c r="A762" s="60" t="s">
        <v>503</v>
      </c>
      <c r="B762" s="76" t="s">
        <v>257</v>
      </c>
      <c r="C762" s="70" t="s">
        <v>77</v>
      </c>
      <c r="D762" s="70" t="s">
        <v>46</v>
      </c>
      <c r="E762" s="70" t="s">
        <v>2156</v>
      </c>
      <c r="F762" s="70" t="s">
        <v>47</v>
      </c>
      <c r="G762" s="70" t="s">
        <v>78</v>
      </c>
      <c r="H762" s="70" t="s">
        <v>209</v>
      </c>
      <c r="I762" s="69">
        <v>4000</v>
      </c>
      <c r="J762" s="70" t="s">
        <v>80</v>
      </c>
      <c r="K762" s="70" t="s">
        <v>2263</v>
      </c>
      <c r="L762" s="70" t="s">
        <v>96</v>
      </c>
      <c r="M762" s="70"/>
      <c r="N762" s="62"/>
    </row>
    <row r="763" spans="1:14" ht="132" hidden="1" customHeight="1" outlineLevel="2">
      <c r="A763" s="60" t="s">
        <v>503</v>
      </c>
      <c r="B763" s="76" t="s">
        <v>257</v>
      </c>
      <c r="C763" s="70" t="s">
        <v>77</v>
      </c>
      <c r="D763" s="70" t="s">
        <v>46</v>
      </c>
      <c r="E763" s="70" t="s">
        <v>2210</v>
      </c>
      <c r="F763" s="70" t="s">
        <v>47</v>
      </c>
      <c r="G763" s="70" t="s">
        <v>78</v>
      </c>
      <c r="H763" s="70" t="s">
        <v>209</v>
      </c>
      <c r="I763" s="69">
        <v>4000</v>
      </c>
      <c r="J763" s="70" t="s">
        <v>507</v>
      </c>
      <c r="K763" s="70" t="s">
        <v>2262</v>
      </c>
      <c r="L763" s="70" t="s">
        <v>96</v>
      </c>
      <c r="M763" s="70"/>
      <c r="N763" s="62"/>
    </row>
    <row r="764" spans="1:14" ht="66" hidden="1" customHeight="1" outlineLevel="2">
      <c r="A764" s="60" t="s">
        <v>511</v>
      </c>
      <c r="B764" s="76" t="s">
        <v>2261</v>
      </c>
      <c r="C764" s="70" t="s">
        <v>219</v>
      </c>
      <c r="D764" s="70" t="s">
        <v>46</v>
      </c>
      <c r="E764" s="70" t="s">
        <v>2260</v>
      </c>
      <c r="F764" s="70" t="s">
        <v>47</v>
      </c>
      <c r="G764" s="70" t="s">
        <v>78</v>
      </c>
      <c r="H764" s="70" t="s">
        <v>209</v>
      </c>
      <c r="I764" s="69">
        <v>12000</v>
      </c>
      <c r="J764" s="70" t="s">
        <v>507</v>
      </c>
      <c r="K764" s="70" t="s">
        <v>2259</v>
      </c>
      <c r="L764" s="70" t="s">
        <v>96</v>
      </c>
      <c r="M764" s="70" t="s">
        <v>105</v>
      </c>
      <c r="N764" s="62"/>
    </row>
    <row r="765" spans="1:14" ht="66" hidden="1" customHeight="1" outlineLevel="2">
      <c r="A765" s="60" t="s">
        <v>511</v>
      </c>
      <c r="B765" s="76" t="s">
        <v>2256</v>
      </c>
      <c r="C765" s="70" t="s">
        <v>77</v>
      </c>
      <c r="D765" s="70" t="s">
        <v>46</v>
      </c>
      <c r="E765" s="70" t="s">
        <v>2258</v>
      </c>
      <c r="F765" s="70" t="s">
        <v>47</v>
      </c>
      <c r="G765" s="70" t="s">
        <v>78</v>
      </c>
      <c r="H765" s="70" t="s">
        <v>209</v>
      </c>
      <c r="I765" s="69">
        <v>12000</v>
      </c>
      <c r="J765" s="70" t="s">
        <v>507</v>
      </c>
      <c r="K765" s="70" t="s">
        <v>2257</v>
      </c>
      <c r="L765" s="70" t="s">
        <v>96</v>
      </c>
      <c r="M765" s="70" t="s">
        <v>105</v>
      </c>
      <c r="N765" s="62"/>
    </row>
    <row r="766" spans="1:14" ht="66" hidden="1" customHeight="1" outlineLevel="2">
      <c r="A766" s="60" t="s">
        <v>511</v>
      </c>
      <c r="B766" s="76" t="s">
        <v>2256</v>
      </c>
      <c r="C766" s="70" t="s">
        <v>77</v>
      </c>
      <c r="D766" s="70" t="s">
        <v>46</v>
      </c>
      <c r="E766" s="70" t="s">
        <v>1165</v>
      </c>
      <c r="F766" s="70" t="s">
        <v>47</v>
      </c>
      <c r="G766" s="70" t="s">
        <v>78</v>
      </c>
      <c r="H766" s="70" t="s">
        <v>209</v>
      </c>
      <c r="I766" s="69">
        <v>4000</v>
      </c>
      <c r="J766" s="70" t="s">
        <v>507</v>
      </c>
      <c r="K766" s="70" t="s">
        <v>2255</v>
      </c>
      <c r="L766" s="70" t="s">
        <v>96</v>
      </c>
      <c r="M766" s="70" t="s">
        <v>105</v>
      </c>
      <c r="N766" s="62"/>
    </row>
    <row r="767" spans="1:14" ht="82.5" hidden="1" customHeight="1" outlineLevel="2">
      <c r="A767" s="60" t="s">
        <v>511</v>
      </c>
      <c r="B767" s="70" t="s">
        <v>2253</v>
      </c>
      <c r="C767" s="70" t="s">
        <v>219</v>
      </c>
      <c r="D767" s="70" t="s">
        <v>46</v>
      </c>
      <c r="E767" s="70" t="s">
        <v>931</v>
      </c>
      <c r="F767" s="70" t="s">
        <v>47</v>
      </c>
      <c r="G767" s="70" t="s">
        <v>78</v>
      </c>
      <c r="H767" s="70" t="s">
        <v>209</v>
      </c>
      <c r="I767" s="69">
        <v>12000</v>
      </c>
      <c r="J767" s="70" t="s">
        <v>507</v>
      </c>
      <c r="K767" s="70" t="s">
        <v>2254</v>
      </c>
      <c r="L767" s="70" t="s">
        <v>96</v>
      </c>
      <c r="M767" s="70" t="s">
        <v>105</v>
      </c>
      <c r="N767" s="62"/>
    </row>
    <row r="768" spans="1:14" ht="66" hidden="1" customHeight="1" outlineLevel="2">
      <c r="A768" s="60" t="s">
        <v>511</v>
      </c>
      <c r="B768" s="70" t="s">
        <v>2253</v>
      </c>
      <c r="C768" s="70" t="s">
        <v>219</v>
      </c>
      <c r="D768" s="70" t="s">
        <v>46</v>
      </c>
      <c r="E768" s="70" t="s">
        <v>1059</v>
      </c>
      <c r="F768" s="70" t="s">
        <v>47</v>
      </c>
      <c r="G768" s="70" t="s">
        <v>78</v>
      </c>
      <c r="H768" s="70" t="s">
        <v>209</v>
      </c>
      <c r="I768" s="69">
        <v>8000</v>
      </c>
      <c r="J768" s="70" t="s">
        <v>507</v>
      </c>
      <c r="K768" s="70" t="s">
        <v>2252</v>
      </c>
      <c r="L768" s="70" t="s">
        <v>96</v>
      </c>
      <c r="M768" s="70" t="s">
        <v>105</v>
      </c>
      <c r="N768" s="62"/>
    </row>
    <row r="769" spans="1:14" ht="66" hidden="1" customHeight="1" outlineLevel="2">
      <c r="A769" s="60" t="s">
        <v>511</v>
      </c>
      <c r="B769" s="76" t="s">
        <v>2251</v>
      </c>
      <c r="C769" s="70" t="s">
        <v>219</v>
      </c>
      <c r="D769" s="70" t="s">
        <v>46</v>
      </c>
      <c r="E769" s="70" t="s">
        <v>1070</v>
      </c>
      <c r="F769" s="70" t="s">
        <v>47</v>
      </c>
      <c r="G769" s="70" t="s">
        <v>78</v>
      </c>
      <c r="H769" s="70" t="s">
        <v>209</v>
      </c>
      <c r="I769" s="69">
        <v>12000</v>
      </c>
      <c r="J769" s="70" t="s">
        <v>507</v>
      </c>
      <c r="K769" s="70" t="s">
        <v>2250</v>
      </c>
      <c r="L769" s="70" t="s">
        <v>96</v>
      </c>
      <c r="M769" s="70" t="s">
        <v>105</v>
      </c>
      <c r="N769" s="62"/>
    </row>
    <row r="770" spans="1:14" ht="66" hidden="1" customHeight="1" outlineLevel="2">
      <c r="A770" s="60" t="s">
        <v>511</v>
      </c>
      <c r="B770" s="76" t="s">
        <v>2248</v>
      </c>
      <c r="C770" s="70" t="s">
        <v>219</v>
      </c>
      <c r="D770" s="70" t="s">
        <v>46</v>
      </c>
      <c r="E770" s="70" t="s">
        <v>2229</v>
      </c>
      <c r="F770" s="70" t="s">
        <v>47</v>
      </c>
      <c r="G770" s="70" t="s">
        <v>78</v>
      </c>
      <c r="H770" s="70" t="s">
        <v>209</v>
      </c>
      <c r="I770" s="69">
        <v>4000</v>
      </c>
      <c r="J770" s="70" t="s">
        <v>507</v>
      </c>
      <c r="K770" s="70" t="s">
        <v>2249</v>
      </c>
      <c r="L770" s="70" t="s">
        <v>96</v>
      </c>
      <c r="M770" s="70"/>
      <c r="N770" s="62"/>
    </row>
    <row r="771" spans="1:14" ht="115.5" hidden="1" customHeight="1" outlineLevel="2">
      <c r="A771" s="60" t="s">
        <v>511</v>
      </c>
      <c r="B771" s="76" t="s">
        <v>2248</v>
      </c>
      <c r="C771" s="70" t="s">
        <v>219</v>
      </c>
      <c r="D771" s="70" t="s">
        <v>46</v>
      </c>
      <c r="E771" s="70" t="s">
        <v>2247</v>
      </c>
      <c r="F771" s="70" t="s">
        <v>47</v>
      </c>
      <c r="G771" s="70" t="s">
        <v>78</v>
      </c>
      <c r="H771" s="70" t="s">
        <v>209</v>
      </c>
      <c r="I771" s="69">
        <v>8000</v>
      </c>
      <c r="J771" s="70" t="s">
        <v>507</v>
      </c>
      <c r="K771" s="70" t="s">
        <v>2246</v>
      </c>
      <c r="L771" s="70" t="s">
        <v>96</v>
      </c>
      <c r="M771" s="70"/>
      <c r="N771" s="62"/>
    </row>
    <row r="772" spans="1:14" ht="181.5" hidden="1" customHeight="1" outlineLevel="2">
      <c r="A772" s="60" t="s">
        <v>511</v>
      </c>
      <c r="B772" s="76" t="s">
        <v>2245</v>
      </c>
      <c r="C772" s="70" t="s">
        <v>219</v>
      </c>
      <c r="D772" s="70" t="s">
        <v>46</v>
      </c>
      <c r="E772" s="70" t="s">
        <v>2244</v>
      </c>
      <c r="F772" s="70" t="s">
        <v>47</v>
      </c>
      <c r="G772" s="70" t="s">
        <v>78</v>
      </c>
      <c r="H772" s="70" t="s">
        <v>209</v>
      </c>
      <c r="I772" s="69">
        <v>12000</v>
      </c>
      <c r="J772" s="70" t="s">
        <v>507</v>
      </c>
      <c r="K772" s="70" t="s">
        <v>2243</v>
      </c>
      <c r="L772" s="70" t="s">
        <v>96</v>
      </c>
      <c r="M772" s="70"/>
      <c r="N772" s="62"/>
    </row>
    <row r="773" spans="1:14" ht="99" hidden="1" customHeight="1" outlineLevel="2">
      <c r="A773" s="60" t="s">
        <v>511</v>
      </c>
      <c r="B773" s="76" t="s">
        <v>2240</v>
      </c>
      <c r="C773" s="70" t="s">
        <v>219</v>
      </c>
      <c r="D773" s="70" t="s">
        <v>46</v>
      </c>
      <c r="E773" s="70" t="s">
        <v>2242</v>
      </c>
      <c r="F773" s="70" t="s">
        <v>47</v>
      </c>
      <c r="G773" s="70" t="s">
        <v>78</v>
      </c>
      <c r="H773" s="70" t="s">
        <v>209</v>
      </c>
      <c r="I773" s="69">
        <v>12000</v>
      </c>
      <c r="J773" s="70" t="s">
        <v>507</v>
      </c>
      <c r="K773" s="70" t="s">
        <v>2241</v>
      </c>
      <c r="L773" s="70" t="s">
        <v>96</v>
      </c>
      <c r="M773" s="70"/>
      <c r="N773" s="62"/>
    </row>
    <row r="774" spans="1:14" ht="49.5" hidden="1" customHeight="1" outlineLevel="2">
      <c r="A774" s="60" t="s">
        <v>511</v>
      </c>
      <c r="B774" s="76" t="s">
        <v>2240</v>
      </c>
      <c r="C774" s="70" t="s">
        <v>219</v>
      </c>
      <c r="D774" s="70" t="s">
        <v>46</v>
      </c>
      <c r="E774" s="70" t="s">
        <v>2239</v>
      </c>
      <c r="F774" s="70" t="s">
        <v>47</v>
      </c>
      <c r="G774" s="70" t="s">
        <v>78</v>
      </c>
      <c r="H774" s="70" t="s">
        <v>209</v>
      </c>
      <c r="I774" s="69">
        <v>8000</v>
      </c>
      <c r="J774" s="70" t="s">
        <v>507</v>
      </c>
      <c r="K774" s="70" t="s">
        <v>2238</v>
      </c>
      <c r="L774" s="70" t="s">
        <v>96</v>
      </c>
      <c r="M774" s="70"/>
      <c r="N774" s="62"/>
    </row>
    <row r="775" spans="1:14" ht="49.5" hidden="1" customHeight="1" outlineLevel="2">
      <c r="A775" s="60" t="s">
        <v>511</v>
      </c>
      <c r="B775" s="76" t="s">
        <v>1099</v>
      </c>
      <c r="C775" s="70" t="s">
        <v>219</v>
      </c>
      <c r="D775" s="70" t="s">
        <v>46</v>
      </c>
      <c r="E775" s="70" t="s">
        <v>1100</v>
      </c>
      <c r="F775" s="70" t="s">
        <v>47</v>
      </c>
      <c r="G775" s="70" t="s">
        <v>78</v>
      </c>
      <c r="H775" s="70" t="s">
        <v>79</v>
      </c>
      <c r="I775" s="69">
        <v>4000</v>
      </c>
      <c r="J775" s="70" t="s">
        <v>507</v>
      </c>
      <c r="K775" s="70" t="s">
        <v>1101</v>
      </c>
      <c r="L775" s="70" t="s">
        <v>96</v>
      </c>
      <c r="M775" s="70" t="s">
        <v>105</v>
      </c>
      <c r="N775" s="62"/>
    </row>
    <row r="776" spans="1:14" ht="66" hidden="1" customHeight="1" outlineLevel="2">
      <c r="A776" s="60" t="s">
        <v>511</v>
      </c>
      <c r="B776" s="76" t="s">
        <v>1099</v>
      </c>
      <c r="C776" s="70" t="s">
        <v>219</v>
      </c>
      <c r="D776" s="70" t="s">
        <v>41</v>
      </c>
      <c r="E776" s="70" t="s">
        <v>1120</v>
      </c>
      <c r="F776" s="70" t="s">
        <v>47</v>
      </c>
      <c r="G776" s="70" t="s">
        <v>78</v>
      </c>
      <c r="H776" s="70" t="s">
        <v>209</v>
      </c>
      <c r="I776" s="69">
        <v>4000</v>
      </c>
      <c r="J776" s="70" t="s">
        <v>507</v>
      </c>
      <c r="K776" s="70" t="s">
        <v>2237</v>
      </c>
      <c r="L776" s="70" t="s">
        <v>96</v>
      </c>
      <c r="M776" s="70" t="s">
        <v>108</v>
      </c>
      <c r="N776" s="62"/>
    </row>
    <row r="777" spans="1:14" ht="115.5" hidden="1" customHeight="1" outlineLevel="2">
      <c r="A777" s="60" t="s">
        <v>511</v>
      </c>
      <c r="B777" s="76" t="s">
        <v>1099</v>
      </c>
      <c r="C777" s="70" t="s">
        <v>219</v>
      </c>
      <c r="D777" s="70" t="s">
        <v>41</v>
      </c>
      <c r="E777" s="70" t="s">
        <v>2236</v>
      </c>
      <c r="F777" s="70" t="s">
        <v>47</v>
      </c>
      <c r="G777" s="70" t="s">
        <v>78</v>
      </c>
      <c r="H777" s="70" t="s">
        <v>209</v>
      </c>
      <c r="I777" s="69">
        <v>4000</v>
      </c>
      <c r="J777" s="70" t="s">
        <v>507</v>
      </c>
      <c r="K777" s="70" t="s">
        <v>2235</v>
      </c>
      <c r="L777" s="70" t="s">
        <v>96</v>
      </c>
      <c r="M777" s="70"/>
      <c r="N777" s="62"/>
    </row>
    <row r="778" spans="1:14" ht="99" hidden="1" customHeight="1" outlineLevel="2">
      <c r="A778" s="60" t="s">
        <v>511</v>
      </c>
      <c r="B778" s="76" t="s">
        <v>1099</v>
      </c>
      <c r="C778" s="70" t="s">
        <v>219</v>
      </c>
      <c r="D778" s="70" t="s">
        <v>46</v>
      </c>
      <c r="E778" s="70" t="s">
        <v>2234</v>
      </c>
      <c r="F778" s="70" t="s">
        <v>47</v>
      </c>
      <c r="G778" s="70" t="s">
        <v>78</v>
      </c>
      <c r="H778" s="70" t="s">
        <v>209</v>
      </c>
      <c r="I778" s="69">
        <v>4000</v>
      </c>
      <c r="J778" s="70" t="s">
        <v>507</v>
      </c>
      <c r="K778" s="70" t="s">
        <v>2233</v>
      </c>
      <c r="L778" s="70" t="s">
        <v>96</v>
      </c>
      <c r="M778" s="70"/>
      <c r="N778" s="62"/>
    </row>
    <row r="779" spans="1:14" ht="66" hidden="1" customHeight="1" outlineLevel="2">
      <c r="A779" s="60" t="s">
        <v>511</v>
      </c>
      <c r="B779" s="27" t="s">
        <v>2206</v>
      </c>
      <c r="C779" s="70" t="s">
        <v>219</v>
      </c>
      <c r="D779" s="70" t="s">
        <v>46</v>
      </c>
      <c r="E779" s="70" t="s">
        <v>1161</v>
      </c>
      <c r="F779" s="70" t="s">
        <v>47</v>
      </c>
      <c r="G779" s="70" t="s">
        <v>78</v>
      </c>
      <c r="H779" s="70" t="s">
        <v>209</v>
      </c>
      <c r="I779" s="69">
        <v>4000</v>
      </c>
      <c r="J779" s="70" t="s">
        <v>507</v>
      </c>
      <c r="K779" s="70" t="s">
        <v>2232</v>
      </c>
      <c r="L779" s="70" t="s">
        <v>96</v>
      </c>
      <c r="M779" s="70" t="s">
        <v>105</v>
      </c>
      <c r="N779" s="62"/>
    </row>
    <row r="780" spans="1:14" ht="66" hidden="1" customHeight="1" outlineLevel="2">
      <c r="A780" s="60" t="s">
        <v>511</v>
      </c>
      <c r="B780" s="27" t="s">
        <v>2206</v>
      </c>
      <c r="C780" s="70" t="s">
        <v>219</v>
      </c>
      <c r="D780" s="70" t="s">
        <v>46</v>
      </c>
      <c r="E780" s="70" t="s">
        <v>1094</v>
      </c>
      <c r="F780" s="70" t="s">
        <v>47</v>
      </c>
      <c r="G780" s="70" t="s">
        <v>78</v>
      </c>
      <c r="H780" s="70" t="s">
        <v>209</v>
      </c>
      <c r="I780" s="69">
        <v>4000</v>
      </c>
      <c r="J780" s="70" t="s">
        <v>507</v>
      </c>
      <c r="K780" s="70" t="s">
        <v>1095</v>
      </c>
      <c r="L780" s="70" t="s">
        <v>96</v>
      </c>
      <c r="M780" s="70" t="s">
        <v>108</v>
      </c>
      <c r="N780" s="62"/>
    </row>
    <row r="781" spans="1:14" ht="49.5" hidden="1" customHeight="1" outlineLevel="2">
      <c r="A781" s="60" t="s">
        <v>511</v>
      </c>
      <c r="B781" s="27" t="s">
        <v>2206</v>
      </c>
      <c r="C781" s="70" t="s">
        <v>219</v>
      </c>
      <c r="D781" s="70" t="s">
        <v>46</v>
      </c>
      <c r="E781" s="70" t="s">
        <v>2231</v>
      </c>
      <c r="F781" s="70" t="s">
        <v>47</v>
      </c>
      <c r="G781" s="70" t="s">
        <v>78</v>
      </c>
      <c r="H781" s="70" t="s">
        <v>209</v>
      </c>
      <c r="I781" s="69">
        <v>4000</v>
      </c>
      <c r="J781" s="70" t="s">
        <v>507</v>
      </c>
      <c r="K781" s="70" t="s">
        <v>2230</v>
      </c>
      <c r="L781" s="70" t="s">
        <v>96</v>
      </c>
      <c r="M781" s="70" t="s">
        <v>108</v>
      </c>
      <c r="N781" s="62"/>
    </row>
    <row r="782" spans="1:14" ht="49.5" hidden="1" customHeight="1" outlineLevel="2">
      <c r="A782" s="60" t="s">
        <v>511</v>
      </c>
      <c r="B782" s="27" t="s">
        <v>2206</v>
      </c>
      <c r="C782" s="70" t="s">
        <v>219</v>
      </c>
      <c r="D782" s="70" t="s">
        <v>46</v>
      </c>
      <c r="E782" s="70" t="s">
        <v>1121</v>
      </c>
      <c r="F782" s="70" t="s">
        <v>47</v>
      </c>
      <c r="G782" s="70" t="s">
        <v>78</v>
      </c>
      <c r="H782" s="70" t="s">
        <v>209</v>
      </c>
      <c r="I782" s="69">
        <v>4000</v>
      </c>
      <c r="J782" s="70" t="s">
        <v>507</v>
      </c>
      <c r="K782" s="70" t="s">
        <v>1122</v>
      </c>
      <c r="L782" s="70" t="s">
        <v>96</v>
      </c>
      <c r="M782" s="70" t="s">
        <v>108</v>
      </c>
      <c r="N782" s="62"/>
    </row>
    <row r="783" spans="1:14" ht="49.5" hidden="1" customHeight="1" outlineLevel="2">
      <c r="A783" s="60" t="s">
        <v>511</v>
      </c>
      <c r="B783" s="27" t="s">
        <v>2206</v>
      </c>
      <c r="C783" s="70" t="s">
        <v>219</v>
      </c>
      <c r="D783" s="70" t="s">
        <v>46</v>
      </c>
      <c r="E783" s="70" t="s">
        <v>1123</v>
      </c>
      <c r="F783" s="70" t="s">
        <v>47</v>
      </c>
      <c r="G783" s="70" t="s">
        <v>78</v>
      </c>
      <c r="H783" s="70" t="s">
        <v>209</v>
      </c>
      <c r="I783" s="69">
        <v>4000</v>
      </c>
      <c r="J783" s="70" t="s">
        <v>507</v>
      </c>
      <c r="K783" s="70" t="s">
        <v>1124</v>
      </c>
      <c r="L783" s="70" t="s">
        <v>81</v>
      </c>
      <c r="M783" s="70" t="s">
        <v>108</v>
      </c>
      <c r="N783" s="62"/>
    </row>
    <row r="784" spans="1:14" ht="49.5" hidden="1" customHeight="1" outlineLevel="2">
      <c r="A784" s="60" t="s">
        <v>511</v>
      </c>
      <c r="B784" s="27" t="s">
        <v>2206</v>
      </c>
      <c r="C784" s="70" t="s">
        <v>219</v>
      </c>
      <c r="D784" s="70" t="s">
        <v>46</v>
      </c>
      <c r="E784" s="70" t="s">
        <v>1070</v>
      </c>
      <c r="F784" s="70" t="s">
        <v>47</v>
      </c>
      <c r="G784" s="70" t="s">
        <v>78</v>
      </c>
      <c r="H784" s="70" t="s">
        <v>209</v>
      </c>
      <c r="I784" s="69">
        <v>4000</v>
      </c>
      <c r="J784" s="70" t="s">
        <v>507</v>
      </c>
      <c r="K784" s="70" t="s">
        <v>1125</v>
      </c>
      <c r="L784" s="70" t="s">
        <v>96</v>
      </c>
      <c r="M784" s="70" t="s">
        <v>105</v>
      </c>
      <c r="N784" s="62"/>
    </row>
    <row r="785" spans="1:14" ht="99" hidden="1" customHeight="1" outlineLevel="2">
      <c r="A785" s="60" t="s">
        <v>511</v>
      </c>
      <c r="B785" s="27" t="s">
        <v>2206</v>
      </c>
      <c r="C785" s="70" t="s">
        <v>219</v>
      </c>
      <c r="D785" s="70" t="s">
        <v>46</v>
      </c>
      <c r="E785" s="70" t="s">
        <v>2229</v>
      </c>
      <c r="F785" s="70" t="s">
        <v>47</v>
      </c>
      <c r="G785" s="70" t="s">
        <v>78</v>
      </c>
      <c r="H785" s="70" t="s">
        <v>209</v>
      </c>
      <c r="I785" s="69">
        <v>4000</v>
      </c>
      <c r="J785" s="70" t="s">
        <v>507</v>
      </c>
      <c r="K785" s="70" t="s">
        <v>2228</v>
      </c>
      <c r="L785" s="70" t="s">
        <v>96</v>
      </c>
      <c r="M785" s="70"/>
      <c r="N785" s="62"/>
    </row>
    <row r="786" spans="1:14" ht="132" hidden="1" customHeight="1" outlineLevel="2">
      <c r="A786" s="60" t="s">
        <v>503</v>
      </c>
      <c r="B786" s="27" t="s">
        <v>2206</v>
      </c>
      <c r="C786" s="70" t="s">
        <v>77</v>
      </c>
      <c r="D786" s="70" t="s">
        <v>46</v>
      </c>
      <c r="E786" s="70" t="s">
        <v>2227</v>
      </c>
      <c r="F786" s="70" t="s">
        <v>47</v>
      </c>
      <c r="G786" s="70" t="s">
        <v>78</v>
      </c>
      <c r="H786" s="70" t="s">
        <v>209</v>
      </c>
      <c r="I786" s="69">
        <v>4000</v>
      </c>
      <c r="J786" s="70" t="s">
        <v>507</v>
      </c>
      <c r="K786" s="70" t="s">
        <v>2226</v>
      </c>
      <c r="L786" s="70" t="s">
        <v>96</v>
      </c>
      <c r="M786" s="70"/>
      <c r="N786" s="62"/>
    </row>
    <row r="787" spans="1:14" ht="82.5" hidden="1" customHeight="1" outlineLevel="2">
      <c r="A787" s="60" t="s">
        <v>503</v>
      </c>
      <c r="B787" s="27" t="s">
        <v>2206</v>
      </c>
      <c r="C787" s="70" t="s">
        <v>77</v>
      </c>
      <c r="D787" s="70" t="s">
        <v>46</v>
      </c>
      <c r="E787" s="70" t="s">
        <v>2225</v>
      </c>
      <c r="F787" s="70" t="s">
        <v>47</v>
      </c>
      <c r="G787" s="70" t="s">
        <v>78</v>
      </c>
      <c r="H787" s="70" t="s">
        <v>209</v>
      </c>
      <c r="I787" s="69">
        <v>4000</v>
      </c>
      <c r="J787" s="70" t="s">
        <v>507</v>
      </c>
      <c r="K787" s="70" t="s">
        <v>2224</v>
      </c>
      <c r="L787" s="70" t="s">
        <v>81</v>
      </c>
      <c r="M787" s="70"/>
      <c r="N787" s="62"/>
    </row>
    <row r="788" spans="1:14" ht="115.5" hidden="1" customHeight="1" outlineLevel="2">
      <c r="A788" s="60" t="s">
        <v>503</v>
      </c>
      <c r="B788" s="27" t="s">
        <v>2206</v>
      </c>
      <c r="C788" s="70" t="s">
        <v>77</v>
      </c>
      <c r="D788" s="70" t="s">
        <v>41</v>
      </c>
      <c r="E788" s="70" t="s">
        <v>2223</v>
      </c>
      <c r="F788" s="70" t="s">
        <v>47</v>
      </c>
      <c r="G788" s="70" t="s">
        <v>78</v>
      </c>
      <c r="H788" s="70" t="s">
        <v>209</v>
      </c>
      <c r="I788" s="69">
        <v>4000</v>
      </c>
      <c r="J788" s="70" t="s">
        <v>507</v>
      </c>
      <c r="K788" s="70" t="s">
        <v>2222</v>
      </c>
      <c r="L788" s="70" t="s">
        <v>81</v>
      </c>
      <c r="M788" s="70"/>
      <c r="N788" s="62"/>
    </row>
    <row r="789" spans="1:14" ht="148.5" hidden="1" customHeight="1" outlineLevel="2">
      <c r="A789" s="60" t="s">
        <v>503</v>
      </c>
      <c r="B789" s="27" t="s">
        <v>2206</v>
      </c>
      <c r="C789" s="70" t="s">
        <v>77</v>
      </c>
      <c r="D789" s="70" t="s">
        <v>46</v>
      </c>
      <c r="E789" s="70" t="s">
        <v>2221</v>
      </c>
      <c r="F789" s="70" t="s">
        <v>47</v>
      </c>
      <c r="G789" s="70" t="s">
        <v>78</v>
      </c>
      <c r="H789" s="70" t="s">
        <v>209</v>
      </c>
      <c r="I789" s="69">
        <v>4000</v>
      </c>
      <c r="J789" s="70" t="s">
        <v>507</v>
      </c>
      <c r="K789" s="70" t="s">
        <v>2220</v>
      </c>
      <c r="L789" s="70" t="s">
        <v>96</v>
      </c>
      <c r="M789" s="70"/>
      <c r="N789" s="62"/>
    </row>
    <row r="790" spans="1:14" ht="115.5" hidden="1" customHeight="1" outlineLevel="2">
      <c r="A790" s="60" t="s">
        <v>503</v>
      </c>
      <c r="B790" s="27" t="s">
        <v>2206</v>
      </c>
      <c r="C790" s="70" t="s">
        <v>77</v>
      </c>
      <c r="D790" s="70" t="s">
        <v>46</v>
      </c>
      <c r="E790" s="70" t="s">
        <v>2219</v>
      </c>
      <c r="F790" s="70" t="s">
        <v>47</v>
      </c>
      <c r="G790" s="70" t="s">
        <v>78</v>
      </c>
      <c r="H790" s="70" t="s">
        <v>209</v>
      </c>
      <c r="I790" s="69">
        <v>4000</v>
      </c>
      <c r="J790" s="70" t="s">
        <v>507</v>
      </c>
      <c r="K790" s="70" t="s">
        <v>2218</v>
      </c>
      <c r="L790" s="70" t="s">
        <v>96</v>
      </c>
      <c r="M790" s="70"/>
      <c r="N790" s="62"/>
    </row>
    <row r="791" spans="1:14" ht="132" hidden="1" customHeight="1" outlineLevel="2">
      <c r="A791" s="60" t="s">
        <v>511</v>
      </c>
      <c r="B791" s="27" t="s">
        <v>2206</v>
      </c>
      <c r="C791" s="70" t="s">
        <v>219</v>
      </c>
      <c r="D791" s="70" t="s">
        <v>46</v>
      </c>
      <c r="E791" s="70" t="s">
        <v>2217</v>
      </c>
      <c r="F791" s="70" t="s">
        <v>47</v>
      </c>
      <c r="G791" s="70" t="s">
        <v>78</v>
      </c>
      <c r="H791" s="70" t="s">
        <v>209</v>
      </c>
      <c r="I791" s="69">
        <v>4000</v>
      </c>
      <c r="J791" s="70" t="s">
        <v>507</v>
      </c>
      <c r="K791" s="70" t="s">
        <v>2216</v>
      </c>
      <c r="L791" s="70" t="s">
        <v>81</v>
      </c>
      <c r="M791" s="70"/>
      <c r="N791" s="62"/>
    </row>
    <row r="792" spans="1:14" ht="99" hidden="1" customHeight="1" outlineLevel="2">
      <c r="A792" s="60" t="s">
        <v>503</v>
      </c>
      <c r="B792" s="27" t="s">
        <v>2206</v>
      </c>
      <c r="C792" s="70" t="s">
        <v>77</v>
      </c>
      <c r="D792" s="70" t="s">
        <v>46</v>
      </c>
      <c r="E792" s="70" t="s">
        <v>2215</v>
      </c>
      <c r="F792" s="70" t="s">
        <v>47</v>
      </c>
      <c r="G792" s="70" t="s">
        <v>78</v>
      </c>
      <c r="H792" s="70" t="s">
        <v>209</v>
      </c>
      <c r="I792" s="69">
        <v>4000</v>
      </c>
      <c r="J792" s="70" t="s">
        <v>507</v>
      </c>
      <c r="K792" s="70" t="s">
        <v>2214</v>
      </c>
      <c r="L792" s="70" t="s">
        <v>96</v>
      </c>
      <c r="M792" s="70"/>
      <c r="N792" s="62"/>
    </row>
    <row r="793" spans="1:14" ht="148.5" hidden="1" customHeight="1" outlineLevel="2">
      <c r="A793" s="60" t="s">
        <v>503</v>
      </c>
      <c r="B793" s="27" t="s">
        <v>2206</v>
      </c>
      <c r="C793" s="70" t="s">
        <v>77</v>
      </c>
      <c r="D793" s="70" t="s">
        <v>46</v>
      </c>
      <c r="E793" s="70" t="s">
        <v>2071</v>
      </c>
      <c r="F793" s="70" t="s">
        <v>47</v>
      </c>
      <c r="G793" s="70" t="s">
        <v>78</v>
      </c>
      <c r="H793" s="70" t="s">
        <v>209</v>
      </c>
      <c r="I793" s="69">
        <v>4000</v>
      </c>
      <c r="J793" s="70" t="s">
        <v>507</v>
      </c>
      <c r="K793" s="70" t="s">
        <v>2213</v>
      </c>
      <c r="L793" s="70" t="s">
        <v>96</v>
      </c>
      <c r="M793" s="70"/>
      <c r="N793" s="62"/>
    </row>
    <row r="794" spans="1:14" ht="115.5" hidden="1" customHeight="1" outlineLevel="2">
      <c r="A794" s="60" t="s">
        <v>503</v>
      </c>
      <c r="B794" s="27" t="s">
        <v>2206</v>
      </c>
      <c r="C794" s="70" t="s">
        <v>77</v>
      </c>
      <c r="D794" s="70" t="s">
        <v>46</v>
      </c>
      <c r="E794" s="70" t="s">
        <v>2212</v>
      </c>
      <c r="F794" s="70" t="s">
        <v>47</v>
      </c>
      <c r="G794" s="70" t="s">
        <v>78</v>
      </c>
      <c r="H794" s="70" t="s">
        <v>209</v>
      </c>
      <c r="I794" s="69">
        <v>4000</v>
      </c>
      <c r="J794" s="70" t="s">
        <v>507</v>
      </c>
      <c r="K794" s="70" t="s">
        <v>2211</v>
      </c>
      <c r="L794" s="70" t="s">
        <v>96</v>
      </c>
      <c r="M794" s="70"/>
      <c r="N794" s="62"/>
    </row>
    <row r="795" spans="1:14" ht="132" hidden="1" customHeight="1" outlineLevel="2">
      <c r="A795" s="60" t="s">
        <v>503</v>
      </c>
      <c r="B795" s="27" t="s">
        <v>2206</v>
      </c>
      <c r="C795" s="70" t="s">
        <v>77</v>
      </c>
      <c r="D795" s="70" t="s">
        <v>46</v>
      </c>
      <c r="E795" s="70" t="s">
        <v>2210</v>
      </c>
      <c r="F795" s="70" t="s">
        <v>47</v>
      </c>
      <c r="G795" s="70" t="s">
        <v>78</v>
      </c>
      <c r="H795" s="70" t="s">
        <v>209</v>
      </c>
      <c r="I795" s="69">
        <v>4000</v>
      </c>
      <c r="J795" s="70" t="s">
        <v>507</v>
      </c>
      <c r="K795" s="70" t="s">
        <v>2209</v>
      </c>
      <c r="L795" s="70" t="s">
        <v>81</v>
      </c>
      <c r="M795" s="70"/>
      <c r="N795" s="62"/>
    </row>
    <row r="796" spans="1:14" ht="132" hidden="1" customHeight="1" outlineLevel="2">
      <c r="A796" s="60" t="s">
        <v>503</v>
      </c>
      <c r="B796" s="27" t="s">
        <v>2206</v>
      </c>
      <c r="C796" s="70" t="s">
        <v>77</v>
      </c>
      <c r="D796" s="70" t="s">
        <v>46</v>
      </c>
      <c r="E796" s="70" t="s">
        <v>2208</v>
      </c>
      <c r="F796" s="70" t="s">
        <v>47</v>
      </c>
      <c r="G796" s="70" t="s">
        <v>78</v>
      </c>
      <c r="H796" s="70" t="s">
        <v>209</v>
      </c>
      <c r="I796" s="69">
        <v>4000</v>
      </c>
      <c r="J796" s="70" t="s">
        <v>507</v>
      </c>
      <c r="K796" s="70" t="s">
        <v>2207</v>
      </c>
      <c r="L796" s="70" t="s">
        <v>81</v>
      </c>
      <c r="M796" s="70"/>
      <c r="N796" s="62"/>
    </row>
    <row r="797" spans="1:14" ht="132" hidden="1" customHeight="1" outlineLevel="2">
      <c r="A797" s="60" t="s">
        <v>503</v>
      </c>
      <c r="B797" s="27" t="s">
        <v>2206</v>
      </c>
      <c r="C797" s="70" t="s">
        <v>77</v>
      </c>
      <c r="D797" s="70" t="s">
        <v>46</v>
      </c>
      <c r="E797" s="70" t="s">
        <v>2205</v>
      </c>
      <c r="F797" s="70" t="s">
        <v>47</v>
      </c>
      <c r="G797" s="70" t="s">
        <v>78</v>
      </c>
      <c r="H797" s="70" t="s">
        <v>209</v>
      </c>
      <c r="I797" s="69">
        <v>4000</v>
      </c>
      <c r="J797" s="70" t="s">
        <v>507</v>
      </c>
      <c r="K797" s="70" t="s">
        <v>2204</v>
      </c>
      <c r="L797" s="70" t="s">
        <v>81</v>
      </c>
      <c r="M797" s="70"/>
      <c r="N797" s="62"/>
    </row>
    <row r="798" spans="1:14" ht="99" hidden="1" customHeight="1" outlineLevel="2">
      <c r="A798" s="60" t="s">
        <v>511</v>
      </c>
      <c r="B798" s="76" t="s">
        <v>2200</v>
      </c>
      <c r="C798" s="70" t="s">
        <v>219</v>
      </c>
      <c r="D798" s="70" t="s">
        <v>46</v>
      </c>
      <c r="E798" s="70" t="s">
        <v>2203</v>
      </c>
      <c r="F798" s="70" t="s">
        <v>47</v>
      </c>
      <c r="G798" s="70" t="s">
        <v>78</v>
      </c>
      <c r="H798" s="70" t="s">
        <v>209</v>
      </c>
      <c r="I798" s="69">
        <v>4000</v>
      </c>
      <c r="J798" s="70" t="s">
        <v>507</v>
      </c>
      <c r="K798" s="70" t="s">
        <v>2202</v>
      </c>
      <c r="L798" s="70" t="s">
        <v>96</v>
      </c>
      <c r="M798" s="70" t="s">
        <v>105</v>
      </c>
      <c r="N798" s="62"/>
    </row>
    <row r="799" spans="1:14" ht="49.5" hidden="1" customHeight="1" outlineLevel="2">
      <c r="A799" s="60" t="s">
        <v>511</v>
      </c>
      <c r="B799" s="76" t="s">
        <v>2200</v>
      </c>
      <c r="C799" s="70" t="s">
        <v>219</v>
      </c>
      <c r="D799" s="70" t="s">
        <v>46</v>
      </c>
      <c r="E799" s="70" t="s">
        <v>935</v>
      </c>
      <c r="F799" s="70" t="s">
        <v>47</v>
      </c>
      <c r="G799" s="70" t="s">
        <v>78</v>
      </c>
      <c r="H799" s="70" t="s">
        <v>209</v>
      </c>
      <c r="I799" s="69">
        <v>4000</v>
      </c>
      <c r="J799" s="70" t="s">
        <v>507</v>
      </c>
      <c r="K799" s="70" t="s">
        <v>2201</v>
      </c>
      <c r="L799" s="70" t="s">
        <v>96</v>
      </c>
      <c r="M799" s="70" t="s">
        <v>108</v>
      </c>
      <c r="N799" s="62"/>
    </row>
    <row r="800" spans="1:14" ht="132" hidden="1" customHeight="1" outlineLevel="2">
      <c r="A800" s="60" t="s">
        <v>511</v>
      </c>
      <c r="B800" s="76" t="s">
        <v>2200</v>
      </c>
      <c r="C800" s="70" t="s">
        <v>219</v>
      </c>
      <c r="D800" s="70" t="s">
        <v>46</v>
      </c>
      <c r="E800" s="70" t="s">
        <v>2199</v>
      </c>
      <c r="F800" s="70" t="s">
        <v>47</v>
      </c>
      <c r="G800" s="70" t="s">
        <v>78</v>
      </c>
      <c r="H800" s="70" t="s">
        <v>209</v>
      </c>
      <c r="I800" s="69">
        <v>4000</v>
      </c>
      <c r="J800" s="70" t="s">
        <v>507</v>
      </c>
      <c r="K800" s="70" t="s">
        <v>2198</v>
      </c>
      <c r="L800" s="70" t="s">
        <v>96</v>
      </c>
      <c r="M800" s="70"/>
      <c r="N800" s="62"/>
    </row>
    <row r="801" spans="1:14" ht="181.5" hidden="1" customHeight="1" outlineLevel="2">
      <c r="A801" s="60" t="s">
        <v>511</v>
      </c>
      <c r="B801" s="76" t="s">
        <v>2195</v>
      </c>
      <c r="C801" s="70" t="s">
        <v>219</v>
      </c>
      <c r="D801" s="70" t="s">
        <v>41</v>
      </c>
      <c r="E801" s="70" t="s">
        <v>2197</v>
      </c>
      <c r="F801" s="70" t="s">
        <v>47</v>
      </c>
      <c r="G801" s="70" t="s">
        <v>78</v>
      </c>
      <c r="H801" s="70" t="s">
        <v>209</v>
      </c>
      <c r="I801" s="69">
        <v>4000</v>
      </c>
      <c r="J801" s="70" t="s">
        <v>507</v>
      </c>
      <c r="K801" s="70" t="s">
        <v>2196</v>
      </c>
      <c r="L801" s="70" t="s">
        <v>81</v>
      </c>
      <c r="M801" s="70" t="s">
        <v>105</v>
      </c>
      <c r="N801" s="62"/>
    </row>
    <row r="802" spans="1:14" ht="181.5" hidden="1" customHeight="1" outlineLevel="2">
      <c r="A802" s="60" t="s">
        <v>511</v>
      </c>
      <c r="B802" s="76" t="s">
        <v>2195</v>
      </c>
      <c r="C802" s="70" t="s">
        <v>219</v>
      </c>
      <c r="D802" s="70" t="s">
        <v>41</v>
      </c>
      <c r="E802" s="70" t="s">
        <v>1089</v>
      </c>
      <c r="F802" s="70" t="s">
        <v>47</v>
      </c>
      <c r="G802" s="70" t="s">
        <v>78</v>
      </c>
      <c r="H802" s="70" t="s">
        <v>209</v>
      </c>
      <c r="I802" s="69">
        <v>4000</v>
      </c>
      <c r="J802" s="70" t="s">
        <v>507</v>
      </c>
      <c r="K802" s="70" t="s">
        <v>1090</v>
      </c>
      <c r="L802" s="70" t="s">
        <v>96</v>
      </c>
      <c r="M802" s="70" t="s">
        <v>105</v>
      </c>
      <c r="N802" s="62"/>
    </row>
    <row r="803" spans="1:14" ht="181.5" hidden="1" customHeight="1" outlineLevel="2">
      <c r="A803" s="60" t="s">
        <v>511</v>
      </c>
      <c r="B803" s="76" t="s">
        <v>2195</v>
      </c>
      <c r="C803" s="70" t="s">
        <v>219</v>
      </c>
      <c r="D803" s="70" t="s">
        <v>41</v>
      </c>
      <c r="E803" s="70" t="s">
        <v>1091</v>
      </c>
      <c r="F803" s="70" t="s">
        <v>47</v>
      </c>
      <c r="G803" s="70" t="s">
        <v>78</v>
      </c>
      <c r="H803" s="70" t="s">
        <v>209</v>
      </c>
      <c r="I803" s="69">
        <v>4000</v>
      </c>
      <c r="J803" s="70" t="s">
        <v>507</v>
      </c>
      <c r="K803" s="70" t="s">
        <v>1092</v>
      </c>
      <c r="L803" s="70" t="s">
        <v>96</v>
      </c>
      <c r="M803" s="70" t="s">
        <v>108</v>
      </c>
      <c r="N803" s="62"/>
    </row>
    <row r="804" spans="1:14" ht="82.5" hidden="1" customHeight="1" outlineLevel="2">
      <c r="A804" s="60" t="s">
        <v>503</v>
      </c>
      <c r="B804" s="76" t="s">
        <v>764</v>
      </c>
      <c r="C804" s="70" t="s">
        <v>77</v>
      </c>
      <c r="D804" s="70" t="s">
        <v>46</v>
      </c>
      <c r="E804" s="70" t="s">
        <v>2194</v>
      </c>
      <c r="F804" s="70" t="s">
        <v>47</v>
      </c>
      <c r="G804" s="70" t="s">
        <v>78</v>
      </c>
      <c r="H804" s="70" t="s">
        <v>209</v>
      </c>
      <c r="I804" s="69">
        <v>4000</v>
      </c>
      <c r="J804" s="70" t="s">
        <v>507</v>
      </c>
      <c r="K804" s="70" t="s">
        <v>2193</v>
      </c>
      <c r="L804" s="70" t="s">
        <v>96</v>
      </c>
      <c r="M804" s="70" t="s">
        <v>105</v>
      </c>
      <c r="N804" s="62"/>
    </row>
    <row r="805" spans="1:14" ht="115.5" hidden="1" customHeight="1" outlineLevel="2">
      <c r="A805" s="60" t="s">
        <v>503</v>
      </c>
      <c r="B805" s="76" t="s">
        <v>764</v>
      </c>
      <c r="C805" s="70" t="s">
        <v>77</v>
      </c>
      <c r="D805" s="70" t="s">
        <v>46</v>
      </c>
      <c r="E805" s="70" t="s">
        <v>2192</v>
      </c>
      <c r="F805" s="70" t="s">
        <v>47</v>
      </c>
      <c r="G805" s="70" t="s">
        <v>78</v>
      </c>
      <c r="H805" s="70" t="s">
        <v>209</v>
      </c>
      <c r="I805" s="69">
        <v>4000</v>
      </c>
      <c r="J805" s="70" t="s">
        <v>507</v>
      </c>
      <c r="K805" s="70" t="s">
        <v>2191</v>
      </c>
      <c r="L805" s="70" t="s">
        <v>81</v>
      </c>
      <c r="M805" s="70" t="s">
        <v>108</v>
      </c>
      <c r="N805" s="62"/>
    </row>
    <row r="806" spans="1:14" ht="66" hidden="1" customHeight="1" outlineLevel="2">
      <c r="A806" s="60" t="s">
        <v>503</v>
      </c>
      <c r="B806" s="76" t="s">
        <v>764</v>
      </c>
      <c r="C806" s="70" t="s">
        <v>77</v>
      </c>
      <c r="D806" s="70" t="s">
        <v>46</v>
      </c>
      <c r="E806" s="70" t="s">
        <v>2190</v>
      </c>
      <c r="F806" s="70" t="s">
        <v>47</v>
      </c>
      <c r="G806" s="70" t="s">
        <v>78</v>
      </c>
      <c r="H806" s="70" t="s">
        <v>209</v>
      </c>
      <c r="I806" s="69">
        <v>4000</v>
      </c>
      <c r="J806" s="70" t="s">
        <v>507</v>
      </c>
      <c r="K806" s="70" t="s">
        <v>2189</v>
      </c>
      <c r="L806" s="70" t="s">
        <v>96</v>
      </c>
      <c r="M806" s="70" t="s">
        <v>108</v>
      </c>
      <c r="N806" s="62"/>
    </row>
    <row r="807" spans="1:14" ht="198" hidden="1" customHeight="1" outlineLevel="2">
      <c r="A807" s="60" t="s">
        <v>503</v>
      </c>
      <c r="B807" s="76" t="s">
        <v>764</v>
      </c>
      <c r="C807" s="70" t="s">
        <v>77</v>
      </c>
      <c r="D807" s="70" t="s">
        <v>46</v>
      </c>
      <c r="E807" s="70" t="s">
        <v>2188</v>
      </c>
      <c r="F807" s="70" t="s">
        <v>47</v>
      </c>
      <c r="G807" s="70" t="s">
        <v>78</v>
      </c>
      <c r="H807" s="70" t="s">
        <v>209</v>
      </c>
      <c r="I807" s="69">
        <v>4000</v>
      </c>
      <c r="J807" s="70" t="s">
        <v>507</v>
      </c>
      <c r="K807" s="70" t="s">
        <v>2187</v>
      </c>
      <c r="L807" s="70" t="s">
        <v>96</v>
      </c>
      <c r="M807" s="70"/>
      <c r="N807" s="62"/>
    </row>
    <row r="808" spans="1:14" ht="198" hidden="1" customHeight="1" outlineLevel="2">
      <c r="A808" s="60" t="s">
        <v>511</v>
      </c>
      <c r="B808" s="76" t="s">
        <v>764</v>
      </c>
      <c r="C808" s="70" t="s">
        <v>219</v>
      </c>
      <c r="D808" s="70" t="s">
        <v>46</v>
      </c>
      <c r="E808" s="70" t="s">
        <v>2186</v>
      </c>
      <c r="F808" s="70" t="s">
        <v>47</v>
      </c>
      <c r="G808" s="70" t="s">
        <v>78</v>
      </c>
      <c r="H808" s="70" t="s">
        <v>209</v>
      </c>
      <c r="I808" s="69">
        <v>4000</v>
      </c>
      <c r="J808" s="70" t="s">
        <v>507</v>
      </c>
      <c r="K808" s="70" t="s">
        <v>2185</v>
      </c>
      <c r="L808" s="70" t="s">
        <v>96</v>
      </c>
      <c r="M808" s="70"/>
      <c r="N808" s="62"/>
    </row>
    <row r="809" spans="1:14" ht="214.5" hidden="1" customHeight="1" outlineLevel="2">
      <c r="A809" s="60" t="s">
        <v>511</v>
      </c>
      <c r="B809" s="76" t="s">
        <v>764</v>
      </c>
      <c r="C809" s="70" t="s">
        <v>219</v>
      </c>
      <c r="D809" s="70" t="s">
        <v>46</v>
      </c>
      <c r="E809" s="70" t="s">
        <v>2184</v>
      </c>
      <c r="F809" s="70" t="s">
        <v>47</v>
      </c>
      <c r="G809" s="70" t="s">
        <v>78</v>
      </c>
      <c r="H809" s="70" t="s">
        <v>209</v>
      </c>
      <c r="I809" s="69">
        <v>4000</v>
      </c>
      <c r="J809" s="70" t="s">
        <v>507</v>
      </c>
      <c r="K809" s="70" t="s">
        <v>2183</v>
      </c>
      <c r="L809" s="70" t="s">
        <v>81</v>
      </c>
      <c r="M809" s="70"/>
      <c r="N809" s="62"/>
    </row>
    <row r="810" spans="1:14" ht="82.5" hidden="1" customHeight="1" outlineLevel="2">
      <c r="A810" s="60" t="s">
        <v>511</v>
      </c>
      <c r="B810" s="76" t="s">
        <v>2181</v>
      </c>
      <c r="C810" s="70" t="s">
        <v>219</v>
      </c>
      <c r="D810" s="70" t="s">
        <v>46</v>
      </c>
      <c r="E810" s="70" t="s">
        <v>1171</v>
      </c>
      <c r="F810" s="70" t="s">
        <v>47</v>
      </c>
      <c r="G810" s="70" t="s">
        <v>78</v>
      </c>
      <c r="H810" s="70" t="s">
        <v>209</v>
      </c>
      <c r="I810" s="69">
        <v>4000</v>
      </c>
      <c r="J810" s="70" t="s">
        <v>507</v>
      </c>
      <c r="K810" s="70" t="s">
        <v>2182</v>
      </c>
      <c r="L810" s="70" t="s">
        <v>81</v>
      </c>
      <c r="M810" s="70" t="s">
        <v>105</v>
      </c>
      <c r="N810" s="62"/>
    </row>
    <row r="811" spans="1:14" ht="66" hidden="1" customHeight="1" outlineLevel="2">
      <c r="A811" s="60" t="s">
        <v>511</v>
      </c>
      <c r="B811" s="76" t="s">
        <v>2181</v>
      </c>
      <c r="C811" s="70" t="s">
        <v>219</v>
      </c>
      <c r="D811" s="70" t="s">
        <v>46</v>
      </c>
      <c r="E811" s="70" t="s">
        <v>1096</v>
      </c>
      <c r="F811" s="70" t="s">
        <v>47</v>
      </c>
      <c r="G811" s="70" t="s">
        <v>78</v>
      </c>
      <c r="H811" s="70" t="s">
        <v>209</v>
      </c>
      <c r="I811" s="69">
        <v>4000</v>
      </c>
      <c r="J811" s="70" t="s">
        <v>507</v>
      </c>
      <c r="K811" s="70" t="s">
        <v>1097</v>
      </c>
      <c r="L811" s="70" t="s">
        <v>96</v>
      </c>
      <c r="M811" s="70" t="s">
        <v>108</v>
      </c>
      <c r="N811" s="62"/>
    </row>
    <row r="812" spans="1:14" ht="66" hidden="1" customHeight="1" outlineLevel="2">
      <c r="A812" s="60" t="s">
        <v>511</v>
      </c>
      <c r="B812" s="76" t="s">
        <v>2181</v>
      </c>
      <c r="C812" s="70" t="s">
        <v>219</v>
      </c>
      <c r="D812" s="70" t="s">
        <v>46</v>
      </c>
      <c r="E812" s="70" t="s">
        <v>1064</v>
      </c>
      <c r="F812" s="70" t="s">
        <v>47</v>
      </c>
      <c r="G812" s="70" t="s">
        <v>78</v>
      </c>
      <c r="H812" s="70" t="s">
        <v>209</v>
      </c>
      <c r="I812" s="69">
        <v>4000</v>
      </c>
      <c r="J812" s="70" t="s">
        <v>507</v>
      </c>
      <c r="K812" s="70" t="s">
        <v>1098</v>
      </c>
      <c r="L812" s="70" t="s">
        <v>96</v>
      </c>
      <c r="M812" s="70" t="s">
        <v>108</v>
      </c>
      <c r="N812" s="62"/>
    </row>
    <row r="813" spans="1:14" ht="181.5" hidden="1" customHeight="1" outlineLevel="2">
      <c r="A813" s="60" t="s">
        <v>511</v>
      </c>
      <c r="B813" s="27" t="s">
        <v>2174</v>
      </c>
      <c r="C813" s="70" t="s">
        <v>219</v>
      </c>
      <c r="D813" s="27" t="s">
        <v>41</v>
      </c>
      <c r="E813" s="27" t="s">
        <v>2173</v>
      </c>
      <c r="F813" s="70" t="s">
        <v>47</v>
      </c>
      <c r="G813" s="70" t="s">
        <v>78</v>
      </c>
      <c r="H813" s="70" t="s">
        <v>209</v>
      </c>
      <c r="I813" s="69">
        <v>85000</v>
      </c>
      <c r="J813" s="70" t="s">
        <v>507</v>
      </c>
      <c r="K813" s="70" t="s">
        <v>2180</v>
      </c>
      <c r="L813" s="55" t="s">
        <v>2179</v>
      </c>
      <c r="M813" s="70"/>
      <c r="N813" s="62"/>
    </row>
    <row r="814" spans="1:14" ht="165" hidden="1" customHeight="1" outlineLevel="2">
      <c r="A814" s="60" t="s">
        <v>503</v>
      </c>
      <c r="B814" s="27" t="s">
        <v>2174</v>
      </c>
      <c r="C814" s="70" t="s">
        <v>77</v>
      </c>
      <c r="D814" s="27" t="s">
        <v>41</v>
      </c>
      <c r="E814" s="27" t="s">
        <v>2173</v>
      </c>
      <c r="F814" s="70" t="s">
        <v>47</v>
      </c>
      <c r="G814" s="70" t="s">
        <v>78</v>
      </c>
      <c r="H814" s="70" t="s">
        <v>209</v>
      </c>
      <c r="I814" s="69">
        <v>64000</v>
      </c>
      <c r="J814" s="70" t="s">
        <v>507</v>
      </c>
      <c r="K814" s="70" t="s">
        <v>2178</v>
      </c>
      <c r="L814" s="70" t="s">
        <v>796</v>
      </c>
      <c r="M814" s="70"/>
      <c r="N814" s="62"/>
    </row>
    <row r="815" spans="1:14" ht="148.5" hidden="1" customHeight="1" outlineLevel="2">
      <c r="A815" s="60" t="s">
        <v>503</v>
      </c>
      <c r="B815" s="27" t="s">
        <v>2174</v>
      </c>
      <c r="C815" s="70" t="s">
        <v>77</v>
      </c>
      <c r="D815" s="27" t="s">
        <v>41</v>
      </c>
      <c r="E815" s="27" t="s">
        <v>2173</v>
      </c>
      <c r="F815" s="70" t="s">
        <v>47</v>
      </c>
      <c r="G815" s="70" t="s">
        <v>78</v>
      </c>
      <c r="H815" s="70" t="s">
        <v>209</v>
      </c>
      <c r="I815" s="69">
        <v>70000</v>
      </c>
      <c r="J815" s="70" t="s">
        <v>507</v>
      </c>
      <c r="K815" s="70" t="s">
        <v>2177</v>
      </c>
      <c r="L815" s="70" t="s">
        <v>62</v>
      </c>
      <c r="M815" s="70"/>
      <c r="N815" s="62"/>
    </row>
    <row r="816" spans="1:14" ht="132" hidden="1" customHeight="1" outlineLevel="2">
      <c r="A816" s="60" t="s">
        <v>503</v>
      </c>
      <c r="B816" s="27" t="s">
        <v>2174</v>
      </c>
      <c r="C816" s="70" t="s">
        <v>77</v>
      </c>
      <c r="D816" s="27" t="s">
        <v>41</v>
      </c>
      <c r="E816" s="27" t="s">
        <v>2173</v>
      </c>
      <c r="F816" s="70" t="s">
        <v>47</v>
      </c>
      <c r="G816" s="70" t="s">
        <v>78</v>
      </c>
      <c r="H816" s="70" t="s">
        <v>209</v>
      </c>
      <c r="I816" s="69">
        <v>68000</v>
      </c>
      <c r="J816" s="70" t="s">
        <v>507</v>
      </c>
      <c r="K816" s="70" t="s">
        <v>2176</v>
      </c>
      <c r="L816" s="55" t="s">
        <v>2175</v>
      </c>
      <c r="M816" s="70"/>
      <c r="N816" s="62"/>
    </row>
    <row r="817" spans="1:14" ht="181.5" hidden="1" customHeight="1" outlineLevel="2">
      <c r="A817" s="60" t="s">
        <v>511</v>
      </c>
      <c r="B817" s="27" t="s">
        <v>2174</v>
      </c>
      <c r="C817" s="70" t="s">
        <v>77</v>
      </c>
      <c r="D817" s="27" t="s">
        <v>41</v>
      </c>
      <c r="E817" s="27" t="s">
        <v>2173</v>
      </c>
      <c r="F817" s="70" t="s">
        <v>47</v>
      </c>
      <c r="G817" s="70" t="s">
        <v>78</v>
      </c>
      <c r="H817" s="70" t="s">
        <v>79</v>
      </c>
      <c r="I817" s="69">
        <v>63000</v>
      </c>
      <c r="J817" s="70" t="s">
        <v>507</v>
      </c>
      <c r="K817" s="70" t="s">
        <v>2172</v>
      </c>
      <c r="L817" s="70" t="s">
        <v>63</v>
      </c>
      <c r="M817" s="70"/>
      <c r="N817" s="62"/>
    </row>
    <row r="818" spans="1:14" ht="214.5" hidden="1" customHeight="1" outlineLevel="2">
      <c r="A818" s="60" t="s">
        <v>511</v>
      </c>
      <c r="B818" s="27" t="s">
        <v>2171</v>
      </c>
      <c r="C818" s="70" t="s">
        <v>219</v>
      </c>
      <c r="D818" s="27" t="s">
        <v>56</v>
      </c>
      <c r="E818" s="27" t="s">
        <v>873</v>
      </c>
      <c r="F818" s="70" t="s">
        <v>47</v>
      </c>
      <c r="G818" s="70" t="s">
        <v>78</v>
      </c>
      <c r="H818" s="70" t="s">
        <v>209</v>
      </c>
      <c r="I818" s="69">
        <v>108000</v>
      </c>
      <c r="J818" s="70" t="s">
        <v>507</v>
      </c>
      <c r="K818" s="70" t="s">
        <v>2170</v>
      </c>
      <c r="L818" s="70" t="s">
        <v>2169</v>
      </c>
      <c r="M818" s="70" t="s">
        <v>105</v>
      </c>
      <c r="N818" s="62"/>
    </row>
    <row r="819" spans="1:14" ht="165" hidden="1" customHeight="1" outlineLevel="2">
      <c r="A819" s="60" t="s">
        <v>511</v>
      </c>
      <c r="B819" s="27" t="s">
        <v>2168</v>
      </c>
      <c r="C819" s="27" t="s">
        <v>77</v>
      </c>
      <c r="D819" s="27" t="s">
        <v>56</v>
      </c>
      <c r="E819" s="27" t="s">
        <v>2156</v>
      </c>
      <c r="F819" s="27" t="s">
        <v>34</v>
      </c>
      <c r="G819" s="27" t="s">
        <v>78</v>
      </c>
      <c r="H819" s="27" t="s">
        <v>79</v>
      </c>
      <c r="I819" s="69">
        <v>151500</v>
      </c>
      <c r="J819" s="70" t="s">
        <v>507</v>
      </c>
      <c r="K819" s="70" t="s">
        <v>2167</v>
      </c>
      <c r="L819" s="27" t="s">
        <v>238</v>
      </c>
      <c r="M819" s="70"/>
      <c r="N819" s="62"/>
    </row>
    <row r="820" spans="1:14" ht="148.5" hidden="1" customHeight="1" outlineLevel="2">
      <c r="A820" s="60" t="s">
        <v>511</v>
      </c>
      <c r="B820" s="27" t="s">
        <v>2161</v>
      </c>
      <c r="C820" s="27" t="s">
        <v>77</v>
      </c>
      <c r="D820" s="27" t="s">
        <v>56</v>
      </c>
      <c r="E820" s="27" t="s">
        <v>2156</v>
      </c>
      <c r="F820" s="27" t="s">
        <v>34</v>
      </c>
      <c r="G820" s="27" t="s">
        <v>78</v>
      </c>
      <c r="H820" s="27" t="s">
        <v>79</v>
      </c>
      <c r="I820" s="69">
        <v>327000</v>
      </c>
      <c r="J820" s="70" t="s">
        <v>507</v>
      </c>
      <c r="K820" s="70" t="s">
        <v>2166</v>
      </c>
      <c r="L820" s="27" t="s">
        <v>238</v>
      </c>
      <c r="M820" s="70"/>
      <c r="N820" s="62"/>
    </row>
    <row r="821" spans="1:14" ht="214.5" hidden="1" customHeight="1" outlineLevel="2">
      <c r="A821" s="60" t="s">
        <v>511</v>
      </c>
      <c r="B821" s="27" t="s">
        <v>2165</v>
      </c>
      <c r="C821" s="27" t="s">
        <v>77</v>
      </c>
      <c r="D821" s="27" t="s">
        <v>142</v>
      </c>
      <c r="E821" s="27" t="s">
        <v>2164</v>
      </c>
      <c r="F821" s="27" t="s">
        <v>34</v>
      </c>
      <c r="G821" s="27" t="s">
        <v>78</v>
      </c>
      <c r="H821" s="27" t="s">
        <v>79</v>
      </c>
      <c r="I821" s="69">
        <v>846000</v>
      </c>
      <c r="J821" s="70" t="s">
        <v>507</v>
      </c>
      <c r="K821" s="70" t="s">
        <v>2163</v>
      </c>
      <c r="L821" s="70" t="s">
        <v>2162</v>
      </c>
      <c r="M821" s="70"/>
      <c r="N821" s="62"/>
    </row>
    <row r="822" spans="1:14" ht="165" hidden="1" customHeight="1" outlineLevel="2">
      <c r="A822" s="60" t="s">
        <v>511</v>
      </c>
      <c r="B822" s="27" t="s">
        <v>2161</v>
      </c>
      <c r="C822" s="70" t="s">
        <v>219</v>
      </c>
      <c r="D822" s="70" t="s">
        <v>142</v>
      </c>
      <c r="E822" s="27" t="s">
        <v>2160</v>
      </c>
      <c r="F822" s="70" t="s">
        <v>34</v>
      </c>
      <c r="G822" s="70" t="s">
        <v>78</v>
      </c>
      <c r="H822" s="70" t="s">
        <v>79</v>
      </c>
      <c r="I822" s="69">
        <v>399000</v>
      </c>
      <c r="J822" s="70" t="s">
        <v>507</v>
      </c>
      <c r="K822" s="70" t="s">
        <v>2159</v>
      </c>
      <c r="L822" s="70" t="s">
        <v>2158</v>
      </c>
      <c r="M822" s="70"/>
      <c r="N822" s="62"/>
    </row>
    <row r="823" spans="1:14" ht="198" hidden="1" customHeight="1" outlineLevel="2">
      <c r="A823" s="60" t="s">
        <v>511</v>
      </c>
      <c r="B823" s="27" t="s">
        <v>2157</v>
      </c>
      <c r="C823" s="27" t="s">
        <v>77</v>
      </c>
      <c r="D823" s="27" t="s">
        <v>41</v>
      </c>
      <c r="E823" s="27" t="s">
        <v>2156</v>
      </c>
      <c r="F823" s="27" t="s">
        <v>34</v>
      </c>
      <c r="G823" s="27" t="s">
        <v>78</v>
      </c>
      <c r="H823" s="27" t="s">
        <v>79</v>
      </c>
      <c r="I823" s="69">
        <v>10000</v>
      </c>
      <c r="J823" s="70" t="s">
        <v>507</v>
      </c>
      <c r="K823" s="70" t="s">
        <v>2155</v>
      </c>
      <c r="L823" s="27" t="s">
        <v>2151</v>
      </c>
      <c r="M823" s="70"/>
      <c r="N823" s="62"/>
    </row>
    <row r="824" spans="1:14" ht="181.5" hidden="1" customHeight="1" outlineLevel="2">
      <c r="A824" s="60" t="s">
        <v>511</v>
      </c>
      <c r="B824" s="27" t="s">
        <v>2154</v>
      </c>
      <c r="C824" s="27" t="s">
        <v>77</v>
      </c>
      <c r="D824" s="27" t="s">
        <v>41</v>
      </c>
      <c r="E824" s="27" t="s">
        <v>2153</v>
      </c>
      <c r="F824" s="27" t="s">
        <v>34</v>
      </c>
      <c r="G824" s="27" t="s">
        <v>78</v>
      </c>
      <c r="H824" s="27" t="s">
        <v>79</v>
      </c>
      <c r="I824" s="69">
        <v>10000</v>
      </c>
      <c r="J824" s="70" t="s">
        <v>507</v>
      </c>
      <c r="K824" s="70" t="s">
        <v>2152</v>
      </c>
      <c r="L824" s="27" t="s">
        <v>2151</v>
      </c>
      <c r="M824" s="70"/>
      <c r="N824" s="62"/>
    </row>
    <row r="825" spans="1:14" ht="99" hidden="1" customHeight="1" outlineLevel="2">
      <c r="A825" s="60" t="s">
        <v>511</v>
      </c>
      <c r="B825" s="70" t="s">
        <v>240</v>
      </c>
      <c r="C825" s="70" t="s">
        <v>82</v>
      </c>
      <c r="D825" s="70" t="s">
        <v>41</v>
      </c>
      <c r="E825" s="70" t="s">
        <v>2150</v>
      </c>
      <c r="F825" s="70" t="s">
        <v>83</v>
      </c>
      <c r="G825" s="70" t="s">
        <v>84</v>
      </c>
      <c r="H825" s="70" t="s">
        <v>85</v>
      </c>
      <c r="I825" s="69">
        <v>1144000</v>
      </c>
      <c r="J825" s="70" t="s">
        <v>45</v>
      </c>
      <c r="K825" s="70" t="s">
        <v>2149</v>
      </c>
      <c r="L825" s="70" t="s">
        <v>81</v>
      </c>
      <c r="M825" s="70"/>
      <c r="N825" s="62"/>
    </row>
    <row r="826" spans="1:14" ht="66" hidden="1" customHeight="1" outlineLevel="2">
      <c r="A826" s="60" t="s">
        <v>511</v>
      </c>
      <c r="B826" s="70" t="s">
        <v>2146</v>
      </c>
      <c r="C826" s="70" t="s">
        <v>387</v>
      </c>
      <c r="D826" s="70" t="s">
        <v>2148</v>
      </c>
      <c r="E826" s="70" t="s">
        <v>2147</v>
      </c>
      <c r="F826" s="70" t="s">
        <v>83</v>
      </c>
      <c r="G826" s="70" t="s">
        <v>84</v>
      </c>
      <c r="H826" s="70" t="s">
        <v>85</v>
      </c>
      <c r="I826" s="69">
        <v>157500</v>
      </c>
      <c r="J826" s="70" t="s">
        <v>386</v>
      </c>
      <c r="K826" s="70" t="s">
        <v>2144</v>
      </c>
      <c r="L826" s="70" t="s">
        <v>62</v>
      </c>
      <c r="M826" s="70"/>
      <c r="N826" s="62"/>
    </row>
    <row r="827" spans="1:14" ht="82.5" hidden="1" customHeight="1" outlineLevel="2">
      <c r="A827" s="60" t="s">
        <v>511</v>
      </c>
      <c r="B827" s="70" t="s">
        <v>2146</v>
      </c>
      <c r="C827" s="70" t="s">
        <v>387</v>
      </c>
      <c r="D827" s="70" t="s">
        <v>56</v>
      </c>
      <c r="E827" s="70" t="s">
        <v>2145</v>
      </c>
      <c r="F827" s="70" t="s">
        <v>83</v>
      </c>
      <c r="G827" s="70" t="s">
        <v>84</v>
      </c>
      <c r="H827" s="70" t="s">
        <v>85</v>
      </c>
      <c r="I827" s="69">
        <v>0</v>
      </c>
      <c r="J827" s="70" t="s">
        <v>386</v>
      </c>
      <c r="K827" s="70" t="s">
        <v>2144</v>
      </c>
      <c r="L827" s="70" t="s">
        <v>212</v>
      </c>
      <c r="M827" s="70" t="s">
        <v>459</v>
      </c>
      <c r="N827" s="62"/>
    </row>
    <row r="828" spans="1:14" ht="49.5" hidden="1" customHeight="1" outlineLevel="2">
      <c r="A828" s="60" t="s">
        <v>511</v>
      </c>
      <c r="B828" s="70" t="s">
        <v>2143</v>
      </c>
      <c r="C828" s="70" t="s">
        <v>97</v>
      </c>
      <c r="D828" s="70" t="s">
        <v>41</v>
      </c>
      <c r="E828" s="70" t="s">
        <v>772</v>
      </c>
      <c r="F828" s="70" t="s">
        <v>252</v>
      </c>
      <c r="G828" s="70" t="s">
        <v>84</v>
      </c>
      <c r="H828" s="70" t="s">
        <v>85</v>
      </c>
      <c r="I828" s="69">
        <v>953999</v>
      </c>
      <c r="J828" s="70" t="s">
        <v>53</v>
      </c>
      <c r="K828" s="70" t="s">
        <v>2142</v>
      </c>
      <c r="L828" s="70" t="s">
        <v>428</v>
      </c>
      <c r="M828" s="78"/>
      <c r="N828" s="62"/>
    </row>
    <row r="829" spans="1:14" ht="66" hidden="1" customHeight="1" outlineLevel="2">
      <c r="A829" s="60" t="s">
        <v>511</v>
      </c>
      <c r="B829" s="70" t="s">
        <v>2141</v>
      </c>
      <c r="C829" s="70" t="s">
        <v>103</v>
      </c>
      <c r="D829" s="70" t="s">
        <v>41</v>
      </c>
      <c r="E829" s="70" t="s">
        <v>2118</v>
      </c>
      <c r="F829" s="70" t="s">
        <v>252</v>
      </c>
      <c r="G829" s="70" t="s">
        <v>84</v>
      </c>
      <c r="H829" s="70" t="s">
        <v>85</v>
      </c>
      <c r="I829" s="69">
        <v>584500</v>
      </c>
      <c r="J829" s="70" t="s">
        <v>92</v>
      </c>
      <c r="K829" s="70" t="s">
        <v>2140</v>
      </c>
      <c r="L829" s="70" t="s">
        <v>2139</v>
      </c>
      <c r="M829" s="70"/>
      <c r="N829" s="62"/>
    </row>
    <row r="830" spans="1:14" ht="49.5" hidden="1" customHeight="1" outlineLevel="2">
      <c r="A830" s="60" t="s">
        <v>511</v>
      </c>
      <c r="B830" s="70" t="s">
        <v>2138</v>
      </c>
      <c r="C830" s="70" t="s">
        <v>263</v>
      </c>
      <c r="D830" s="70" t="s">
        <v>2122</v>
      </c>
      <c r="E830" s="70" t="s">
        <v>2137</v>
      </c>
      <c r="F830" s="70" t="s">
        <v>264</v>
      </c>
      <c r="G830" s="70" t="s">
        <v>84</v>
      </c>
      <c r="H830" s="70" t="s">
        <v>85</v>
      </c>
      <c r="I830" s="69">
        <v>246000</v>
      </c>
      <c r="J830" s="70" t="s">
        <v>53</v>
      </c>
      <c r="K830" s="70" t="s">
        <v>2136</v>
      </c>
      <c r="L830" s="70" t="s">
        <v>2124</v>
      </c>
      <c r="M830" s="70"/>
      <c r="N830" s="62"/>
    </row>
    <row r="831" spans="1:14" ht="66" hidden="1" customHeight="1" outlineLevel="2">
      <c r="A831" s="60" t="s">
        <v>511</v>
      </c>
      <c r="B831" s="70" t="s">
        <v>2135</v>
      </c>
      <c r="C831" s="70" t="s">
        <v>2134</v>
      </c>
      <c r="D831" s="70" t="s">
        <v>2133</v>
      </c>
      <c r="E831" s="70" t="s">
        <v>2132</v>
      </c>
      <c r="F831" s="70" t="s">
        <v>2131</v>
      </c>
      <c r="G831" s="70" t="s">
        <v>84</v>
      </c>
      <c r="H831" s="70" t="s">
        <v>374</v>
      </c>
      <c r="I831" s="69">
        <v>500000</v>
      </c>
      <c r="J831" s="70" t="s">
        <v>53</v>
      </c>
      <c r="K831" s="70" t="s">
        <v>2130</v>
      </c>
      <c r="L831" s="70" t="s">
        <v>2124</v>
      </c>
      <c r="M831" s="70"/>
      <c r="N831" s="62"/>
    </row>
    <row r="832" spans="1:14" ht="66" hidden="1" customHeight="1" outlineLevel="2">
      <c r="A832" s="60" t="s">
        <v>511</v>
      </c>
      <c r="B832" s="70" t="s">
        <v>2129</v>
      </c>
      <c r="C832" s="70" t="s">
        <v>375</v>
      </c>
      <c r="D832" s="70" t="s">
        <v>56</v>
      </c>
      <c r="E832" s="70" t="s">
        <v>2128</v>
      </c>
      <c r="F832" s="70" t="s">
        <v>264</v>
      </c>
      <c r="G832" s="70" t="s">
        <v>84</v>
      </c>
      <c r="H832" s="70" t="s">
        <v>374</v>
      </c>
      <c r="I832" s="69">
        <v>160000</v>
      </c>
      <c r="J832" s="70" t="s">
        <v>53</v>
      </c>
      <c r="K832" s="70" t="s">
        <v>2127</v>
      </c>
      <c r="L832" s="70" t="s">
        <v>2126</v>
      </c>
      <c r="M832" s="70"/>
      <c r="N832" s="62"/>
    </row>
    <row r="833" spans="1:18" ht="115.5" hidden="1" customHeight="1" outlineLevel="2">
      <c r="A833" s="60" t="s">
        <v>511</v>
      </c>
      <c r="B833" s="70" t="s">
        <v>2125</v>
      </c>
      <c r="C833" s="70" t="s">
        <v>263</v>
      </c>
      <c r="D833" s="70" t="s">
        <v>2122</v>
      </c>
      <c r="E833" s="70" t="s">
        <v>470</v>
      </c>
      <c r="F833" s="70" t="s">
        <v>264</v>
      </c>
      <c r="G833" s="70" t="s">
        <v>84</v>
      </c>
      <c r="H833" s="70" t="s">
        <v>85</v>
      </c>
      <c r="I833" s="69">
        <v>267223</v>
      </c>
      <c r="J833" s="70" t="s">
        <v>53</v>
      </c>
      <c r="K833" s="70" t="s">
        <v>513</v>
      </c>
      <c r="L833" s="70" t="s">
        <v>2124</v>
      </c>
      <c r="M833" s="70"/>
      <c r="N833" s="62"/>
    </row>
    <row r="834" spans="1:18" ht="49.5" hidden="1" customHeight="1" outlineLevel="2">
      <c r="A834" s="60" t="s">
        <v>511</v>
      </c>
      <c r="B834" s="70" t="s">
        <v>2123</v>
      </c>
      <c r="C834" s="70" t="s">
        <v>263</v>
      </c>
      <c r="D834" s="70" t="s">
        <v>2122</v>
      </c>
      <c r="E834" s="70" t="s">
        <v>773</v>
      </c>
      <c r="F834" s="70" t="s">
        <v>264</v>
      </c>
      <c r="G834" s="70" t="s">
        <v>84</v>
      </c>
      <c r="H834" s="70" t="s">
        <v>85</v>
      </c>
      <c r="I834" s="69">
        <v>180000</v>
      </c>
      <c r="J834" s="70" t="s">
        <v>53</v>
      </c>
      <c r="K834" s="70" t="s">
        <v>516</v>
      </c>
      <c r="L834" s="70" t="s">
        <v>517</v>
      </c>
      <c r="M834" s="70"/>
      <c r="N834" s="62"/>
    </row>
    <row r="835" spans="1:18" ht="115.5" hidden="1" customHeight="1" outlineLevel="2">
      <c r="A835" s="60" t="s">
        <v>511</v>
      </c>
      <c r="B835" s="70" t="s">
        <v>2119</v>
      </c>
      <c r="C835" s="70" t="s">
        <v>263</v>
      </c>
      <c r="D835" s="70" t="s">
        <v>406</v>
      </c>
      <c r="E835" s="70" t="s">
        <v>2118</v>
      </c>
      <c r="F835" s="70" t="s">
        <v>264</v>
      </c>
      <c r="G835" s="70" t="s">
        <v>84</v>
      </c>
      <c r="H835" s="70" t="s">
        <v>85</v>
      </c>
      <c r="I835" s="69">
        <v>665847</v>
      </c>
      <c r="J835" s="70" t="s">
        <v>53</v>
      </c>
      <c r="K835" s="70" t="s">
        <v>2121</v>
      </c>
      <c r="L835" s="70" t="s">
        <v>2120</v>
      </c>
      <c r="M835" s="70"/>
      <c r="N835" s="62"/>
    </row>
    <row r="836" spans="1:18" ht="82.5" hidden="1" customHeight="1" outlineLevel="2">
      <c r="A836" s="60" t="s">
        <v>511</v>
      </c>
      <c r="B836" s="70" t="s">
        <v>2119</v>
      </c>
      <c r="C836" s="70" t="s">
        <v>263</v>
      </c>
      <c r="D836" s="70" t="s">
        <v>41</v>
      </c>
      <c r="E836" s="70" t="s">
        <v>2118</v>
      </c>
      <c r="F836" s="70" t="s">
        <v>264</v>
      </c>
      <c r="G836" s="70" t="s">
        <v>84</v>
      </c>
      <c r="H836" s="70" t="s">
        <v>85</v>
      </c>
      <c r="I836" s="69">
        <v>1200000</v>
      </c>
      <c r="J836" s="70" t="s">
        <v>53</v>
      </c>
      <c r="K836" s="70" t="s">
        <v>2117</v>
      </c>
      <c r="L836" s="70" t="s">
        <v>2116</v>
      </c>
      <c r="M836" s="70"/>
      <c r="N836" s="62"/>
    </row>
    <row r="837" spans="1:18" ht="66" hidden="1" customHeight="1" outlineLevel="2">
      <c r="A837" s="60" t="s">
        <v>2115</v>
      </c>
      <c r="B837" s="70" t="s">
        <v>1127</v>
      </c>
      <c r="C837" s="70" t="s">
        <v>1128</v>
      </c>
      <c r="D837" s="70" t="s">
        <v>46</v>
      </c>
      <c r="E837" s="70" t="s">
        <v>1129</v>
      </c>
      <c r="F837" s="70" t="s">
        <v>88</v>
      </c>
      <c r="G837" s="70" t="s">
        <v>84</v>
      </c>
      <c r="H837" s="70" t="s">
        <v>85</v>
      </c>
      <c r="I837" s="69">
        <v>40000</v>
      </c>
      <c r="J837" s="70" t="s">
        <v>379</v>
      </c>
      <c r="K837" s="70" t="s">
        <v>1130</v>
      </c>
      <c r="L837" s="70" t="s">
        <v>404</v>
      </c>
      <c r="M837" s="70" t="s">
        <v>105</v>
      </c>
      <c r="N837" s="62"/>
    </row>
    <row r="838" spans="1:18" ht="115.5" hidden="1" customHeight="1" outlineLevel="2">
      <c r="A838" s="60" t="s">
        <v>511</v>
      </c>
      <c r="B838" s="70" t="s">
        <v>2114</v>
      </c>
      <c r="C838" s="70" t="s">
        <v>2111</v>
      </c>
      <c r="D838" s="70" t="s">
        <v>229</v>
      </c>
      <c r="E838" s="70" t="s">
        <v>518</v>
      </c>
      <c r="F838" s="70" t="s">
        <v>264</v>
      </c>
      <c r="G838" s="70" t="s">
        <v>519</v>
      </c>
      <c r="H838" s="70" t="s">
        <v>520</v>
      </c>
      <c r="I838" s="69">
        <v>50000</v>
      </c>
      <c r="J838" s="70" t="s">
        <v>521</v>
      </c>
      <c r="K838" s="70" t="s">
        <v>522</v>
      </c>
      <c r="L838" s="70" t="s">
        <v>2113</v>
      </c>
      <c r="M838" s="70" t="s">
        <v>105</v>
      </c>
      <c r="N838" s="62"/>
    </row>
    <row r="839" spans="1:18" ht="115.5" hidden="1" customHeight="1" outlineLevel="2">
      <c r="A839" s="60" t="s">
        <v>511</v>
      </c>
      <c r="B839" s="70" t="s">
        <v>2112</v>
      </c>
      <c r="C839" s="70" t="s">
        <v>2111</v>
      </c>
      <c r="D839" s="70" t="s">
        <v>2110</v>
      </c>
      <c r="E839" s="70" t="s">
        <v>518</v>
      </c>
      <c r="F839" s="70" t="s">
        <v>264</v>
      </c>
      <c r="G839" s="70" t="s">
        <v>519</v>
      </c>
      <c r="H839" s="70" t="s">
        <v>520</v>
      </c>
      <c r="I839" s="69">
        <v>50000</v>
      </c>
      <c r="J839" s="70" t="s">
        <v>523</v>
      </c>
      <c r="K839" s="70" t="s">
        <v>522</v>
      </c>
      <c r="L839" s="70" t="s">
        <v>2109</v>
      </c>
      <c r="M839" s="70" t="s">
        <v>105</v>
      </c>
      <c r="N839" s="62"/>
      <c r="R839" s="3"/>
    </row>
    <row r="840" spans="1:18" s="3" customFormat="1" ht="25.35" hidden="1" customHeight="1" outlineLevel="1">
      <c r="A840" s="39" t="s">
        <v>1131</v>
      </c>
      <c r="B840" s="39"/>
      <c r="C840" s="39"/>
      <c r="D840" s="39"/>
      <c r="E840" s="39"/>
      <c r="F840" s="39"/>
      <c r="G840" s="39"/>
      <c r="H840" s="54"/>
      <c r="I840" s="43">
        <f>SUM(I841:I857)</f>
        <v>849530</v>
      </c>
      <c r="J840" s="39"/>
      <c r="K840" s="39"/>
      <c r="L840" s="39"/>
      <c r="M840" s="39"/>
    </row>
    <row r="841" spans="1:18" ht="49.5" hidden="1" customHeight="1" outlineLevel="2">
      <c r="A841" s="77" t="s">
        <v>2108</v>
      </c>
      <c r="B841" s="76" t="s">
        <v>2105</v>
      </c>
      <c r="C841" s="38" t="s">
        <v>2107</v>
      </c>
      <c r="D841" s="76" t="s">
        <v>46</v>
      </c>
      <c r="E841" s="76" t="s">
        <v>935</v>
      </c>
      <c r="F841" s="76" t="s">
        <v>403</v>
      </c>
      <c r="G841" s="76" t="s">
        <v>55</v>
      </c>
      <c r="H841" s="76" t="s">
        <v>202</v>
      </c>
      <c r="I841" s="11">
        <v>3000</v>
      </c>
      <c r="J841" s="76" t="s">
        <v>2106</v>
      </c>
      <c r="K841" s="70" t="s">
        <v>2103</v>
      </c>
      <c r="L841" s="76" t="s">
        <v>204</v>
      </c>
      <c r="M841" s="70" t="s">
        <v>108</v>
      </c>
      <c r="N841" s="62"/>
    </row>
    <row r="842" spans="1:18" ht="49.5" hidden="1" customHeight="1" outlineLevel="2">
      <c r="A842" s="77" t="s">
        <v>763</v>
      </c>
      <c r="B842" s="76" t="s">
        <v>2105</v>
      </c>
      <c r="C842" s="38" t="s">
        <v>2101</v>
      </c>
      <c r="D842" s="76" t="s">
        <v>46</v>
      </c>
      <c r="E842" s="76" t="s">
        <v>2104</v>
      </c>
      <c r="F842" s="76" t="s">
        <v>403</v>
      </c>
      <c r="G842" s="76" t="s">
        <v>55</v>
      </c>
      <c r="H842" s="76" t="s">
        <v>202</v>
      </c>
      <c r="I842" s="11">
        <v>3000</v>
      </c>
      <c r="J842" s="76" t="s">
        <v>118</v>
      </c>
      <c r="K842" s="70" t="s">
        <v>2103</v>
      </c>
      <c r="L842" s="76" t="s">
        <v>203</v>
      </c>
      <c r="M842" s="70" t="s">
        <v>108</v>
      </c>
      <c r="N842" s="62"/>
    </row>
    <row r="843" spans="1:18" ht="66" hidden="1" customHeight="1" outlineLevel="2">
      <c r="A843" s="77" t="s">
        <v>763</v>
      </c>
      <c r="B843" s="76" t="s">
        <v>2102</v>
      </c>
      <c r="C843" s="38" t="s">
        <v>2101</v>
      </c>
      <c r="D843" s="76" t="s">
        <v>46</v>
      </c>
      <c r="E843" s="76" t="s">
        <v>2100</v>
      </c>
      <c r="F843" s="76" t="s">
        <v>403</v>
      </c>
      <c r="G843" s="76" t="s">
        <v>55</v>
      </c>
      <c r="H843" s="76" t="s">
        <v>202</v>
      </c>
      <c r="I843" s="11">
        <v>3030</v>
      </c>
      <c r="J843" s="76" t="s">
        <v>118</v>
      </c>
      <c r="K843" s="70" t="s">
        <v>2099</v>
      </c>
      <c r="L843" s="76" t="s">
        <v>203</v>
      </c>
      <c r="M843" s="70"/>
      <c r="N843" s="62"/>
      <c r="R843" s="1"/>
    </row>
    <row r="844" spans="1:18" s="1" customFormat="1" ht="49.5" hidden="1" customHeight="1" outlineLevel="2">
      <c r="A844" s="77" t="s">
        <v>763</v>
      </c>
      <c r="B844" s="76" t="s">
        <v>2098</v>
      </c>
      <c r="C844" s="38" t="s">
        <v>2097</v>
      </c>
      <c r="D844" s="76" t="s">
        <v>56</v>
      </c>
      <c r="E844" s="76" t="s">
        <v>2096</v>
      </c>
      <c r="F844" s="76" t="s">
        <v>2095</v>
      </c>
      <c r="G844" s="76" t="s">
        <v>55</v>
      </c>
      <c r="H844" s="76" t="s">
        <v>395</v>
      </c>
      <c r="I844" s="11">
        <v>180000</v>
      </c>
      <c r="J844" s="76" t="s">
        <v>238</v>
      </c>
      <c r="K844" s="70" t="s">
        <v>2094</v>
      </c>
      <c r="L844" s="76" t="s">
        <v>238</v>
      </c>
      <c r="M844" s="70"/>
    </row>
    <row r="845" spans="1:18" s="1" customFormat="1" ht="66" hidden="1" customHeight="1" outlineLevel="2">
      <c r="A845" s="77" t="s">
        <v>763</v>
      </c>
      <c r="B845" s="76" t="s">
        <v>2090</v>
      </c>
      <c r="C845" s="38" t="s">
        <v>2093</v>
      </c>
      <c r="D845" s="76" t="s">
        <v>46</v>
      </c>
      <c r="E845" s="76" t="s">
        <v>2089</v>
      </c>
      <c r="F845" s="76" t="s">
        <v>403</v>
      </c>
      <c r="G845" s="76" t="s">
        <v>205</v>
      </c>
      <c r="H845" s="76" t="s">
        <v>206</v>
      </c>
      <c r="I845" s="11">
        <v>30000</v>
      </c>
      <c r="J845" s="76" t="s">
        <v>2092</v>
      </c>
      <c r="K845" s="70" t="s">
        <v>2088</v>
      </c>
      <c r="L845" s="76" t="s">
        <v>1982</v>
      </c>
      <c r="M845" s="70"/>
    </row>
    <row r="846" spans="1:18" s="1" customFormat="1" ht="66" hidden="1" customHeight="1" outlineLevel="2">
      <c r="A846" s="77" t="s">
        <v>763</v>
      </c>
      <c r="B846" s="76" t="s">
        <v>2090</v>
      </c>
      <c r="C846" s="38" t="s">
        <v>2083</v>
      </c>
      <c r="D846" s="76" t="s">
        <v>56</v>
      </c>
      <c r="E846" s="76" t="s">
        <v>2089</v>
      </c>
      <c r="F846" s="76" t="s">
        <v>403</v>
      </c>
      <c r="G846" s="76" t="s">
        <v>205</v>
      </c>
      <c r="H846" s="76" t="s">
        <v>206</v>
      </c>
      <c r="I846" s="11">
        <v>30000</v>
      </c>
      <c r="J846" s="76" t="s">
        <v>2091</v>
      </c>
      <c r="K846" s="70" t="s">
        <v>2088</v>
      </c>
      <c r="L846" s="76" t="s">
        <v>340</v>
      </c>
      <c r="M846" s="70"/>
    </row>
    <row r="847" spans="1:18" s="1" customFormat="1" ht="66" hidden="1" customHeight="1" outlineLevel="2">
      <c r="A847" s="77" t="s">
        <v>763</v>
      </c>
      <c r="B847" s="76" t="s">
        <v>2090</v>
      </c>
      <c r="C847" s="38" t="s">
        <v>2083</v>
      </c>
      <c r="D847" s="76" t="s">
        <v>46</v>
      </c>
      <c r="E847" s="76" t="s">
        <v>2089</v>
      </c>
      <c r="F847" s="76" t="s">
        <v>403</v>
      </c>
      <c r="G847" s="76" t="s">
        <v>205</v>
      </c>
      <c r="H847" s="76" t="s">
        <v>206</v>
      </c>
      <c r="I847" s="11">
        <v>30000</v>
      </c>
      <c r="J847" s="76" t="s">
        <v>1152</v>
      </c>
      <c r="K847" s="70" t="s">
        <v>2088</v>
      </c>
      <c r="L847" s="76" t="s">
        <v>2087</v>
      </c>
      <c r="M847" s="70"/>
    </row>
    <row r="848" spans="1:18" s="1" customFormat="1" ht="49.5" hidden="1" customHeight="1" outlineLevel="2">
      <c r="A848" s="77" t="s">
        <v>763</v>
      </c>
      <c r="B848" s="76" t="s">
        <v>2084</v>
      </c>
      <c r="C848" s="38" t="s">
        <v>2083</v>
      </c>
      <c r="D848" s="76" t="s">
        <v>56</v>
      </c>
      <c r="E848" s="76" t="s">
        <v>1562</v>
      </c>
      <c r="F848" s="76" t="s">
        <v>403</v>
      </c>
      <c r="G848" s="76" t="s">
        <v>205</v>
      </c>
      <c r="H848" s="76" t="s">
        <v>206</v>
      </c>
      <c r="I848" s="11">
        <v>30000</v>
      </c>
      <c r="J848" s="76" t="s">
        <v>277</v>
      </c>
      <c r="K848" s="76" t="s">
        <v>2082</v>
      </c>
      <c r="L848" s="76" t="s">
        <v>353</v>
      </c>
      <c r="M848" s="70"/>
    </row>
    <row r="849" spans="1:18" s="1" customFormat="1" ht="49.5" hidden="1" customHeight="1" outlineLevel="2">
      <c r="A849" s="77" t="s">
        <v>763</v>
      </c>
      <c r="B849" s="76" t="s">
        <v>2084</v>
      </c>
      <c r="C849" s="38" t="s">
        <v>2083</v>
      </c>
      <c r="D849" s="76" t="s">
        <v>46</v>
      </c>
      <c r="E849" s="76" t="s">
        <v>1562</v>
      </c>
      <c r="F849" s="76" t="s">
        <v>403</v>
      </c>
      <c r="G849" s="76" t="s">
        <v>205</v>
      </c>
      <c r="H849" s="76" t="s">
        <v>206</v>
      </c>
      <c r="I849" s="11">
        <v>30000</v>
      </c>
      <c r="J849" s="76" t="s">
        <v>2086</v>
      </c>
      <c r="K849" s="76" t="s">
        <v>2082</v>
      </c>
      <c r="L849" s="76" t="s">
        <v>2085</v>
      </c>
      <c r="M849" s="70"/>
    </row>
    <row r="850" spans="1:18" s="1" customFormat="1" ht="49.5" hidden="1" customHeight="1" outlineLevel="2">
      <c r="A850" s="77" t="s">
        <v>763</v>
      </c>
      <c r="B850" s="76" t="s">
        <v>2084</v>
      </c>
      <c r="C850" s="38" t="s">
        <v>2083</v>
      </c>
      <c r="D850" s="76" t="s">
        <v>46</v>
      </c>
      <c r="E850" s="76" t="s">
        <v>1562</v>
      </c>
      <c r="F850" s="76" t="s">
        <v>403</v>
      </c>
      <c r="G850" s="76" t="s">
        <v>205</v>
      </c>
      <c r="H850" s="76" t="s">
        <v>206</v>
      </c>
      <c r="I850" s="11">
        <v>30000</v>
      </c>
      <c r="J850" s="76" t="s">
        <v>1143</v>
      </c>
      <c r="K850" s="76" t="s">
        <v>2082</v>
      </c>
      <c r="L850" s="76" t="s">
        <v>204</v>
      </c>
      <c r="M850" s="70"/>
    </row>
    <row r="851" spans="1:18" s="1" customFormat="1" ht="66" hidden="1" customHeight="1" outlineLevel="2">
      <c r="A851" s="77" t="s">
        <v>763</v>
      </c>
      <c r="B851" s="76" t="s">
        <v>2076</v>
      </c>
      <c r="C851" s="38" t="s">
        <v>2081</v>
      </c>
      <c r="D851" s="76" t="s">
        <v>46</v>
      </c>
      <c r="E851" s="76" t="s">
        <v>1554</v>
      </c>
      <c r="F851" s="76" t="s">
        <v>403</v>
      </c>
      <c r="G851" s="76" t="s">
        <v>205</v>
      </c>
      <c r="H851" s="76" t="s">
        <v>206</v>
      </c>
      <c r="I851" s="11">
        <v>30000</v>
      </c>
      <c r="J851" s="76" t="s">
        <v>329</v>
      </c>
      <c r="K851" s="76" t="s">
        <v>2073</v>
      </c>
      <c r="L851" s="76" t="s">
        <v>2080</v>
      </c>
      <c r="M851" s="70"/>
    </row>
    <row r="852" spans="1:18" s="1" customFormat="1" ht="66" hidden="1" customHeight="1" outlineLevel="2">
      <c r="A852" s="77" t="s">
        <v>763</v>
      </c>
      <c r="B852" s="76" t="s">
        <v>2076</v>
      </c>
      <c r="C852" s="38" t="s">
        <v>2079</v>
      </c>
      <c r="D852" s="76" t="s">
        <v>46</v>
      </c>
      <c r="E852" s="76" t="s">
        <v>2078</v>
      </c>
      <c r="F852" s="76" t="s">
        <v>403</v>
      </c>
      <c r="G852" s="76" t="s">
        <v>205</v>
      </c>
      <c r="H852" s="76" t="s">
        <v>206</v>
      </c>
      <c r="I852" s="11">
        <v>30000</v>
      </c>
      <c r="J852" s="76" t="s">
        <v>352</v>
      </c>
      <c r="K852" s="76" t="s">
        <v>2073</v>
      </c>
      <c r="L852" s="76" t="s">
        <v>2077</v>
      </c>
      <c r="M852" s="70"/>
    </row>
    <row r="853" spans="1:18" s="1" customFormat="1" ht="66" hidden="1" customHeight="1" outlineLevel="2">
      <c r="A853" s="77" t="s">
        <v>763</v>
      </c>
      <c r="B853" s="76" t="s">
        <v>2076</v>
      </c>
      <c r="C853" s="38" t="s">
        <v>2075</v>
      </c>
      <c r="D853" s="76" t="s">
        <v>56</v>
      </c>
      <c r="E853" s="76" t="s">
        <v>2074</v>
      </c>
      <c r="F853" s="76" t="s">
        <v>403</v>
      </c>
      <c r="G853" s="76" t="s">
        <v>205</v>
      </c>
      <c r="H853" s="76" t="s">
        <v>206</v>
      </c>
      <c r="I853" s="11">
        <v>52500</v>
      </c>
      <c r="J853" s="76" t="s">
        <v>187</v>
      </c>
      <c r="K853" s="76" t="s">
        <v>2073</v>
      </c>
      <c r="L853" s="76" t="s">
        <v>207</v>
      </c>
      <c r="M853" s="70"/>
    </row>
    <row r="854" spans="1:18" s="1" customFormat="1" ht="66" hidden="1" customHeight="1" outlineLevel="2">
      <c r="A854" s="77" t="s">
        <v>763</v>
      </c>
      <c r="B854" s="76" t="s">
        <v>2070</v>
      </c>
      <c r="C854" s="38" t="s">
        <v>2072</v>
      </c>
      <c r="D854" s="76" t="s">
        <v>56</v>
      </c>
      <c r="E854" s="76" t="s">
        <v>2071</v>
      </c>
      <c r="F854" s="76" t="s">
        <v>403</v>
      </c>
      <c r="G854" s="76" t="s">
        <v>205</v>
      </c>
      <c r="H854" s="76" t="s">
        <v>206</v>
      </c>
      <c r="I854" s="11">
        <v>98000</v>
      </c>
      <c r="J854" s="76" t="s">
        <v>137</v>
      </c>
      <c r="K854" s="76" t="s">
        <v>2068</v>
      </c>
      <c r="L854" s="76" t="s">
        <v>280</v>
      </c>
      <c r="M854" s="70"/>
    </row>
    <row r="855" spans="1:18" s="1" customFormat="1" ht="66" hidden="1" customHeight="1" outlineLevel="2">
      <c r="A855" s="77" t="s">
        <v>763</v>
      </c>
      <c r="B855" s="76" t="s">
        <v>2070</v>
      </c>
      <c r="C855" s="38" t="s">
        <v>2069</v>
      </c>
      <c r="D855" s="76" t="s">
        <v>56</v>
      </c>
      <c r="E855" s="76" t="s">
        <v>1176</v>
      </c>
      <c r="F855" s="76" t="s">
        <v>403</v>
      </c>
      <c r="G855" s="76" t="s">
        <v>205</v>
      </c>
      <c r="H855" s="76" t="s">
        <v>206</v>
      </c>
      <c r="I855" s="11">
        <v>50000</v>
      </c>
      <c r="J855" s="76" t="s">
        <v>188</v>
      </c>
      <c r="K855" s="76" t="s">
        <v>2068</v>
      </c>
      <c r="L855" s="76" t="s">
        <v>208</v>
      </c>
      <c r="M855" s="70"/>
    </row>
    <row r="856" spans="1:18" s="1" customFormat="1" ht="132" hidden="1" customHeight="1" outlineLevel="2">
      <c r="A856" s="77" t="s">
        <v>763</v>
      </c>
      <c r="B856" s="76" t="s">
        <v>2065</v>
      </c>
      <c r="C856" s="38" t="s">
        <v>398</v>
      </c>
      <c r="D856" s="76" t="s">
        <v>102</v>
      </c>
      <c r="E856" s="76" t="s">
        <v>2067</v>
      </c>
      <c r="F856" s="76" t="s">
        <v>2063</v>
      </c>
      <c r="G856" s="76" t="s">
        <v>2062</v>
      </c>
      <c r="H856" s="76" t="s">
        <v>206</v>
      </c>
      <c r="I856" s="11">
        <v>185000</v>
      </c>
      <c r="J856" s="76" t="s">
        <v>2066</v>
      </c>
      <c r="K856" s="76" t="s">
        <v>2061</v>
      </c>
      <c r="L856" s="76" t="s">
        <v>402</v>
      </c>
      <c r="M856" s="70"/>
    </row>
    <row r="857" spans="1:18" s="1" customFormat="1" ht="82.5" hidden="1" customHeight="1" outlineLevel="2">
      <c r="A857" s="77" t="s">
        <v>763</v>
      </c>
      <c r="B857" s="76" t="s">
        <v>2065</v>
      </c>
      <c r="C857" s="38" t="s">
        <v>398</v>
      </c>
      <c r="D857" s="76" t="s">
        <v>102</v>
      </c>
      <c r="E857" s="76" t="s">
        <v>2064</v>
      </c>
      <c r="F857" s="76" t="s">
        <v>2063</v>
      </c>
      <c r="G857" s="76" t="s">
        <v>2062</v>
      </c>
      <c r="H857" s="76" t="s">
        <v>206</v>
      </c>
      <c r="I857" s="11">
        <v>35000</v>
      </c>
      <c r="J857" s="76" t="s">
        <v>401</v>
      </c>
      <c r="K857" s="76" t="s">
        <v>2061</v>
      </c>
      <c r="L857" s="76" t="s">
        <v>2060</v>
      </c>
      <c r="M857" s="70"/>
      <c r="R857" s="3"/>
    </row>
    <row r="858" spans="1:18" s="3" customFormat="1" ht="25.35" hidden="1" customHeight="1" outlineLevel="1">
      <c r="A858" s="39" t="s">
        <v>373</v>
      </c>
      <c r="B858" s="39"/>
      <c r="C858" s="39"/>
      <c r="D858" s="39"/>
      <c r="E858" s="39"/>
      <c r="F858" s="39"/>
      <c r="G858" s="39"/>
      <c r="H858" s="54"/>
      <c r="I858" s="43">
        <f>SUM(I859:I873)</f>
        <v>2395820</v>
      </c>
      <c r="J858" s="39"/>
      <c r="K858" s="39"/>
      <c r="L858" s="39"/>
      <c r="M858" s="39"/>
    </row>
    <row r="859" spans="1:18" s="1" customFormat="1" ht="66" hidden="1" customHeight="1" outlineLevel="2">
      <c r="A859" s="57" t="s">
        <v>44</v>
      </c>
      <c r="B859" s="44" t="s">
        <v>151</v>
      </c>
      <c r="C859" s="44" t="s">
        <v>2059</v>
      </c>
      <c r="D859" s="44" t="s">
        <v>54</v>
      </c>
      <c r="E859" s="44" t="s">
        <v>1910</v>
      </c>
      <c r="F859" s="70" t="s">
        <v>104</v>
      </c>
      <c r="G859" s="70" t="s">
        <v>152</v>
      </c>
      <c r="H859" s="70" t="s">
        <v>153</v>
      </c>
      <c r="I859" s="12">
        <v>53235</v>
      </c>
      <c r="J859" s="44" t="s">
        <v>525</v>
      </c>
      <c r="K859" s="44" t="s">
        <v>2058</v>
      </c>
      <c r="L859" s="44" t="s">
        <v>2057</v>
      </c>
      <c r="M859" s="24"/>
    </row>
    <row r="860" spans="1:18" s="1" customFormat="1" ht="66" hidden="1" customHeight="1" outlineLevel="2">
      <c r="A860" s="57" t="s">
        <v>44</v>
      </c>
      <c r="B860" s="44" t="s">
        <v>151</v>
      </c>
      <c r="C860" s="44" t="s">
        <v>2056</v>
      </c>
      <c r="D860" s="44" t="s">
        <v>54</v>
      </c>
      <c r="E860" s="44" t="s">
        <v>2055</v>
      </c>
      <c r="F860" s="70" t="s">
        <v>104</v>
      </c>
      <c r="G860" s="70" t="s">
        <v>152</v>
      </c>
      <c r="H860" s="70" t="s">
        <v>153</v>
      </c>
      <c r="I860" s="12">
        <v>96000</v>
      </c>
      <c r="J860" s="44" t="s">
        <v>581</v>
      </c>
      <c r="K860" s="44" t="s">
        <v>2054</v>
      </c>
      <c r="L860" s="44" t="s">
        <v>2053</v>
      </c>
      <c r="M860" s="70" t="s">
        <v>108</v>
      </c>
    </row>
    <row r="861" spans="1:18" s="1" customFormat="1" ht="66" hidden="1" customHeight="1" outlineLevel="2">
      <c r="A861" s="57" t="s">
        <v>44</v>
      </c>
      <c r="B861" s="44" t="s">
        <v>151</v>
      </c>
      <c r="C861" s="44" t="s">
        <v>2052</v>
      </c>
      <c r="D861" s="44" t="s">
        <v>73</v>
      </c>
      <c r="E861" s="44" t="s">
        <v>2051</v>
      </c>
      <c r="F861" s="70" t="s">
        <v>104</v>
      </c>
      <c r="G861" s="70" t="s">
        <v>152</v>
      </c>
      <c r="H861" s="70" t="s">
        <v>153</v>
      </c>
      <c r="I861" s="12">
        <v>96000</v>
      </c>
      <c r="J861" s="44" t="s">
        <v>2049</v>
      </c>
      <c r="K861" s="44" t="s">
        <v>2050</v>
      </c>
      <c r="L861" s="44" t="s">
        <v>2049</v>
      </c>
      <c r="M861" s="24"/>
    </row>
    <row r="862" spans="1:18" s="1" customFormat="1" ht="82.5" hidden="1" customHeight="1" outlineLevel="2">
      <c r="A862" s="57" t="s">
        <v>44</v>
      </c>
      <c r="B862" s="44" t="s">
        <v>151</v>
      </c>
      <c r="C862" s="44" t="s">
        <v>2048</v>
      </c>
      <c r="D862" s="44" t="s">
        <v>145</v>
      </c>
      <c r="E862" s="44" t="s">
        <v>2041</v>
      </c>
      <c r="F862" s="70" t="s">
        <v>104</v>
      </c>
      <c r="G862" s="70" t="s">
        <v>152</v>
      </c>
      <c r="H862" s="70" t="s">
        <v>153</v>
      </c>
      <c r="I862" s="12">
        <v>90500</v>
      </c>
      <c r="J862" s="44" t="s">
        <v>2047</v>
      </c>
      <c r="K862" s="44" t="s">
        <v>2040</v>
      </c>
      <c r="L862" s="44" t="s">
        <v>370</v>
      </c>
      <c r="M862" s="24"/>
    </row>
    <row r="863" spans="1:18" s="1" customFormat="1" ht="99" hidden="1" outlineLevel="2">
      <c r="A863" s="57" t="s">
        <v>44</v>
      </c>
      <c r="B863" s="44" t="s">
        <v>151</v>
      </c>
      <c r="C863" s="44" t="s">
        <v>2046</v>
      </c>
      <c r="D863" s="44" t="s">
        <v>145</v>
      </c>
      <c r="E863" s="44" t="s">
        <v>2041</v>
      </c>
      <c r="F863" s="70" t="s">
        <v>104</v>
      </c>
      <c r="G863" s="70" t="s">
        <v>152</v>
      </c>
      <c r="H863" s="70" t="s">
        <v>153</v>
      </c>
      <c r="I863" s="12">
        <v>90000</v>
      </c>
      <c r="J863" s="44" t="s">
        <v>2045</v>
      </c>
      <c r="K863" s="44" t="s">
        <v>2040</v>
      </c>
      <c r="L863" s="44" t="s">
        <v>368</v>
      </c>
      <c r="M863" s="24"/>
    </row>
    <row r="864" spans="1:18" s="1" customFormat="1" ht="82.5" hidden="1" customHeight="1" outlineLevel="2">
      <c r="A864" s="57" t="s">
        <v>44</v>
      </c>
      <c r="B864" s="44" t="s">
        <v>151</v>
      </c>
      <c r="C864" s="44" t="s">
        <v>2044</v>
      </c>
      <c r="D864" s="44" t="s">
        <v>145</v>
      </c>
      <c r="E864" s="44" t="s">
        <v>2041</v>
      </c>
      <c r="F864" s="70" t="s">
        <v>104</v>
      </c>
      <c r="G864" s="70" t="s">
        <v>152</v>
      </c>
      <c r="H864" s="70" t="s">
        <v>153</v>
      </c>
      <c r="I864" s="12">
        <v>90500</v>
      </c>
      <c r="J864" s="44" t="s">
        <v>2043</v>
      </c>
      <c r="K864" s="44" t="s">
        <v>2040</v>
      </c>
      <c r="L864" s="44" t="s">
        <v>372</v>
      </c>
      <c r="M864" s="24"/>
    </row>
    <row r="865" spans="1:18" s="1" customFormat="1" ht="99" hidden="1" customHeight="1" outlineLevel="2">
      <c r="A865" s="57" t="s">
        <v>44</v>
      </c>
      <c r="B865" s="44" t="s">
        <v>151</v>
      </c>
      <c r="C865" s="44" t="s">
        <v>2042</v>
      </c>
      <c r="D865" s="44" t="s">
        <v>145</v>
      </c>
      <c r="E865" s="44" t="s">
        <v>2041</v>
      </c>
      <c r="F865" s="70" t="s">
        <v>104</v>
      </c>
      <c r="G865" s="70" t="s">
        <v>152</v>
      </c>
      <c r="H865" s="70" t="s">
        <v>153</v>
      </c>
      <c r="I865" s="12">
        <v>90000</v>
      </c>
      <c r="J865" s="44" t="s">
        <v>1052</v>
      </c>
      <c r="K865" s="44" t="s">
        <v>2040</v>
      </c>
      <c r="L865" s="44" t="s">
        <v>2039</v>
      </c>
      <c r="M865" s="24"/>
    </row>
    <row r="866" spans="1:18" s="1" customFormat="1" ht="82.5" hidden="1" customHeight="1" outlineLevel="2">
      <c r="A866" s="57" t="s">
        <v>29</v>
      </c>
      <c r="B866" s="44" t="s">
        <v>2038</v>
      </c>
      <c r="C866" s="44" t="s">
        <v>2037</v>
      </c>
      <c r="D866" s="44" t="s">
        <v>67</v>
      </c>
      <c r="E866" s="44" t="s">
        <v>2036</v>
      </c>
      <c r="F866" s="70" t="s">
        <v>154</v>
      </c>
      <c r="G866" s="70" t="s">
        <v>155</v>
      </c>
      <c r="H866" s="70" t="s">
        <v>2011</v>
      </c>
      <c r="I866" s="12">
        <v>140000</v>
      </c>
      <c r="J866" s="44" t="s">
        <v>2035</v>
      </c>
      <c r="K866" s="44" t="s">
        <v>2034</v>
      </c>
      <c r="L866" s="44" t="s">
        <v>526</v>
      </c>
      <c r="M866" s="24"/>
    </row>
    <row r="867" spans="1:18" s="1" customFormat="1" ht="99" hidden="1" customHeight="1" outlineLevel="2">
      <c r="A867" s="57" t="s">
        <v>29</v>
      </c>
      <c r="B867" s="44" t="s">
        <v>151</v>
      </c>
      <c r="C867" s="44" t="s">
        <v>2033</v>
      </c>
      <c r="D867" s="44" t="s">
        <v>67</v>
      </c>
      <c r="E867" s="44" t="s">
        <v>797</v>
      </c>
      <c r="F867" s="70" t="s">
        <v>154</v>
      </c>
      <c r="G867" s="70" t="s">
        <v>155</v>
      </c>
      <c r="H867" s="70" t="s">
        <v>156</v>
      </c>
      <c r="I867" s="12">
        <v>892500</v>
      </c>
      <c r="J867" s="44" t="s">
        <v>798</v>
      </c>
      <c r="K867" s="44" t="s">
        <v>2031</v>
      </c>
      <c r="L867" s="44" t="s">
        <v>2030</v>
      </c>
      <c r="M867" s="44"/>
    </row>
    <row r="868" spans="1:18" s="1" customFormat="1" ht="99" hidden="1" customHeight="1" outlineLevel="2">
      <c r="A868" s="57" t="s">
        <v>29</v>
      </c>
      <c r="B868" s="44" t="s">
        <v>151</v>
      </c>
      <c r="C868" s="44" t="s">
        <v>2032</v>
      </c>
      <c r="D868" s="44" t="s">
        <v>67</v>
      </c>
      <c r="E868" s="44" t="s">
        <v>797</v>
      </c>
      <c r="F868" s="70" t="s">
        <v>154</v>
      </c>
      <c r="G868" s="70" t="s">
        <v>155</v>
      </c>
      <c r="H868" s="70" t="s">
        <v>156</v>
      </c>
      <c r="I868" s="12">
        <f>535500-165060</f>
        <v>370440</v>
      </c>
      <c r="J868" s="44" t="s">
        <v>798</v>
      </c>
      <c r="K868" s="44" t="s">
        <v>2031</v>
      </c>
      <c r="L868" s="44" t="s">
        <v>2030</v>
      </c>
      <c r="M868" s="44"/>
    </row>
    <row r="869" spans="1:18" s="1" customFormat="1" ht="66" hidden="1" customHeight="1" outlineLevel="2">
      <c r="A869" s="57" t="s">
        <v>29</v>
      </c>
      <c r="B869" s="44" t="s">
        <v>151</v>
      </c>
      <c r="C869" s="44" t="s">
        <v>2029</v>
      </c>
      <c r="D869" s="44" t="s">
        <v>67</v>
      </c>
      <c r="E869" s="44" t="s">
        <v>2028</v>
      </c>
      <c r="F869" s="70" t="s">
        <v>154</v>
      </c>
      <c r="G869" s="70" t="s">
        <v>155</v>
      </c>
      <c r="H869" s="70" t="s">
        <v>156</v>
      </c>
      <c r="I869" s="12">
        <v>8620</v>
      </c>
      <c r="J869" s="44" t="s">
        <v>1132</v>
      </c>
      <c r="K869" s="44" t="s">
        <v>2027</v>
      </c>
      <c r="L869" s="44" t="s">
        <v>524</v>
      </c>
      <c r="M869" s="70" t="s">
        <v>2026</v>
      </c>
    </row>
    <row r="870" spans="1:18" s="1" customFormat="1" ht="99" hidden="1" customHeight="1" outlineLevel="2">
      <c r="A870" s="57" t="s">
        <v>29</v>
      </c>
      <c r="B870" s="44" t="s">
        <v>151</v>
      </c>
      <c r="C870" s="44" t="s">
        <v>2025</v>
      </c>
      <c r="D870" s="44" t="s">
        <v>110</v>
      </c>
      <c r="E870" s="44" t="s">
        <v>2024</v>
      </c>
      <c r="F870" s="70" t="s">
        <v>154</v>
      </c>
      <c r="G870" s="70" t="s">
        <v>155</v>
      </c>
      <c r="H870" s="70" t="s">
        <v>156</v>
      </c>
      <c r="I870" s="12">
        <v>96000</v>
      </c>
      <c r="J870" s="44" t="s">
        <v>2023</v>
      </c>
      <c r="K870" s="44" t="s">
        <v>2022</v>
      </c>
      <c r="L870" s="44" t="s">
        <v>2021</v>
      </c>
      <c r="M870" s="70" t="s">
        <v>108</v>
      </c>
    </row>
    <row r="871" spans="1:18" s="1" customFormat="1" ht="99" hidden="1" customHeight="1" outlineLevel="2">
      <c r="A871" s="57" t="s">
        <v>29</v>
      </c>
      <c r="B871" s="44" t="s">
        <v>151</v>
      </c>
      <c r="C871" s="44" t="s">
        <v>2020</v>
      </c>
      <c r="D871" s="44" t="s">
        <v>73</v>
      </c>
      <c r="E871" s="44" t="s">
        <v>2016</v>
      </c>
      <c r="F871" s="70" t="s">
        <v>154</v>
      </c>
      <c r="G871" s="70" t="s">
        <v>155</v>
      </c>
      <c r="H871" s="70" t="s">
        <v>156</v>
      </c>
      <c r="I871" s="12">
        <v>90000</v>
      </c>
      <c r="J871" s="44" t="s">
        <v>2019</v>
      </c>
      <c r="K871" s="44" t="s">
        <v>2015</v>
      </c>
      <c r="L871" s="44" t="s">
        <v>2018</v>
      </c>
      <c r="M871" s="44"/>
    </row>
    <row r="872" spans="1:18" s="1" customFormat="1" ht="99" hidden="1" customHeight="1" outlineLevel="2">
      <c r="A872" s="57" t="s">
        <v>29</v>
      </c>
      <c r="B872" s="44" t="s">
        <v>151</v>
      </c>
      <c r="C872" s="44" t="s">
        <v>2017</v>
      </c>
      <c r="D872" s="44" t="s">
        <v>73</v>
      </c>
      <c r="E872" s="44" t="s">
        <v>2016</v>
      </c>
      <c r="F872" s="70" t="s">
        <v>154</v>
      </c>
      <c r="G872" s="70" t="s">
        <v>155</v>
      </c>
      <c r="H872" s="70" t="s">
        <v>156</v>
      </c>
      <c r="I872" s="12">
        <v>97000</v>
      </c>
      <c r="J872" s="44" t="s">
        <v>2014</v>
      </c>
      <c r="K872" s="44" t="s">
        <v>2015</v>
      </c>
      <c r="L872" s="44" t="s">
        <v>2014</v>
      </c>
      <c r="M872" s="44"/>
    </row>
    <row r="873" spans="1:18" s="1" customFormat="1" ht="66" hidden="1" customHeight="1" outlineLevel="2">
      <c r="A873" s="57" t="s">
        <v>29</v>
      </c>
      <c r="B873" s="44" t="s">
        <v>151</v>
      </c>
      <c r="C873" s="44" t="s">
        <v>2013</v>
      </c>
      <c r="D873" s="44" t="s">
        <v>67</v>
      </c>
      <c r="E873" s="44" t="s">
        <v>2012</v>
      </c>
      <c r="F873" s="70" t="s">
        <v>154</v>
      </c>
      <c r="G873" s="70" t="s">
        <v>155</v>
      </c>
      <c r="H873" s="70" t="s">
        <v>2011</v>
      </c>
      <c r="I873" s="12">
        <v>95025</v>
      </c>
      <c r="J873" s="44" t="s">
        <v>2010</v>
      </c>
      <c r="K873" s="44" t="s">
        <v>2009</v>
      </c>
      <c r="L873" s="44" t="s">
        <v>367</v>
      </c>
      <c r="M873" s="44"/>
      <c r="R873" s="2"/>
    </row>
    <row r="874" spans="1:18" s="2" customFormat="1" ht="51.6" customHeight="1" collapsed="1">
      <c r="A874" s="66" t="s">
        <v>38</v>
      </c>
      <c r="B874" s="51"/>
      <c r="C874" s="51"/>
      <c r="D874" s="51"/>
      <c r="E874" s="51"/>
      <c r="F874" s="41"/>
      <c r="G874" s="41"/>
      <c r="H874" s="51"/>
      <c r="I874" s="52">
        <f>I875+I972+I1134+I1139</f>
        <v>39874968</v>
      </c>
      <c r="J874" s="51"/>
      <c r="K874" s="51"/>
      <c r="L874" s="40"/>
      <c r="M874" s="40"/>
      <c r="O874" s="52"/>
      <c r="P874" s="53"/>
    </row>
    <row r="875" spans="1:18" s="3" customFormat="1" ht="25.35" hidden="1" customHeight="1" outlineLevel="1">
      <c r="A875" s="39" t="s">
        <v>39</v>
      </c>
      <c r="B875" s="39"/>
      <c r="C875" s="39"/>
      <c r="D875" s="39"/>
      <c r="E875" s="39"/>
      <c r="F875" s="39"/>
      <c r="G875" s="39"/>
      <c r="H875" s="54"/>
      <c r="I875" s="43">
        <f>SUM(I876:I971)</f>
        <v>16355543</v>
      </c>
      <c r="J875" s="39"/>
      <c r="K875" s="39"/>
      <c r="L875" s="39"/>
      <c r="M875" s="39"/>
    </row>
    <row r="876" spans="1:18" s="3" customFormat="1" ht="66" hidden="1" customHeight="1" outlineLevel="2">
      <c r="A876" s="37" t="s">
        <v>1133</v>
      </c>
      <c r="B876" s="31" t="s">
        <v>1134</v>
      </c>
      <c r="C876" s="28" t="s">
        <v>2008</v>
      </c>
      <c r="D876" s="29" t="s">
        <v>54</v>
      </c>
      <c r="E876" s="29" t="s">
        <v>1187</v>
      </c>
      <c r="F876" s="31" t="s">
        <v>139</v>
      </c>
      <c r="G876" s="24" t="s">
        <v>133</v>
      </c>
      <c r="H876" s="30" t="s">
        <v>140</v>
      </c>
      <c r="I876" s="69">
        <v>42857</v>
      </c>
      <c r="J876" s="29" t="s">
        <v>358</v>
      </c>
      <c r="K876" s="29" t="s">
        <v>231</v>
      </c>
      <c r="L876" s="28" t="s">
        <v>2007</v>
      </c>
      <c r="M876" s="30"/>
    </row>
    <row r="877" spans="1:18" s="3" customFormat="1" ht="49.5" hidden="1" customHeight="1" outlineLevel="2">
      <c r="A877" s="37" t="s">
        <v>1133</v>
      </c>
      <c r="B877" s="27" t="s">
        <v>1134</v>
      </c>
      <c r="C877" s="27" t="s">
        <v>2006</v>
      </c>
      <c r="D877" s="27" t="s">
        <v>54</v>
      </c>
      <c r="E877" s="70" t="s">
        <v>1187</v>
      </c>
      <c r="F877" s="70" t="s">
        <v>139</v>
      </c>
      <c r="G877" s="24" t="s">
        <v>133</v>
      </c>
      <c r="H877" s="70" t="s">
        <v>140</v>
      </c>
      <c r="I877" s="69">
        <v>47619</v>
      </c>
      <c r="J877" s="70" t="s">
        <v>366</v>
      </c>
      <c r="K877" s="24" t="s">
        <v>231</v>
      </c>
      <c r="L877" s="68" t="s">
        <v>365</v>
      </c>
      <c r="M877" s="24"/>
    </row>
    <row r="878" spans="1:18" s="3" customFormat="1" ht="49.5" hidden="1" customHeight="1" outlineLevel="2">
      <c r="A878" s="37" t="s">
        <v>1133</v>
      </c>
      <c r="B878" s="27" t="s">
        <v>1865</v>
      </c>
      <c r="C878" s="27" t="s">
        <v>2005</v>
      </c>
      <c r="D878" s="27" t="s">
        <v>54</v>
      </c>
      <c r="E878" s="70" t="s">
        <v>1187</v>
      </c>
      <c r="F878" s="70" t="s">
        <v>139</v>
      </c>
      <c r="G878" s="24" t="s">
        <v>133</v>
      </c>
      <c r="H878" s="70" t="s">
        <v>140</v>
      </c>
      <c r="I878" s="69">
        <v>38095</v>
      </c>
      <c r="J878" s="70" t="s">
        <v>2004</v>
      </c>
      <c r="K878" s="24" t="s">
        <v>231</v>
      </c>
      <c r="L878" s="28" t="s">
        <v>2003</v>
      </c>
      <c r="M878" s="27"/>
    </row>
    <row r="879" spans="1:18" s="3" customFormat="1" ht="66" hidden="1" customHeight="1" outlineLevel="2">
      <c r="A879" s="37" t="s">
        <v>1133</v>
      </c>
      <c r="B879" s="27" t="s">
        <v>333</v>
      </c>
      <c r="C879" s="27" t="s">
        <v>2002</v>
      </c>
      <c r="D879" s="27" t="s">
        <v>46</v>
      </c>
      <c r="E879" s="70" t="s">
        <v>2001</v>
      </c>
      <c r="F879" s="70" t="s">
        <v>139</v>
      </c>
      <c r="G879" s="24" t="s">
        <v>133</v>
      </c>
      <c r="H879" s="70" t="s">
        <v>140</v>
      </c>
      <c r="I879" s="69">
        <v>857143</v>
      </c>
      <c r="J879" s="70" t="s">
        <v>2000</v>
      </c>
      <c r="K879" s="24" t="s">
        <v>231</v>
      </c>
      <c r="L879" s="28" t="s">
        <v>117</v>
      </c>
      <c r="M879" s="24" t="s">
        <v>148</v>
      </c>
    </row>
    <row r="880" spans="1:18" s="3" customFormat="1" ht="49.5" hidden="1" customHeight="1" outlineLevel="2">
      <c r="A880" s="37" t="s">
        <v>1133</v>
      </c>
      <c r="B880" s="27" t="s">
        <v>1999</v>
      </c>
      <c r="C880" s="27" t="s">
        <v>801</v>
      </c>
      <c r="D880" s="27" t="s">
        <v>54</v>
      </c>
      <c r="E880" s="70" t="s">
        <v>1137</v>
      </c>
      <c r="F880" s="70" t="s">
        <v>139</v>
      </c>
      <c r="G880" s="24" t="s">
        <v>133</v>
      </c>
      <c r="H880" s="70" t="s">
        <v>140</v>
      </c>
      <c r="I880" s="69">
        <v>228571</v>
      </c>
      <c r="J880" s="70" t="s">
        <v>339</v>
      </c>
      <c r="K880" s="24" t="s">
        <v>109</v>
      </c>
      <c r="L880" s="28" t="s">
        <v>802</v>
      </c>
      <c r="M880" s="24" t="s">
        <v>148</v>
      </c>
    </row>
    <row r="881" spans="1:13" s="3" customFormat="1" ht="49.5" hidden="1" outlineLevel="2">
      <c r="A881" s="37" t="s">
        <v>1133</v>
      </c>
      <c r="B881" s="27" t="s">
        <v>1139</v>
      </c>
      <c r="C881" s="27" t="s">
        <v>1998</v>
      </c>
      <c r="D881" s="27" t="s">
        <v>145</v>
      </c>
      <c r="E881" s="70" t="s">
        <v>1997</v>
      </c>
      <c r="F881" s="70" t="s">
        <v>139</v>
      </c>
      <c r="G881" s="24" t="s">
        <v>133</v>
      </c>
      <c r="H881" s="70" t="s">
        <v>140</v>
      </c>
      <c r="I881" s="69">
        <v>180000</v>
      </c>
      <c r="J881" s="70" t="s">
        <v>1996</v>
      </c>
      <c r="K881" s="24" t="s">
        <v>231</v>
      </c>
      <c r="L881" s="28" t="s">
        <v>1995</v>
      </c>
      <c r="M881" s="24" t="s">
        <v>148</v>
      </c>
    </row>
    <row r="882" spans="1:13" s="3" customFormat="1" ht="49.5" hidden="1" customHeight="1" outlineLevel="2">
      <c r="A882" s="37" t="s">
        <v>1133</v>
      </c>
      <c r="B882" s="27" t="s">
        <v>1134</v>
      </c>
      <c r="C882" s="27" t="s">
        <v>1138</v>
      </c>
      <c r="D882" s="27" t="s">
        <v>46</v>
      </c>
      <c r="E882" s="70" t="s">
        <v>1994</v>
      </c>
      <c r="F882" s="70" t="s">
        <v>139</v>
      </c>
      <c r="G882" s="24" t="s">
        <v>133</v>
      </c>
      <c r="H882" s="70" t="s">
        <v>140</v>
      </c>
      <c r="I882" s="69">
        <v>46583</v>
      </c>
      <c r="J882" s="70" t="s">
        <v>833</v>
      </c>
      <c r="K882" s="24" t="s">
        <v>231</v>
      </c>
      <c r="L882" s="28" t="s">
        <v>834</v>
      </c>
      <c r="M882" s="24" t="s">
        <v>148</v>
      </c>
    </row>
    <row r="883" spans="1:13" s="3" customFormat="1" ht="82.5" hidden="1" customHeight="1" outlineLevel="2">
      <c r="A883" s="37" t="s">
        <v>1133</v>
      </c>
      <c r="B883" s="27" t="s">
        <v>1993</v>
      </c>
      <c r="C883" s="27" t="s">
        <v>1891</v>
      </c>
      <c r="D883" s="27" t="s">
        <v>54</v>
      </c>
      <c r="E883" s="70" t="s">
        <v>992</v>
      </c>
      <c r="F883" s="70" t="s">
        <v>139</v>
      </c>
      <c r="G883" s="24" t="s">
        <v>133</v>
      </c>
      <c r="H883" s="70" t="s">
        <v>140</v>
      </c>
      <c r="I883" s="69">
        <v>226190</v>
      </c>
      <c r="J883" s="70" t="s">
        <v>1157</v>
      </c>
      <c r="K883" s="24" t="s">
        <v>231</v>
      </c>
      <c r="L883" s="28" t="s">
        <v>679</v>
      </c>
      <c r="M883" s="24" t="s">
        <v>148</v>
      </c>
    </row>
    <row r="884" spans="1:13" s="3" customFormat="1" ht="49.5" hidden="1" customHeight="1" outlineLevel="2">
      <c r="A884" s="37" t="s">
        <v>1133</v>
      </c>
      <c r="B884" s="27" t="s">
        <v>1134</v>
      </c>
      <c r="C884" s="27" t="s">
        <v>1992</v>
      </c>
      <c r="D884" s="27" t="s">
        <v>54</v>
      </c>
      <c r="E884" s="70" t="s">
        <v>1044</v>
      </c>
      <c r="F884" s="70" t="s">
        <v>139</v>
      </c>
      <c r="G884" s="24" t="s">
        <v>133</v>
      </c>
      <c r="H884" s="70" t="s">
        <v>140</v>
      </c>
      <c r="I884" s="69">
        <v>38095</v>
      </c>
      <c r="J884" s="70" t="s">
        <v>348</v>
      </c>
      <c r="K884" s="24" t="s">
        <v>231</v>
      </c>
      <c r="L884" s="28" t="s">
        <v>1212</v>
      </c>
      <c r="M884" s="24" t="s">
        <v>148</v>
      </c>
    </row>
    <row r="885" spans="1:13" s="3" customFormat="1" ht="49.5" hidden="1" customHeight="1" outlineLevel="2">
      <c r="A885" s="37" t="s">
        <v>1133</v>
      </c>
      <c r="B885" s="27" t="s">
        <v>1134</v>
      </c>
      <c r="C885" s="27" t="s">
        <v>812</v>
      </c>
      <c r="D885" s="29" t="s">
        <v>54</v>
      </c>
      <c r="E885" s="70" t="s">
        <v>1991</v>
      </c>
      <c r="F885" s="70" t="s">
        <v>139</v>
      </c>
      <c r="G885" s="24" t="s">
        <v>133</v>
      </c>
      <c r="H885" s="70" t="s">
        <v>140</v>
      </c>
      <c r="I885" s="69">
        <v>252000</v>
      </c>
      <c r="J885" s="70" t="s">
        <v>137</v>
      </c>
      <c r="K885" s="24" t="s">
        <v>109</v>
      </c>
      <c r="L885" s="28" t="s">
        <v>280</v>
      </c>
      <c r="M885" s="24" t="s">
        <v>148</v>
      </c>
    </row>
    <row r="886" spans="1:13" s="3" customFormat="1" ht="49.5" hidden="1" customHeight="1" outlineLevel="2">
      <c r="A886" s="37" t="s">
        <v>1133</v>
      </c>
      <c r="B886" s="27" t="s">
        <v>1134</v>
      </c>
      <c r="C886" s="27" t="s">
        <v>811</v>
      </c>
      <c r="D886" s="27" t="s">
        <v>46</v>
      </c>
      <c r="E886" s="70" t="s">
        <v>1990</v>
      </c>
      <c r="F886" s="70" t="s">
        <v>139</v>
      </c>
      <c r="G886" s="24" t="s">
        <v>133</v>
      </c>
      <c r="H886" s="70" t="s">
        <v>140</v>
      </c>
      <c r="I886" s="69">
        <v>380952</v>
      </c>
      <c r="J886" s="70" t="s">
        <v>187</v>
      </c>
      <c r="K886" s="24" t="s">
        <v>109</v>
      </c>
      <c r="L886" s="28" t="s">
        <v>363</v>
      </c>
      <c r="M886" s="24" t="s">
        <v>148</v>
      </c>
    </row>
    <row r="887" spans="1:13" s="3" customFormat="1" ht="49.5" hidden="1" customHeight="1" outlineLevel="2">
      <c r="A887" s="37" t="s">
        <v>1133</v>
      </c>
      <c r="B887" s="27" t="s">
        <v>1134</v>
      </c>
      <c r="C887" s="27" t="s">
        <v>813</v>
      </c>
      <c r="D887" s="27" t="s">
        <v>54</v>
      </c>
      <c r="E887" s="70" t="s">
        <v>1989</v>
      </c>
      <c r="F887" s="70" t="s">
        <v>139</v>
      </c>
      <c r="G887" s="24" t="s">
        <v>133</v>
      </c>
      <c r="H887" s="70" t="s">
        <v>140</v>
      </c>
      <c r="I887" s="69">
        <v>47619</v>
      </c>
      <c r="J887" s="70" t="s">
        <v>814</v>
      </c>
      <c r="K887" s="24" t="s">
        <v>231</v>
      </c>
      <c r="L887" s="28" t="s">
        <v>123</v>
      </c>
      <c r="M887" s="24" t="s">
        <v>148</v>
      </c>
    </row>
    <row r="888" spans="1:13" s="3" customFormat="1" ht="49.5" hidden="1" customHeight="1" outlineLevel="2">
      <c r="A888" s="37" t="s">
        <v>1133</v>
      </c>
      <c r="B888" s="33" t="s">
        <v>1134</v>
      </c>
      <c r="C888" s="33" t="s">
        <v>816</v>
      </c>
      <c r="D888" s="33" t="s">
        <v>46</v>
      </c>
      <c r="E888" s="33" t="s">
        <v>1988</v>
      </c>
      <c r="F888" s="33" t="s">
        <v>139</v>
      </c>
      <c r="G888" s="24" t="s">
        <v>133</v>
      </c>
      <c r="H888" s="33" t="s">
        <v>140</v>
      </c>
      <c r="I888" s="69">
        <v>57143</v>
      </c>
      <c r="J888" s="33" t="s">
        <v>230</v>
      </c>
      <c r="K888" s="33" t="s">
        <v>231</v>
      </c>
      <c r="L888" s="33" t="s">
        <v>364</v>
      </c>
      <c r="M888" s="24" t="s">
        <v>148</v>
      </c>
    </row>
    <row r="889" spans="1:13" s="3" customFormat="1" ht="49.5" hidden="1" customHeight="1" outlineLevel="2">
      <c r="A889" s="37" t="s">
        <v>1133</v>
      </c>
      <c r="B889" s="33" t="s">
        <v>1134</v>
      </c>
      <c r="C889" s="33" t="s">
        <v>1987</v>
      </c>
      <c r="D889" s="33" t="s">
        <v>46</v>
      </c>
      <c r="E889" s="33" t="s">
        <v>1147</v>
      </c>
      <c r="F889" s="33" t="s">
        <v>139</v>
      </c>
      <c r="G889" s="24" t="s">
        <v>133</v>
      </c>
      <c r="H889" s="33" t="s">
        <v>140</v>
      </c>
      <c r="I889" s="69">
        <v>47619</v>
      </c>
      <c r="J889" s="33" t="s">
        <v>1986</v>
      </c>
      <c r="K889" s="33" t="s">
        <v>231</v>
      </c>
      <c r="L889" s="33" t="s">
        <v>1985</v>
      </c>
      <c r="M889" s="24" t="s">
        <v>148</v>
      </c>
    </row>
    <row r="890" spans="1:13" s="3" customFormat="1" ht="49.5" hidden="1" customHeight="1" outlineLevel="2">
      <c r="A890" s="37" t="s">
        <v>1133</v>
      </c>
      <c r="B890" s="33" t="s">
        <v>1134</v>
      </c>
      <c r="C890" s="33" t="s">
        <v>1984</v>
      </c>
      <c r="D890" s="33" t="s">
        <v>46</v>
      </c>
      <c r="E890" s="33" t="s">
        <v>1983</v>
      </c>
      <c r="F890" s="33" t="s">
        <v>139</v>
      </c>
      <c r="G890" s="24" t="s">
        <v>133</v>
      </c>
      <c r="H890" s="33" t="s">
        <v>140</v>
      </c>
      <c r="I890" s="69">
        <v>89524</v>
      </c>
      <c r="J890" s="33" t="s">
        <v>810</v>
      </c>
      <c r="K890" s="33" t="s">
        <v>231</v>
      </c>
      <c r="L890" s="33" t="s">
        <v>1982</v>
      </c>
      <c r="M890" s="70"/>
    </row>
    <row r="891" spans="1:13" s="3" customFormat="1" ht="49.5" hidden="1" customHeight="1" outlineLevel="2">
      <c r="A891" s="37" t="s">
        <v>1133</v>
      </c>
      <c r="B891" s="33" t="s">
        <v>1865</v>
      </c>
      <c r="C891" s="33" t="s">
        <v>815</v>
      </c>
      <c r="D891" s="33" t="s">
        <v>54</v>
      </c>
      <c r="E891" s="33" t="s">
        <v>1942</v>
      </c>
      <c r="F891" s="33" t="s">
        <v>139</v>
      </c>
      <c r="G891" s="24" t="s">
        <v>133</v>
      </c>
      <c r="H891" s="33" t="s">
        <v>140</v>
      </c>
      <c r="I891" s="69">
        <v>47619</v>
      </c>
      <c r="J891" s="33" t="s">
        <v>341</v>
      </c>
      <c r="K891" s="33" t="s">
        <v>231</v>
      </c>
      <c r="L891" s="33" t="s">
        <v>340</v>
      </c>
      <c r="M891" s="70"/>
    </row>
    <row r="892" spans="1:13" s="3" customFormat="1" ht="49.5" hidden="1" customHeight="1" outlineLevel="2">
      <c r="A892" s="37" t="s">
        <v>1133</v>
      </c>
      <c r="B892" s="33" t="s">
        <v>1865</v>
      </c>
      <c r="C892" s="33" t="s">
        <v>813</v>
      </c>
      <c r="D892" s="33" t="s">
        <v>54</v>
      </c>
      <c r="E892" s="33" t="s">
        <v>1942</v>
      </c>
      <c r="F892" s="33" t="s">
        <v>139</v>
      </c>
      <c r="G892" s="24" t="s">
        <v>133</v>
      </c>
      <c r="H892" s="33" t="s">
        <v>140</v>
      </c>
      <c r="I892" s="69">
        <v>47619</v>
      </c>
      <c r="J892" s="33" t="s">
        <v>814</v>
      </c>
      <c r="K892" s="33" t="s">
        <v>231</v>
      </c>
      <c r="L892" s="33" t="s">
        <v>123</v>
      </c>
      <c r="M892" s="70"/>
    </row>
    <row r="893" spans="1:13" s="3" customFormat="1" ht="49.5" hidden="1" customHeight="1" outlineLevel="2">
      <c r="A893" s="37" t="s">
        <v>1133</v>
      </c>
      <c r="B893" s="33" t="s">
        <v>1134</v>
      </c>
      <c r="C893" s="33" t="s">
        <v>830</v>
      </c>
      <c r="D893" s="33" t="s">
        <v>46</v>
      </c>
      <c r="E893" s="33" t="s">
        <v>1981</v>
      </c>
      <c r="F893" s="33" t="s">
        <v>139</v>
      </c>
      <c r="G893" s="24" t="s">
        <v>133</v>
      </c>
      <c r="H893" s="33" t="s">
        <v>140</v>
      </c>
      <c r="I893" s="69">
        <v>142857</v>
      </c>
      <c r="J893" s="33" t="s">
        <v>338</v>
      </c>
      <c r="K893" s="33" t="s">
        <v>231</v>
      </c>
      <c r="L893" s="33" t="s">
        <v>1980</v>
      </c>
      <c r="M893" s="24" t="s">
        <v>148</v>
      </c>
    </row>
    <row r="894" spans="1:13" s="3" customFormat="1" ht="66" hidden="1" customHeight="1" outlineLevel="2">
      <c r="A894" s="37" t="s">
        <v>1133</v>
      </c>
      <c r="B894" s="33" t="s">
        <v>1979</v>
      </c>
      <c r="C894" s="33" t="s">
        <v>355</v>
      </c>
      <c r="D894" s="33" t="s">
        <v>54</v>
      </c>
      <c r="E894" s="33" t="s">
        <v>1910</v>
      </c>
      <c r="F894" s="33" t="s">
        <v>527</v>
      </c>
      <c r="G894" s="24" t="s">
        <v>133</v>
      </c>
      <c r="H894" s="33" t="s">
        <v>140</v>
      </c>
      <c r="I894" s="69">
        <v>35714</v>
      </c>
      <c r="J894" s="33" t="s">
        <v>233</v>
      </c>
      <c r="K894" s="33" t="s">
        <v>231</v>
      </c>
      <c r="L894" s="33" t="s">
        <v>354</v>
      </c>
      <c r="M894" s="24"/>
    </row>
    <row r="895" spans="1:13" s="3" customFormat="1" ht="66" hidden="1" customHeight="1" outlineLevel="2">
      <c r="A895" s="37" t="s">
        <v>799</v>
      </c>
      <c r="B895" s="33" t="s">
        <v>1150</v>
      </c>
      <c r="C895" s="33" t="s">
        <v>1978</v>
      </c>
      <c r="D895" s="33" t="s">
        <v>54</v>
      </c>
      <c r="E895" s="33" t="s">
        <v>1977</v>
      </c>
      <c r="F895" s="33" t="s">
        <v>821</v>
      </c>
      <c r="G895" s="24" t="s">
        <v>133</v>
      </c>
      <c r="H895" s="33" t="s">
        <v>351</v>
      </c>
      <c r="I895" s="69">
        <v>138095</v>
      </c>
      <c r="J895" s="33" t="s">
        <v>1976</v>
      </c>
      <c r="K895" s="33" t="s">
        <v>231</v>
      </c>
      <c r="L895" s="33" t="s">
        <v>207</v>
      </c>
      <c r="M895" s="24" t="s">
        <v>148</v>
      </c>
    </row>
    <row r="896" spans="1:13" s="3" customFormat="1" ht="49.5" hidden="1" customHeight="1" outlineLevel="2">
      <c r="A896" s="37" t="s">
        <v>1133</v>
      </c>
      <c r="B896" s="33" t="s">
        <v>1150</v>
      </c>
      <c r="C896" s="33" t="s">
        <v>530</v>
      </c>
      <c r="D896" s="33" t="s">
        <v>46</v>
      </c>
      <c r="E896" s="33" t="s">
        <v>1975</v>
      </c>
      <c r="F896" s="33" t="s">
        <v>821</v>
      </c>
      <c r="G896" s="24" t="s">
        <v>133</v>
      </c>
      <c r="H896" s="33" t="s">
        <v>351</v>
      </c>
      <c r="I896" s="69">
        <v>36000</v>
      </c>
      <c r="J896" s="33" t="s">
        <v>529</v>
      </c>
      <c r="K896" s="33" t="s">
        <v>231</v>
      </c>
      <c r="L896" s="33" t="s">
        <v>809</v>
      </c>
      <c r="M896" s="70"/>
    </row>
    <row r="897" spans="1:13" s="3" customFormat="1" ht="49.5" hidden="1" customHeight="1" outlineLevel="2">
      <c r="A897" s="37" t="s">
        <v>1133</v>
      </c>
      <c r="B897" s="33" t="s">
        <v>1865</v>
      </c>
      <c r="C897" s="33" t="s">
        <v>1155</v>
      </c>
      <c r="D897" s="33" t="s">
        <v>54</v>
      </c>
      <c r="E897" s="33" t="s">
        <v>1974</v>
      </c>
      <c r="F897" s="33" t="s">
        <v>821</v>
      </c>
      <c r="G897" s="24" t="s">
        <v>133</v>
      </c>
      <c r="H897" s="33" t="s">
        <v>351</v>
      </c>
      <c r="I897" s="69">
        <v>59524</v>
      </c>
      <c r="J897" s="33" t="s">
        <v>208</v>
      </c>
      <c r="K897" s="33" t="s">
        <v>231</v>
      </c>
      <c r="L897" s="33" t="s">
        <v>208</v>
      </c>
      <c r="M897" s="24" t="s">
        <v>148</v>
      </c>
    </row>
    <row r="898" spans="1:13" s="3" customFormat="1" ht="49.5" hidden="1" customHeight="1" outlineLevel="2">
      <c r="A898" s="37" t="s">
        <v>1133</v>
      </c>
      <c r="B898" s="33" t="s">
        <v>1970</v>
      </c>
      <c r="C898" s="33" t="s">
        <v>807</v>
      </c>
      <c r="D898" s="33" t="s">
        <v>46</v>
      </c>
      <c r="E898" s="33" t="s">
        <v>1973</v>
      </c>
      <c r="F898" s="33" t="s">
        <v>324</v>
      </c>
      <c r="G898" s="24" t="s">
        <v>133</v>
      </c>
      <c r="H898" s="33" t="s">
        <v>351</v>
      </c>
      <c r="I898" s="69">
        <v>45714</v>
      </c>
      <c r="J898" s="33" t="s">
        <v>326</v>
      </c>
      <c r="K898" s="33" t="s">
        <v>231</v>
      </c>
      <c r="L898" s="33" t="s">
        <v>808</v>
      </c>
      <c r="M898" s="24" t="s">
        <v>148</v>
      </c>
    </row>
    <row r="899" spans="1:13" s="3" customFormat="1" ht="49.5" hidden="1" customHeight="1" outlineLevel="2">
      <c r="A899" s="37" t="s">
        <v>1133</v>
      </c>
      <c r="B899" s="33" t="s">
        <v>1156</v>
      </c>
      <c r="C899" s="33" t="s">
        <v>1972</v>
      </c>
      <c r="D899" s="33" t="s">
        <v>46</v>
      </c>
      <c r="E899" s="33" t="s">
        <v>1971</v>
      </c>
      <c r="F899" s="33" t="s">
        <v>324</v>
      </c>
      <c r="G899" s="24" t="s">
        <v>133</v>
      </c>
      <c r="H899" s="33" t="s">
        <v>351</v>
      </c>
      <c r="I899" s="69">
        <v>35000</v>
      </c>
      <c r="J899" s="33" t="s">
        <v>531</v>
      </c>
      <c r="K899" s="33" t="s">
        <v>231</v>
      </c>
      <c r="L899" s="33" t="s">
        <v>825</v>
      </c>
      <c r="M899" s="24" t="s">
        <v>148</v>
      </c>
    </row>
    <row r="900" spans="1:13" s="3" customFormat="1" ht="49.5" hidden="1" customHeight="1" outlineLevel="2">
      <c r="A900" s="37" t="s">
        <v>1133</v>
      </c>
      <c r="B900" s="33" t="s">
        <v>1970</v>
      </c>
      <c r="C900" s="33" t="s">
        <v>1969</v>
      </c>
      <c r="D900" s="33" t="s">
        <v>46</v>
      </c>
      <c r="E900" s="33" t="s">
        <v>1968</v>
      </c>
      <c r="F900" s="33" t="s">
        <v>324</v>
      </c>
      <c r="G900" s="24" t="s">
        <v>133</v>
      </c>
      <c r="H900" s="33" t="s">
        <v>351</v>
      </c>
      <c r="I900" s="69">
        <v>28571</v>
      </c>
      <c r="J900" s="33" t="s">
        <v>279</v>
      </c>
      <c r="K900" s="33" t="s">
        <v>231</v>
      </c>
      <c r="L900" s="33" t="s">
        <v>1967</v>
      </c>
      <c r="M900" s="24" t="s">
        <v>148</v>
      </c>
    </row>
    <row r="901" spans="1:13" s="3" customFormat="1" ht="49.5" hidden="1" customHeight="1" outlineLevel="2">
      <c r="A901" s="37" t="s">
        <v>799</v>
      </c>
      <c r="B901" s="33" t="s">
        <v>1156</v>
      </c>
      <c r="C901" s="33" t="s">
        <v>1966</v>
      </c>
      <c r="D901" s="33" t="s">
        <v>46</v>
      </c>
      <c r="E901" s="33" t="s">
        <v>1965</v>
      </c>
      <c r="F901" s="33" t="s">
        <v>324</v>
      </c>
      <c r="G901" s="24" t="s">
        <v>133</v>
      </c>
      <c r="H901" s="33" t="s">
        <v>351</v>
      </c>
      <c r="I901" s="69">
        <v>47619</v>
      </c>
      <c r="J901" s="33" t="s">
        <v>1313</v>
      </c>
      <c r="K901" s="33" t="s">
        <v>231</v>
      </c>
      <c r="L901" s="33" t="s">
        <v>1964</v>
      </c>
      <c r="M901" s="24" t="s">
        <v>148</v>
      </c>
    </row>
    <row r="902" spans="1:13" s="3" customFormat="1" ht="49.5" hidden="1" customHeight="1" outlineLevel="2">
      <c r="A902" s="37" t="s">
        <v>1133</v>
      </c>
      <c r="B902" s="33" t="s">
        <v>1156</v>
      </c>
      <c r="C902" s="33" t="s">
        <v>826</v>
      </c>
      <c r="D902" s="33" t="s">
        <v>54</v>
      </c>
      <c r="E902" s="33" t="s">
        <v>941</v>
      </c>
      <c r="F902" s="33" t="s">
        <v>324</v>
      </c>
      <c r="G902" s="24" t="s">
        <v>133</v>
      </c>
      <c r="H902" s="33" t="s">
        <v>351</v>
      </c>
      <c r="I902" s="69">
        <v>76190</v>
      </c>
      <c r="J902" s="33" t="s">
        <v>136</v>
      </c>
      <c r="K902" s="33" t="s">
        <v>231</v>
      </c>
      <c r="L902" s="33" t="s">
        <v>236</v>
      </c>
      <c r="M902" s="24" t="s">
        <v>148</v>
      </c>
    </row>
    <row r="903" spans="1:13" s="3" customFormat="1" ht="49.5" hidden="1" customHeight="1" outlineLevel="2">
      <c r="A903" s="37" t="s">
        <v>1133</v>
      </c>
      <c r="B903" s="33" t="s">
        <v>1156</v>
      </c>
      <c r="C903" s="33" t="s">
        <v>1963</v>
      </c>
      <c r="D903" s="33" t="s">
        <v>145</v>
      </c>
      <c r="E903" s="33" t="s">
        <v>1962</v>
      </c>
      <c r="F903" s="33" t="s">
        <v>324</v>
      </c>
      <c r="G903" s="24" t="s">
        <v>133</v>
      </c>
      <c r="H903" s="33" t="s">
        <v>351</v>
      </c>
      <c r="I903" s="69">
        <v>98000</v>
      </c>
      <c r="J903" s="33" t="s">
        <v>1961</v>
      </c>
      <c r="K903" s="33" t="s">
        <v>231</v>
      </c>
      <c r="L903" s="33" t="s">
        <v>239</v>
      </c>
      <c r="M903" s="70"/>
    </row>
    <row r="904" spans="1:13" s="3" customFormat="1" ht="49.5" hidden="1" customHeight="1" outlineLevel="2">
      <c r="A904" s="37" t="s">
        <v>1133</v>
      </c>
      <c r="B904" s="33" t="s">
        <v>1960</v>
      </c>
      <c r="C904" s="33" t="s">
        <v>1959</v>
      </c>
      <c r="D904" s="33" t="s">
        <v>145</v>
      </c>
      <c r="E904" s="33" t="s">
        <v>1958</v>
      </c>
      <c r="F904" s="33" t="s">
        <v>831</v>
      </c>
      <c r="G904" s="24" t="s">
        <v>133</v>
      </c>
      <c r="H904" s="33" t="s">
        <v>351</v>
      </c>
      <c r="I904" s="69">
        <v>50000</v>
      </c>
      <c r="J904" s="33" t="s">
        <v>400</v>
      </c>
      <c r="K904" s="33" t="s">
        <v>231</v>
      </c>
      <c r="L904" s="33" t="s">
        <v>400</v>
      </c>
      <c r="M904" s="70"/>
    </row>
    <row r="905" spans="1:13" s="3" customFormat="1" ht="49.5" hidden="1" customHeight="1" outlineLevel="2">
      <c r="A905" s="37" t="s">
        <v>1133</v>
      </c>
      <c r="B905" s="38" t="s">
        <v>1849</v>
      </c>
      <c r="C905" s="33" t="s">
        <v>1957</v>
      </c>
      <c r="D905" s="33" t="s">
        <v>54</v>
      </c>
      <c r="E905" s="33" t="s">
        <v>1699</v>
      </c>
      <c r="F905" s="38" t="s">
        <v>139</v>
      </c>
      <c r="G905" s="24" t="s">
        <v>133</v>
      </c>
      <c r="H905" s="33" t="s">
        <v>140</v>
      </c>
      <c r="I905" s="69">
        <v>42857</v>
      </c>
      <c r="J905" s="38" t="s">
        <v>1213</v>
      </c>
      <c r="K905" s="33" t="s">
        <v>231</v>
      </c>
      <c r="L905" s="38" t="s">
        <v>1956</v>
      </c>
      <c r="M905" s="70"/>
    </row>
    <row r="906" spans="1:13" s="3" customFormat="1" ht="49.5" hidden="1" customHeight="1" outlineLevel="2">
      <c r="A906" s="37" t="s">
        <v>1133</v>
      </c>
      <c r="B906" s="33" t="s">
        <v>333</v>
      </c>
      <c r="C906" s="33" t="s">
        <v>1955</v>
      </c>
      <c r="D906" s="33" t="s">
        <v>94</v>
      </c>
      <c r="E906" s="33" t="s">
        <v>1954</v>
      </c>
      <c r="F906" s="33" t="s">
        <v>139</v>
      </c>
      <c r="G906" s="24" t="s">
        <v>133</v>
      </c>
      <c r="H906" s="33" t="s">
        <v>140</v>
      </c>
      <c r="I906" s="69">
        <v>895238</v>
      </c>
      <c r="J906" s="33" t="s">
        <v>528</v>
      </c>
      <c r="K906" s="33" t="s">
        <v>231</v>
      </c>
      <c r="L906" s="33" t="s">
        <v>1953</v>
      </c>
      <c r="M906" s="24" t="s">
        <v>148</v>
      </c>
    </row>
    <row r="907" spans="1:13" s="3" customFormat="1" ht="49.5" hidden="1" customHeight="1" outlineLevel="2">
      <c r="A907" s="37" t="s">
        <v>1133</v>
      </c>
      <c r="B907" s="33" t="s">
        <v>333</v>
      </c>
      <c r="C907" s="33" t="s">
        <v>1952</v>
      </c>
      <c r="D907" s="33" t="s">
        <v>94</v>
      </c>
      <c r="E907" s="33" t="s">
        <v>1951</v>
      </c>
      <c r="F907" s="33" t="s">
        <v>139</v>
      </c>
      <c r="G907" s="24" t="s">
        <v>133</v>
      </c>
      <c r="H907" s="33" t="s">
        <v>140</v>
      </c>
      <c r="I907" s="69">
        <v>876190</v>
      </c>
      <c r="J907" s="33" t="s">
        <v>332</v>
      </c>
      <c r="K907" s="33" t="s">
        <v>231</v>
      </c>
      <c r="L907" s="33" t="s">
        <v>331</v>
      </c>
      <c r="M907" s="24" t="s">
        <v>148</v>
      </c>
    </row>
    <row r="908" spans="1:13" s="3" customFormat="1" ht="49.5" hidden="1" customHeight="1" outlineLevel="2">
      <c r="A908" s="37" t="s">
        <v>1133</v>
      </c>
      <c r="B908" s="34" t="s">
        <v>1134</v>
      </c>
      <c r="C908" s="34" t="s">
        <v>1950</v>
      </c>
      <c r="D908" s="34" t="s">
        <v>46</v>
      </c>
      <c r="E908" s="34" t="s">
        <v>1949</v>
      </c>
      <c r="F908" s="34" t="s">
        <v>139</v>
      </c>
      <c r="G908" s="24" t="s">
        <v>133</v>
      </c>
      <c r="H908" s="70" t="s">
        <v>140</v>
      </c>
      <c r="I908" s="69">
        <v>47619</v>
      </c>
      <c r="J908" s="34" t="s">
        <v>1948</v>
      </c>
      <c r="K908" s="34" t="s">
        <v>231</v>
      </c>
      <c r="L908" s="34" t="s">
        <v>1947</v>
      </c>
      <c r="M908" s="24" t="s">
        <v>148</v>
      </c>
    </row>
    <row r="909" spans="1:13" s="3" customFormat="1" ht="49.5" hidden="1" customHeight="1" outlineLevel="2">
      <c r="A909" s="37" t="s">
        <v>1133</v>
      </c>
      <c r="B909" s="34" t="s">
        <v>1134</v>
      </c>
      <c r="C909" s="34" t="s">
        <v>832</v>
      </c>
      <c r="D909" s="34" t="s">
        <v>46</v>
      </c>
      <c r="E909" s="34" t="s">
        <v>1946</v>
      </c>
      <c r="F909" s="34" t="s">
        <v>139</v>
      </c>
      <c r="G909" s="24" t="s">
        <v>133</v>
      </c>
      <c r="H909" s="70" t="s">
        <v>140</v>
      </c>
      <c r="I909" s="69">
        <v>61337</v>
      </c>
      <c r="J909" s="34" t="s">
        <v>833</v>
      </c>
      <c r="K909" s="34" t="s">
        <v>231</v>
      </c>
      <c r="L909" s="34" t="s">
        <v>834</v>
      </c>
      <c r="M909" s="24"/>
    </row>
    <row r="910" spans="1:13" s="3" customFormat="1" ht="49.5" hidden="1" customHeight="1" outlineLevel="2">
      <c r="A910" s="37" t="s">
        <v>1133</v>
      </c>
      <c r="B910" s="34" t="s">
        <v>1134</v>
      </c>
      <c r="C910" s="34" t="s">
        <v>1148</v>
      </c>
      <c r="D910" s="34" t="s">
        <v>46</v>
      </c>
      <c r="E910" s="34" t="s">
        <v>1945</v>
      </c>
      <c r="F910" s="34" t="s">
        <v>139</v>
      </c>
      <c r="G910" s="24" t="s">
        <v>133</v>
      </c>
      <c r="H910" s="70" t="s">
        <v>140</v>
      </c>
      <c r="I910" s="69">
        <v>228571</v>
      </c>
      <c r="J910" s="34" t="s">
        <v>343</v>
      </c>
      <c r="K910" s="34" t="s">
        <v>231</v>
      </c>
      <c r="L910" s="34" t="s">
        <v>1944</v>
      </c>
      <c r="M910" s="24"/>
    </row>
    <row r="911" spans="1:13" s="3" customFormat="1" ht="49.5" hidden="1" customHeight="1" outlineLevel="2">
      <c r="A911" s="37" t="s">
        <v>1133</v>
      </c>
      <c r="B911" s="33" t="s">
        <v>1134</v>
      </c>
      <c r="C911" s="33" t="s">
        <v>811</v>
      </c>
      <c r="D911" s="33" t="s">
        <v>46</v>
      </c>
      <c r="E911" s="33" t="s">
        <v>1943</v>
      </c>
      <c r="F911" s="33" t="s">
        <v>139</v>
      </c>
      <c r="G911" s="24" t="s">
        <v>133</v>
      </c>
      <c r="H911" s="33" t="s">
        <v>140</v>
      </c>
      <c r="I911" s="69">
        <v>190476</v>
      </c>
      <c r="J911" s="33" t="s">
        <v>187</v>
      </c>
      <c r="K911" s="33" t="s">
        <v>231</v>
      </c>
      <c r="L911" s="33" t="s">
        <v>363</v>
      </c>
      <c r="M911" s="24"/>
    </row>
    <row r="912" spans="1:13" s="3" customFormat="1" ht="49.5" hidden="1" customHeight="1" outlineLevel="2">
      <c r="A912" s="37" t="s">
        <v>1133</v>
      </c>
      <c r="B912" s="33" t="s">
        <v>1865</v>
      </c>
      <c r="C912" s="33" t="s">
        <v>138</v>
      </c>
      <c r="D912" s="33" t="s">
        <v>54</v>
      </c>
      <c r="E912" s="33" t="s">
        <v>1942</v>
      </c>
      <c r="F912" s="33" t="s">
        <v>139</v>
      </c>
      <c r="G912" s="24" t="s">
        <v>133</v>
      </c>
      <c r="H912" s="33" t="s">
        <v>140</v>
      </c>
      <c r="I912" s="69">
        <v>42857</v>
      </c>
      <c r="J912" s="33" t="s">
        <v>188</v>
      </c>
      <c r="K912" s="33" t="s">
        <v>231</v>
      </c>
      <c r="L912" s="33" t="s">
        <v>208</v>
      </c>
      <c r="M912" s="24"/>
    </row>
    <row r="913" spans="1:13" s="3" customFormat="1" ht="49.5" hidden="1" customHeight="1" outlineLevel="2">
      <c r="A913" s="37" t="s">
        <v>1133</v>
      </c>
      <c r="B913" s="33" t="s">
        <v>1865</v>
      </c>
      <c r="C913" s="33" t="s">
        <v>816</v>
      </c>
      <c r="D913" s="33" t="s">
        <v>46</v>
      </c>
      <c r="E913" s="33" t="s">
        <v>1919</v>
      </c>
      <c r="F913" s="33" t="s">
        <v>139</v>
      </c>
      <c r="G913" s="24" t="s">
        <v>133</v>
      </c>
      <c r="H913" s="33" t="s">
        <v>140</v>
      </c>
      <c r="I913" s="69">
        <v>57143</v>
      </c>
      <c r="J913" s="33" t="s">
        <v>230</v>
      </c>
      <c r="K913" s="33" t="s">
        <v>231</v>
      </c>
      <c r="L913" s="33" t="s">
        <v>364</v>
      </c>
      <c r="M913" s="24"/>
    </row>
    <row r="914" spans="1:13" s="3" customFormat="1" ht="49.5" hidden="1" customHeight="1" outlineLevel="2">
      <c r="A914" s="37" t="s">
        <v>1133</v>
      </c>
      <c r="B914" s="33" t="s">
        <v>1158</v>
      </c>
      <c r="C914" s="33" t="s">
        <v>1159</v>
      </c>
      <c r="D914" s="33" t="s">
        <v>46</v>
      </c>
      <c r="E914" s="33" t="s">
        <v>1941</v>
      </c>
      <c r="F914" s="33" t="s">
        <v>139</v>
      </c>
      <c r="G914" s="24" t="s">
        <v>133</v>
      </c>
      <c r="H914" s="33" t="s">
        <v>140</v>
      </c>
      <c r="I914" s="69">
        <v>266667</v>
      </c>
      <c r="J914" s="33" t="s">
        <v>1160</v>
      </c>
      <c r="K914" s="33" t="s">
        <v>231</v>
      </c>
      <c r="L914" s="33" t="s">
        <v>1940</v>
      </c>
      <c r="M914" s="24"/>
    </row>
    <row r="915" spans="1:13" s="3" customFormat="1" ht="49.5" hidden="1" customHeight="1" outlineLevel="2">
      <c r="A915" s="37" t="s">
        <v>1133</v>
      </c>
      <c r="B915" s="33" t="s">
        <v>1134</v>
      </c>
      <c r="C915" s="33" t="s">
        <v>1939</v>
      </c>
      <c r="D915" s="33" t="s">
        <v>54</v>
      </c>
      <c r="E915" s="33" t="s">
        <v>1930</v>
      </c>
      <c r="F915" s="33" t="s">
        <v>139</v>
      </c>
      <c r="G915" s="24" t="s">
        <v>133</v>
      </c>
      <c r="H915" s="33" t="s">
        <v>140</v>
      </c>
      <c r="I915" s="69">
        <v>52381</v>
      </c>
      <c r="J915" s="33" t="s">
        <v>135</v>
      </c>
      <c r="K915" s="33" t="s">
        <v>231</v>
      </c>
      <c r="L915" s="33" t="s">
        <v>361</v>
      </c>
      <c r="M915" s="24"/>
    </row>
    <row r="916" spans="1:13" s="3" customFormat="1" ht="49.5" hidden="1" customHeight="1" outlineLevel="2">
      <c r="A916" s="37" t="s">
        <v>1133</v>
      </c>
      <c r="B916" s="33" t="s">
        <v>1938</v>
      </c>
      <c r="C916" s="33" t="s">
        <v>1937</v>
      </c>
      <c r="D916" s="33" t="s">
        <v>54</v>
      </c>
      <c r="E916" s="33" t="s">
        <v>1936</v>
      </c>
      <c r="F916" s="33" t="s">
        <v>819</v>
      </c>
      <c r="G916" s="24" t="s">
        <v>133</v>
      </c>
      <c r="H916" s="33" t="s">
        <v>351</v>
      </c>
      <c r="I916" s="69">
        <v>50000</v>
      </c>
      <c r="J916" s="33" t="s">
        <v>1935</v>
      </c>
      <c r="K916" s="33" t="s">
        <v>231</v>
      </c>
      <c r="L916" s="33" t="s">
        <v>1212</v>
      </c>
      <c r="M916" s="24"/>
    </row>
    <row r="917" spans="1:13" s="3" customFormat="1" ht="49.5" hidden="1" customHeight="1" outlineLevel="2">
      <c r="A917" s="37" t="s">
        <v>1133</v>
      </c>
      <c r="B917" s="33" t="s">
        <v>1150</v>
      </c>
      <c r="C917" s="33" t="s">
        <v>835</v>
      </c>
      <c r="D917" s="33" t="s">
        <v>54</v>
      </c>
      <c r="E917" s="33" t="s">
        <v>1934</v>
      </c>
      <c r="F917" s="33" t="s">
        <v>821</v>
      </c>
      <c r="G917" s="24" t="s">
        <v>133</v>
      </c>
      <c r="H917" s="33" t="s">
        <v>351</v>
      </c>
      <c r="I917" s="69">
        <v>47619</v>
      </c>
      <c r="J917" s="33" t="s">
        <v>836</v>
      </c>
      <c r="K917" s="33" t="s">
        <v>231</v>
      </c>
      <c r="L917" s="33" t="s">
        <v>837</v>
      </c>
      <c r="M917" s="24"/>
    </row>
    <row r="918" spans="1:13" s="3" customFormat="1" ht="49.5" hidden="1" customHeight="1" outlineLevel="2">
      <c r="A918" s="37" t="s">
        <v>1133</v>
      </c>
      <c r="B918" s="33" t="s">
        <v>1150</v>
      </c>
      <c r="C918" s="33" t="s">
        <v>1151</v>
      </c>
      <c r="D918" s="33" t="s">
        <v>46</v>
      </c>
      <c r="E918" s="33" t="s">
        <v>1848</v>
      </c>
      <c r="F918" s="33" t="s">
        <v>821</v>
      </c>
      <c r="G918" s="24" t="s">
        <v>133</v>
      </c>
      <c r="H918" s="33" t="s">
        <v>351</v>
      </c>
      <c r="I918" s="69">
        <v>25000</v>
      </c>
      <c r="J918" s="33" t="s">
        <v>1152</v>
      </c>
      <c r="K918" s="33" t="s">
        <v>231</v>
      </c>
      <c r="L918" s="33" t="s">
        <v>1152</v>
      </c>
      <c r="M918" s="24"/>
    </row>
    <row r="919" spans="1:13" s="3" customFormat="1" ht="49.5" hidden="1" customHeight="1" outlineLevel="2">
      <c r="A919" s="37" t="s">
        <v>1133</v>
      </c>
      <c r="B919" s="70" t="s">
        <v>1150</v>
      </c>
      <c r="C919" s="70" t="s">
        <v>1141</v>
      </c>
      <c r="D919" s="70" t="s">
        <v>46</v>
      </c>
      <c r="E919" s="70" t="s">
        <v>1933</v>
      </c>
      <c r="F919" s="70" t="s">
        <v>821</v>
      </c>
      <c r="G919" s="24" t="s">
        <v>133</v>
      </c>
      <c r="H919" s="70" t="s">
        <v>351</v>
      </c>
      <c r="I919" s="69">
        <v>28571</v>
      </c>
      <c r="J919" s="70" t="s">
        <v>350</v>
      </c>
      <c r="K919" s="70" t="s">
        <v>231</v>
      </c>
      <c r="L919" s="70" t="s">
        <v>349</v>
      </c>
      <c r="M919" s="24"/>
    </row>
    <row r="920" spans="1:13" s="3" customFormat="1" ht="49.5" hidden="1" customHeight="1" outlineLevel="2">
      <c r="A920" s="37" t="s">
        <v>1133</v>
      </c>
      <c r="B920" s="31" t="s">
        <v>1150</v>
      </c>
      <c r="C920" s="28" t="s">
        <v>822</v>
      </c>
      <c r="D920" s="29" t="s">
        <v>46</v>
      </c>
      <c r="E920" s="29" t="s">
        <v>1932</v>
      </c>
      <c r="F920" s="31" t="s">
        <v>821</v>
      </c>
      <c r="G920" s="24" t="s">
        <v>133</v>
      </c>
      <c r="H920" s="30" t="s">
        <v>351</v>
      </c>
      <c r="I920" s="69">
        <v>30000</v>
      </c>
      <c r="J920" s="29" t="s">
        <v>360</v>
      </c>
      <c r="K920" s="29" t="s">
        <v>231</v>
      </c>
      <c r="L920" s="28" t="s">
        <v>805</v>
      </c>
      <c r="M920" s="24"/>
    </row>
    <row r="921" spans="1:13" s="3" customFormat="1" ht="66" hidden="1" customHeight="1" outlineLevel="2">
      <c r="A921" s="37" t="s">
        <v>1133</v>
      </c>
      <c r="B921" s="27" t="s">
        <v>1150</v>
      </c>
      <c r="C921" s="27" t="s">
        <v>823</v>
      </c>
      <c r="D921" s="27" t="s">
        <v>46</v>
      </c>
      <c r="E921" s="70" t="s">
        <v>1932</v>
      </c>
      <c r="F921" s="70" t="s">
        <v>821</v>
      </c>
      <c r="G921" s="24" t="s">
        <v>133</v>
      </c>
      <c r="H921" s="70" t="s">
        <v>351</v>
      </c>
      <c r="I921" s="69">
        <v>19048</v>
      </c>
      <c r="J921" s="70" t="s">
        <v>537</v>
      </c>
      <c r="K921" s="24" t="s">
        <v>231</v>
      </c>
      <c r="L921" s="28" t="s">
        <v>824</v>
      </c>
      <c r="M921" s="24"/>
    </row>
    <row r="922" spans="1:13" s="3" customFormat="1" ht="49.5" hidden="1" customHeight="1" outlineLevel="2">
      <c r="A922" s="37" t="s">
        <v>1133</v>
      </c>
      <c r="B922" s="27" t="s">
        <v>1150</v>
      </c>
      <c r="C922" s="27" t="s">
        <v>1855</v>
      </c>
      <c r="D922" s="27" t="s">
        <v>54</v>
      </c>
      <c r="E922" s="70" t="s">
        <v>1931</v>
      </c>
      <c r="F922" s="70" t="s">
        <v>821</v>
      </c>
      <c r="G922" s="24" t="s">
        <v>133</v>
      </c>
      <c r="H922" s="70" t="s">
        <v>351</v>
      </c>
      <c r="I922" s="69">
        <v>57143</v>
      </c>
      <c r="J922" s="70" t="s">
        <v>1853</v>
      </c>
      <c r="K922" s="24" t="s">
        <v>231</v>
      </c>
      <c r="L922" s="28" t="s">
        <v>362</v>
      </c>
      <c r="M922" s="24"/>
    </row>
    <row r="923" spans="1:13" s="3" customFormat="1" ht="49.5" hidden="1" customHeight="1" outlineLevel="2">
      <c r="A923" s="37" t="s">
        <v>1133</v>
      </c>
      <c r="B923" s="27" t="s">
        <v>1150</v>
      </c>
      <c r="C923" s="27" t="s">
        <v>1142</v>
      </c>
      <c r="D923" s="27" t="s">
        <v>46</v>
      </c>
      <c r="E923" s="70" t="s">
        <v>1930</v>
      </c>
      <c r="F923" s="70" t="s">
        <v>821</v>
      </c>
      <c r="G923" s="24" t="s">
        <v>133</v>
      </c>
      <c r="H923" s="70" t="s">
        <v>351</v>
      </c>
      <c r="I923" s="69">
        <v>30000</v>
      </c>
      <c r="J923" s="70" t="s">
        <v>1143</v>
      </c>
      <c r="K923" s="24" t="s">
        <v>231</v>
      </c>
      <c r="L923" s="28" t="s">
        <v>1144</v>
      </c>
      <c r="M923" s="24"/>
    </row>
    <row r="924" spans="1:13" s="3" customFormat="1" ht="33" hidden="1" customHeight="1" outlineLevel="2">
      <c r="A924" s="37" t="s">
        <v>799</v>
      </c>
      <c r="B924" s="27" t="s">
        <v>1150</v>
      </c>
      <c r="C924" s="27" t="s">
        <v>1153</v>
      </c>
      <c r="D924" s="27" t="s">
        <v>46</v>
      </c>
      <c r="E924" s="70" t="s">
        <v>1929</v>
      </c>
      <c r="F924" s="70" t="s">
        <v>821</v>
      </c>
      <c r="G924" s="24" t="s">
        <v>133</v>
      </c>
      <c r="H924" s="70" t="s">
        <v>351</v>
      </c>
      <c r="I924" s="69">
        <v>42857</v>
      </c>
      <c r="J924" s="70" t="s">
        <v>338</v>
      </c>
      <c r="K924" s="24" t="s">
        <v>231</v>
      </c>
      <c r="L924" s="28" t="s">
        <v>1154</v>
      </c>
      <c r="M924" s="24"/>
    </row>
    <row r="925" spans="1:13" s="3" customFormat="1" ht="49.5" hidden="1" customHeight="1" outlineLevel="2">
      <c r="A925" s="37" t="s">
        <v>1133</v>
      </c>
      <c r="B925" s="27" t="s">
        <v>1150</v>
      </c>
      <c r="C925" s="27" t="s">
        <v>1145</v>
      </c>
      <c r="D925" s="27" t="s">
        <v>46</v>
      </c>
      <c r="E925" s="70" t="s">
        <v>1928</v>
      </c>
      <c r="F925" s="70" t="s">
        <v>821</v>
      </c>
      <c r="G925" s="24" t="s">
        <v>133</v>
      </c>
      <c r="H925" s="70" t="s">
        <v>351</v>
      </c>
      <c r="I925" s="69">
        <v>30000</v>
      </c>
      <c r="J925" s="70" t="s">
        <v>328</v>
      </c>
      <c r="K925" s="24" t="s">
        <v>231</v>
      </c>
      <c r="L925" s="28" t="s">
        <v>1927</v>
      </c>
      <c r="M925" s="24"/>
    </row>
    <row r="926" spans="1:13" s="3" customFormat="1" ht="49.5" hidden="1" customHeight="1" outlineLevel="2">
      <c r="A926" s="37" t="s">
        <v>1133</v>
      </c>
      <c r="B926" s="27" t="s">
        <v>1926</v>
      </c>
      <c r="C926" s="27" t="s">
        <v>807</v>
      </c>
      <c r="D926" s="27" t="s">
        <v>46</v>
      </c>
      <c r="E926" s="70" t="s">
        <v>1925</v>
      </c>
      <c r="F926" s="70" t="s">
        <v>324</v>
      </c>
      <c r="G926" s="24" t="s">
        <v>133</v>
      </c>
      <c r="H926" s="70" t="s">
        <v>351</v>
      </c>
      <c r="I926" s="69">
        <v>45714</v>
      </c>
      <c r="J926" s="70" t="s">
        <v>326</v>
      </c>
      <c r="K926" s="24" t="s">
        <v>231</v>
      </c>
      <c r="L926" s="28" t="s">
        <v>808</v>
      </c>
      <c r="M926" s="24"/>
    </row>
    <row r="927" spans="1:13" s="3" customFormat="1" ht="49.5" hidden="1" customHeight="1" outlineLevel="2">
      <c r="A927" s="37" t="s">
        <v>1133</v>
      </c>
      <c r="B927" s="27" t="s">
        <v>1924</v>
      </c>
      <c r="C927" s="27" t="s">
        <v>1923</v>
      </c>
      <c r="D927" s="27" t="s">
        <v>54</v>
      </c>
      <c r="E927" s="70" t="s">
        <v>1922</v>
      </c>
      <c r="F927" s="70" t="s">
        <v>324</v>
      </c>
      <c r="G927" s="24" t="s">
        <v>133</v>
      </c>
      <c r="H927" s="70" t="s">
        <v>351</v>
      </c>
      <c r="I927" s="69">
        <v>33333</v>
      </c>
      <c r="J927" s="70" t="s">
        <v>277</v>
      </c>
      <c r="K927" s="24" t="s">
        <v>231</v>
      </c>
      <c r="L927" s="28" t="s">
        <v>353</v>
      </c>
      <c r="M927" s="24"/>
    </row>
    <row r="928" spans="1:13" s="3" customFormat="1" ht="49.5" hidden="1" customHeight="1" outlineLevel="2">
      <c r="A928" s="37" t="s">
        <v>1133</v>
      </c>
      <c r="B928" s="27" t="s">
        <v>1921</v>
      </c>
      <c r="C928" s="27" t="s">
        <v>1920</v>
      </c>
      <c r="D928" s="27" t="s">
        <v>145</v>
      </c>
      <c r="E928" s="70" t="s">
        <v>1919</v>
      </c>
      <c r="F928" s="70" t="s">
        <v>324</v>
      </c>
      <c r="G928" s="24" t="s">
        <v>133</v>
      </c>
      <c r="H928" s="70" t="s">
        <v>351</v>
      </c>
      <c r="I928" s="69">
        <v>28000</v>
      </c>
      <c r="J928" s="70" t="s">
        <v>1164</v>
      </c>
      <c r="K928" s="24" t="s">
        <v>231</v>
      </c>
      <c r="L928" s="28" t="s">
        <v>1918</v>
      </c>
      <c r="M928" s="24"/>
    </row>
    <row r="929" spans="1:13" s="3" customFormat="1" ht="66" hidden="1" customHeight="1" outlineLevel="2">
      <c r="A929" s="37" t="s">
        <v>1133</v>
      </c>
      <c r="B929" s="27" t="s">
        <v>1134</v>
      </c>
      <c r="C929" s="27" t="s">
        <v>1917</v>
      </c>
      <c r="D929" s="29" t="s">
        <v>54</v>
      </c>
      <c r="E929" s="70" t="s">
        <v>1839</v>
      </c>
      <c r="F929" s="70" t="s">
        <v>139</v>
      </c>
      <c r="G929" s="24" t="s">
        <v>133</v>
      </c>
      <c r="H929" s="70" t="s">
        <v>140</v>
      </c>
      <c r="I929" s="69">
        <v>52381</v>
      </c>
      <c r="J929" s="70" t="s">
        <v>1916</v>
      </c>
      <c r="K929" s="24" t="s">
        <v>231</v>
      </c>
      <c r="L929" s="28" t="s">
        <v>1915</v>
      </c>
      <c r="M929" s="24" t="s">
        <v>148</v>
      </c>
    </row>
    <row r="930" spans="1:13" s="3" customFormat="1" ht="49.5" hidden="1" customHeight="1" outlineLevel="2">
      <c r="A930" s="37" t="s">
        <v>1133</v>
      </c>
      <c r="B930" s="27" t="s">
        <v>1134</v>
      </c>
      <c r="C930" s="27" t="s">
        <v>1914</v>
      </c>
      <c r="D930" s="27" t="s">
        <v>54</v>
      </c>
      <c r="E930" s="70" t="s">
        <v>1839</v>
      </c>
      <c r="F930" s="70" t="s">
        <v>139</v>
      </c>
      <c r="G930" s="24" t="s">
        <v>133</v>
      </c>
      <c r="H930" s="70" t="s">
        <v>140</v>
      </c>
      <c r="I930" s="69">
        <v>57143</v>
      </c>
      <c r="J930" s="70" t="s">
        <v>341</v>
      </c>
      <c r="K930" s="24" t="s">
        <v>231</v>
      </c>
      <c r="L930" s="28" t="s">
        <v>1913</v>
      </c>
      <c r="M930" s="24" t="s">
        <v>148</v>
      </c>
    </row>
    <row r="931" spans="1:13" s="3" customFormat="1" ht="49.5" hidden="1" customHeight="1" outlineLevel="2">
      <c r="A931" s="37" t="s">
        <v>1133</v>
      </c>
      <c r="B931" s="27" t="s">
        <v>1912</v>
      </c>
      <c r="C931" s="27" t="s">
        <v>532</v>
      </c>
      <c r="D931" s="27" t="s">
        <v>54</v>
      </c>
      <c r="E931" s="70" t="s">
        <v>1910</v>
      </c>
      <c r="F931" s="70" t="s">
        <v>139</v>
      </c>
      <c r="G931" s="24" t="s">
        <v>133</v>
      </c>
      <c r="H931" s="70" t="s">
        <v>140</v>
      </c>
      <c r="I931" s="69">
        <v>180000</v>
      </c>
      <c r="J931" s="70" t="s">
        <v>533</v>
      </c>
      <c r="K931" s="24" t="s">
        <v>231</v>
      </c>
      <c r="L931" s="28" t="s">
        <v>534</v>
      </c>
      <c r="M931" s="24"/>
    </row>
    <row r="932" spans="1:13" s="3" customFormat="1" ht="49.5" hidden="1" customHeight="1" outlineLevel="2">
      <c r="A932" s="37" t="s">
        <v>1133</v>
      </c>
      <c r="B932" s="33" t="s">
        <v>1911</v>
      </c>
      <c r="C932" s="33" t="s">
        <v>801</v>
      </c>
      <c r="D932" s="33" t="s">
        <v>54</v>
      </c>
      <c r="E932" s="33" t="s">
        <v>1910</v>
      </c>
      <c r="F932" s="33" t="s">
        <v>139</v>
      </c>
      <c r="G932" s="24" t="s">
        <v>133</v>
      </c>
      <c r="H932" s="33" t="s">
        <v>140</v>
      </c>
      <c r="I932" s="69">
        <v>228571</v>
      </c>
      <c r="J932" s="33" t="s">
        <v>339</v>
      </c>
      <c r="K932" s="33" t="s">
        <v>231</v>
      </c>
      <c r="L932" s="33" t="s">
        <v>802</v>
      </c>
      <c r="M932" s="70"/>
    </row>
    <row r="933" spans="1:13" s="3" customFormat="1" ht="49.5" hidden="1" customHeight="1" outlineLevel="2">
      <c r="A933" s="37" t="s">
        <v>1133</v>
      </c>
      <c r="B933" s="33" t="s">
        <v>1134</v>
      </c>
      <c r="C933" s="33" t="s">
        <v>1909</v>
      </c>
      <c r="D933" s="33" t="s">
        <v>54</v>
      </c>
      <c r="E933" s="33" t="s">
        <v>1908</v>
      </c>
      <c r="F933" s="33" t="s">
        <v>139</v>
      </c>
      <c r="G933" s="24" t="s">
        <v>133</v>
      </c>
      <c r="H933" s="33" t="s">
        <v>140</v>
      </c>
      <c r="I933" s="69">
        <v>314286</v>
      </c>
      <c r="J933" s="33" t="s">
        <v>1907</v>
      </c>
      <c r="K933" s="33" t="s">
        <v>231</v>
      </c>
      <c r="L933" s="33" t="s">
        <v>207</v>
      </c>
      <c r="M933" s="24"/>
    </row>
    <row r="934" spans="1:13" s="3" customFormat="1" ht="49.5" hidden="1" customHeight="1" outlineLevel="2">
      <c r="A934" s="37" t="s">
        <v>1133</v>
      </c>
      <c r="B934" s="33" t="s">
        <v>1906</v>
      </c>
      <c r="C934" s="33" t="s">
        <v>1905</v>
      </c>
      <c r="D934" s="33" t="s">
        <v>107</v>
      </c>
      <c r="E934" s="33" t="s">
        <v>1904</v>
      </c>
      <c r="F934" s="33" t="s">
        <v>139</v>
      </c>
      <c r="G934" s="24" t="s">
        <v>133</v>
      </c>
      <c r="H934" s="33" t="s">
        <v>140</v>
      </c>
      <c r="I934" s="69">
        <v>1462000</v>
      </c>
      <c r="J934" s="33" t="s">
        <v>1903</v>
      </c>
      <c r="K934" s="33" t="s">
        <v>231</v>
      </c>
      <c r="L934" s="33" t="s">
        <v>1902</v>
      </c>
      <c r="M934" s="24" t="s">
        <v>148</v>
      </c>
    </row>
    <row r="935" spans="1:13" s="3" customFormat="1" ht="49.5" hidden="1" customHeight="1" outlineLevel="2">
      <c r="A935" s="37" t="s">
        <v>1133</v>
      </c>
      <c r="B935" s="33" t="s">
        <v>1134</v>
      </c>
      <c r="C935" s="33" t="s">
        <v>1901</v>
      </c>
      <c r="D935" s="33" t="s">
        <v>54</v>
      </c>
      <c r="E935" s="33" t="s">
        <v>1900</v>
      </c>
      <c r="F935" s="33" t="s">
        <v>139</v>
      </c>
      <c r="G935" s="24" t="s">
        <v>133</v>
      </c>
      <c r="H935" s="33" t="s">
        <v>140</v>
      </c>
      <c r="I935" s="69">
        <v>142857</v>
      </c>
      <c r="J935" s="33" t="s">
        <v>342</v>
      </c>
      <c r="K935" s="33" t="s">
        <v>231</v>
      </c>
      <c r="L935" s="33" t="s">
        <v>1899</v>
      </c>
      <c r="M935" s="70"/>
    </row>
    <row r="936" spans="1:13" s="3" customFormat="1" ht="49.5" hidden="1" customHeight="1" outlineLevel="2">
      <c r="A936" s="37" t="s">
        <v>1133</v>
      </c>
      <c r="B936" s="33" t="s">
        <v>1134</v>
      </c>
      <c r="C936" s="33" t="s">
        <v>1898</v>
      </c>
      <c r="D936" s="33" t="s">
        <v>54</v>
      </c>
      <c r="E936" s="33" t="s">
        <v>1897</v>
      </c>
      <c r="F936" s="33" t="s">
        <v>139</v>
      </c>
      <c r="G936" s="24" t="s">
        <v>133</v>
      </c>
      <c r="H936" s="33" t="s">
        <v>140</v>
      </c>
      <c r="I936" s="69">
        <v>8381</v>
      </c>
      <c r="J936" s="33" t="s">
        <v>1215</v>
      </c>
      <c r="K936" s="33" t="s">
        <v>231</v>
      </c>
      <c r="L936" s="33" t="s">
        <v>1214</v>
      </c>
      <c r="M936" s="70"/>
    </row>
    <row r="937" spans="1:13" s="3" customFormat="1" ht="49.5" hidden="1" customHeight="1" outlineLevel="2">
      <c r="A937" s="37" t="s">
        <v>1133</v>
      </c>
      <c r="B937" s="33" t="s">
        <v>1849</v>
      </c>
      <c r="C937" s="33" t="s">
        <v>832</v>
      </c>
      <c r="D937" s="33" t="s">
        <v>46</v>
      </c>
      <c r="E937" s="33" t="s">
        <v>1896</v>
      </c>
      <c r="F937" s="33" t="s">
        <v>139</v>
      </c>
      <c r="G937" s="24" t="s">
        <v>133</v>
      </c>
      <c r="H937" s="33" t="s">
        <v>140</v>
      </c>
      <c r="I937" s="69">
        <v>61337</v>
      </c>
      <c r="J937" s="33" t="s">
        <v>833</v>
      </c>
      <c r="K937" s="33" t="s">
        <v>231</v>
      </c>
      <c r="L937" s="33" t="s">
        <v>834</v>
      </c>
      <c r="M937" s="24"/>
    </row>
    <row r="938" spans="1:13" s="3" customFormat="1" ht="82.5" hidden="1" customHeight="1" outlineLevel="2">
      <c r="A938" s="37" t="s">
        <v>1133</v>
      </c>
      <c r="B938" s="33" t="s">
        <v>1895</v>
      </c>
      <c r="C938" s="33" t="s">
        <v>1894</v>
      </c>
      <c r="D938" s="33" t="s">
        <v>54</v>
      </c>
      <c r="E938" s="33" t="s">
        <v>1856</v>
      </c>
      <c r="F938" s="33" t="s">
        <v>139</v>
      </c>
      <c r="G938" s="24" t="s">
        <v>133</v>
      </c>
      <c r="H938" s="33" t="s">
        <v>140</v>
      </c>
      <c r="I938" s="69">
        <v>72000</v>
      </c>
      <c r="J938" s="33" t="s">
        <v>272</v>
      </c>
      <c r="K938" s="33" t="s">
        <v>231</v>
      </c>
      <c r="L938" s="33" t="s">
        <v>1893</v>
      </c>
      <c r="M938" s="70"/>
    </row>
    <row r="939" spans="1:13" s="3" customFormat="1" ht="82.5" hidden="1" customHeight="1" outlineLevel="2">
      <c r="A939" s="37" t="s">
        <v>1133</v>
      </c>
      <c r="B939" s="33" t="s">
        <v>1892</v>
      </c>
      <c r="C939" s="33" t="s">
        <v>1891</v>
      </c>
      <c r="D939" s="33" t="s">
        <v>54</v>
      </c>
      <c r="E939" s="33" t="s">
        <v>1890</v>
      </c>
      <c r="F939" s="33" t="s">
        <v>139</v>
      </c>
      <c r="G939" s="24" t="s">
        <v>133</v>
      </c>
      <c r="H939" s="33" t="s">
        <v>140</v>
      </c>
      <c r="I939" s="69">
        <v>226190</v>
      </c>
      <c r="J939" s="33" t="s">
        <v>1157</v>
      </c>
      <c r="K939" s="33" t="s">
        <v>231</v>
      </c>
      <c r="L939" s="33" t="s">
        <v>679</v>
      </c>
      <c r="M939" s="70"/>
    </row>
    <row r="940" spans="1:13" s="3" customFormat="1" ht="49.5" hidden="1" customHeight="1" outlineLevel="2">
      <c r="A940" s="37" t="s">
        <v>1133</v>
      </c>
      <c r="B940" s="33" t="s">
        <v>1134</v>
      </c>
      <c r="C940" s="33" t="s">
        <v>832</v>
      </c>
      <c r="D940" s="33" t="s">
        <v>46</v>
      </c>
      <c r="E940" s="33" t="s">
        <v>1889</v>
      </c>
      <c r="F940" s="33" t="s">
        <v>139</v>
      </c>
      <c r="G940" s="24" t="s">
        <v>133</v>
      </c>
      <c r="H940" s="33" t="s">
        <v>140</v>
      </c>
      <c r="I940" s="69">
        <v>46583</v>
      </c>
      <c r="J940" s="33" t="s">
        <v>833</v>
      </c>
      <c r="K940" s="33" t="s">
        <v>231</v>
      </c>
      <c r="L940" s="33" t="s">
        <v>834</v>
      </c>
      <c r="M940" s="70"/>
    </row>
    <row r="941" spans="1:13" s="3" customFormat="1" ht="165" hidden="1" customHeight="1" outlineLevel="2">
      <c r="A941" s="37" t="s">
        <v>1133</v>
      </c>
      <c r="B941" s="33" t="s">
        <v>1888</v>
      </c>
      <c r="C941" s="33" t="s">
        <v>1887</v>
      </c>
      <c r="D941" s="33" t="s">
        <v>107</v>
      </c>
      <c r="E941" s="33" t="s">
        <v>1886</v>
      </c>
      <c r="F941" s="33" t="s">
        <v>139</v>
      </c>
      <c r="G941" s="24" t="s">
        <v>133</v>
      </c>
      <c r="H941" s="33" t="s">
        <v>140</v>
      </c>
      <c r="I941" s="69">
        <v>495238</v>
      </c>
      <c r="J941" s="33" t="s">
        <v>1174</v>
      </c>
      <c r="K941" s="33" t="s">
        <v>231</v>
      </c>
      <c r="L941" s="33" t="s">
        <v>1885</v>
      </c>
      <c r="M941" s="70"/>
    </row>
    <row r="942" spans="1:13" s="3" customFormat="1" ht="49.5" hidden="1" customHeight="1" outlineLevel="2">
      <c r="A942" s="37" t="s">
        <v>1133</v>
      </c>
      <c r="B942" s="33" t="s">
        <v>1884</v>
      </c>
      <c r="C942" s="33" t="s">
        <v>1883</v>
      </c>
      <c r="D942" s="33" t="s">
        <v>46</v>
      </c>
      <c r="E942" s="33" t="s">
        <v>1882</v>
      </c>
      <c r="F942" s="33" t="s">
        <v>139</v>
      </c>
      <c r="G942" s="24" t="s">
        <v>133</v>
      </c>
      <c r="H942" s="33" t="s">
        <v>140</v>
      </c>
      <c r="I942" s="69">
        <v>861925</v>
      </c>
      <c r="J942" s="33" t="s">
        <v>357</v>
      </c>
      <c r="K942" s="33" t="s">
        <v>231</v>
      </c>
      <c r="L942" s="68" t="s">
        <v>356</v>
      </c>
      <c r="M942" s="24"/>
    </row>
    <row r="943" spans="1:13" s="3" customFormat="1" ht="49.5" hidden="1" customHeight="1" outlineLevel="2">
      <c r="A943" s="37" t="s">
        <v>1133</v>
      </c>
      <c r="B943" s="33" t="s">
        <v>1150</v>
      </c>
      <c r="C943" s="33" t="s">
        <v>813</v>
      </c>
      <c r="D943" s="33" t="s">
        <v>54</v>
      </c>
      <c r="E943" s="33" t="s">
        <v>1562</v>
      </c>
      <c r="F943" s="33" t="s">
        <v>139</v>
      </c>
      <c r="G943" s="24" t="s">
        <v>133</v>
      </c>
      <c r="H943" s="33" t="s">
        <v>140</v>
      </c>
      <c r="I943" s="69">
        <v>47619</v>
      </c>
      <c r="J943" s="33" t="s">
        <v>814</v>
      </c>
      <c r="K943" s="33" t="s">
        <v>231</v>
      </c>
      <c r="L943" s="33" t="s">
        <v>123</v>
      </c>
      <c r="M943" s="24"/>
    </row>
    <row r="944" spans="1:13" s="3" customFormat="1" ht="49.5" hidden="1" customHeight="1" outlineLevel="2">
      <c r="A944" s="37" t="s">
        <v>1133</v>
      </c>
      <c r="B944" s="33" t="s">
        <v>1150</v>
      </c>
      <c r="C944" s="33" t="s">
        <v>815</v>
      </c>
      <c r="D944" s="33" t="s">
        <v>54</v>
      </c>
      <c r="E944" s="33" t="s">
        <v>1562</v>
      </c>
      <c r="F944" s="33" t="s">
        <v>139</v>
      </c>
      <c r="G944" s="24" t="s">
        <v>133</v>
      </c>
      <c r="H944" s="33" t="s">
        <v>140</v>
      </c>
      <c r="I944" s="69">
        <v>47619</v>
      </c>
      <c r="J944" s="33" t="s">
        <v>341</v>
      </c>
      <c r="K944" s="33" t="s">
        <v>231</v>
      </c>
      <c r="L944" s="33" t="s">
        <v>340</v>
      </c>
      <c r="M944" s="24"/>
    </row>
    <row r="945" spans="1:13" s="3" customFormat="1" ht="49.5" hidden="1" customHeight="1" outlineLevel="2">
      <c r="A945" s="37" t="s">
        <v>1133</v>
      </c>
      <c r="B945" s="33" t="s">
        <v>1150</v>
      </c>
      <c r="C945" s="33" t="s">
        <v>816</v>
      </c>
      <c r="D945" s="33" t="s">
        <v>46</v>
      </c>
      <c r="E945" s="33" t="s">
        <v>1881</v>
      </c>
      <c r="F945" s="33" t="s">
        <v>139</v>
      </c>
      <c r="G945" s="24" t="s">
        <v>133</v>
      </c>
      <c r="H945" s="33" t="s">
        <v>140</v>
      </c>
      <c r="I945" s="69">
        <v>57143</v>
      </c>
      <c r="J945" s="33" t="s">
        <v>230</v>
      </c>
      <c r="K945" s="33" t="s">
        <v>231</v>
      </c>
      <c r="L945" s="33" t="s">
        <v>364</v>
      </c>
      <c r="M945" s="70"/>
    </row>
    <row r="946" spans="1:13" s="3" customFormat="1" ht="49.5" hidden="1" customHeight="1" outlineLevel="2">
      <c r="A946" s="37" t="s">
        <v>1133</v>
      </c>
      <c r="B946" s="33" t="s">
        <v>1880</v>
      </c>
      <c r="C946" s="33" t="s">
        <v>1159</v>
      </c>
      <c r="D946" s="33" t="s">
        <v>46</v>
      </c>
      <c r="E946" s="33" t="s">
        <v>1879</v>
      </c>
      <c r="F946" s="33" t="s">
        <v>139</v>
      </c>
      <c r="G946" s="24" t="s">
        <v>133</v>
      </c>
      <c r="H946" s="33" t="s">
        <v>140</v>
      </c>
      <c r="I946" s="69">
        <v>228571</v>
      </c>
      <c r="J946" s="33" t="s">
        <v>1160</v>
      </c>
      <c r="K946" s="33" t="s">
        <v>231</v>
      </c>
      <c r="L946" s="33" t="s">
        <v>1878</v>
      </c>
      <c r="M946" s="70"/>
    </row>
    <row r="947" spans="1:13" s="3" customFormat="1" ht="49.5" hidden="1" customHeight="1" outlineLevel="2">
      <c r="A947" s="37" t="s">
        <v>1133</v>
      </c>
      <c r="B947" s="33" t="s">
        <v>333</v>
      </c>
      <c r="C947" s="33" t="s">
        <v>1877</v>
      </c>
      <c r="D947" s="33" t="s">
        <v>94</v>
      </c>
      <c r="E947" s="33" t="s">
        <v>1876</v>
      </c>
      <c r="F947" s="33" t="s">
        <v>139</v>
      </c>
      <c r="G947" s="24" t="s">
        <v>133</v>
      </c>
      <c r="H947" s="33" t="s">
        <v>140</v>
      </c>
      <c r="I947" s="69">
        <v>828571</v>
      </c>
      <c r="J947" s="33" t="s">
        <v>334</v>
      </c>
      <c r="K947" s="33" t="s">
        <v>231</v>
      </c>
      <c r="L947" s="33" t="s">
        <v>1875</v>
      </c>
      <c r="M947" s="70"/>
    </row>
    <row r="948" spans="1:13" s="3" customFormat="1" ht="49.5" hidden="1" customHeight="1" outlineLevel="2">
      <c r="A948" s="37" t="s">
        <v>1133</v>
      </c>
      <c r="B948" s="33" t="s">
        <v>333</v>
      </c>
      <c r="C948" s="33" t="s">
        <v>1874</v>
      </c>
      <c r="D948" s="33" t="s">
        <v>94</v>
      </c>
      <c r="E948" s="33" t="s">
        <v>1873</v>
      </c>
      <c r="F948" s="33" t="s">
        <v>139</v>
      </c>
      <c r="G948" s="24" t="s">
        <v>133</v>
      </c>
      <c r="H948" s="33" t="s">
        <v>140</v>
      </c>
      <c r="I948" s="69">
        <v>876190</v>
      </c>
      <c r="J948" s="33" t="s">
        <v>332</v>
      </c>
      <c r="K948" s="33" t="s">
        <v>231</v>
      </c>
      <c r="L948" s="33" t="s">
        <v>331</v>
      </c>
      <c r="M948" s="70"/>
    </row>
    <row r="949" spans="1:13" s="3" customFormat="1" ht="49.5" hidden="1" customHeight="1" outlineLevel="2">
      <c r="A949" s="37" t="s">
        <v>1133</v>
      </c>
      <c r="B949" s="38" t="s">
        <v>333</v>
      </c>
      <c r="C949" s="33" t="s">
        <v>1872</v>
      </c>
      <c r="D949" s="33" t="s">
        <v>94</v>
      </c>
      <c r="E949" s="33" t="s">
        <v>1871</v>
      </c>
      <c r="F949" s="38" t="s">
        <v>139</v>
      </c>
      <c r="G949" s="24" t="s">
        <v>133</v>
      </c>
      <c r="H949" s="33" t="s">
        <v>140</v>
      </c>
      <c r="I949" s="69">
        <v>857143</v>
      </c>
      <c r="J949" s="38" t="s">
        <v>335</v>
      </c>
      <c r="K949" s="33" t="s">
        <v>231</v>
      </c>
      <c r="L949" s="38" t="s">
        <v>1870</v>
      </c>
      <c r="M949" s="70"/>
    </row>
    <row r="950" spans="1:13" s="3" customFormat="1" ht="49.5" hidden="1" customHeight="1" outlineLevel="2">
      <c r="A950" s="37" t="s">
        <v>1133</v>
      </c>
      <c r="B950" s="33" t="s">
        <v>1869</v>
      </c>
      <c r="C950" s="33" t="s">
        <v>1868</v>
      </c>
      <c r="D950" s="33" t="s">
        <v>145</v>
      </c>
      <c r="E950" s="33" t="s">
        <v>1180</v>
      </c>
      <c r="F950" s="33" t="s">
        <v>139</v>
      </c>
      <c r="G950" s="24" t="s">
        <v>133</v>
      </c>
      <c r="H950" s="33" t="s">
        <v>140</v>
      </c>
      <c r="I950" s="69">
        <v>600000</v>
      </c>
      <c r="J950" s="33" t="s">
        <v>1867</v>
      </c>
      <c r="K950" s="33" t="s">
        <v>231</v>
      </c>
      <c r="L950" s="33" t="s">
        <v>1866</v>
      </c>
      <c r="M950" s="70"/>
    </row>
    <row r="951" spans="1:13" s="3" customFormat="1" ht="49.5" hidden="1" customHeight="1" outlineLevel="2">
      <c r="A951" s="37" t="s">
        <v>1133</v>
      </c>
      <c r="B951" s="33" t="s">
        <v>1865</v>
      </c>
      <c r="C951" s="33" t="s">
        <v>830</v>
      </c>
      <c r="D951" s="33" t="s">
        <v>46</v>
      </c>
      <c r="E951" s="33" t="s">
        <v>1864</v>
      </c>
      <c r="F951" s="33" t="s">
        <v>139</v>
      </c>
      <c r="G951" s="24" t="s">
        <v>133</v>
      </c>
      <c r="H951" s="33" t="s">
        <v>140</v>
      </c>
      <c r="I951" s="69">
        <v>142857</v>
      </c>
      <c r="J951" s="33" t="s">
        <v>338</v>
      </c>
      <c r="K951" s="33" t="s">
        <v>231</v>
      </c>
      <c r="L951" s="33" t="s">
        <v>337</v>
      </c>
      <c r="M951" s="70"/>
    </row>
    <row r="952" spans="1:13" s="3" customFormat="1" ht="49.5" hidden="1" customHeight="1" outlineLevel="2">
      <c r="A952" s="37" t="s">
        <v>1133</v>
      </c>
      <c r="B952" s="34" t="s">
        <v>1150</v>
      </c>
      <c r="C952" s="34" t="s">
        <v>830</v>
      </c>
      <c r="D952" s="34" t="s">
        <v>46</v>
      </c>
      <c r="E952" s="34" t="s">
        <v>1863</v>
      </c>
      <c r="F952" s="34" t="s">
        <v>139</v>
      </c>
      <c r="G952" s="24" t="s">
        <v>133</v>
      </c>
      <c r="H952" s="70" t="s">
        <v>140</v>
      </c>
      <c r="I952" s="69">
        <v>142857</v>
      </c>
      <c r="J952" s="34" t="s">
        <v>338</v>
      </c>
      <c r="K952" s="34" t="s">
        <v>231</v>
      </c>
      <c r="L952" s="34" t="s">
        <v>337</v>
      </c>
      <c r="M952" s="38"/>
    </row>
    <row r="953" spans="1:13" s="3" customFormat="1" ht="49.5" hidden="1" customHeight="1" outlineLevel="2">
      <c r="A953" s="37" t="s">
        <v>1133</v>
      </c>
      <c r="B953" s="34" t="s">
        <v>1849</v>
      </c>
      <c r="C953" s="34" t="s">
        <v>830</v>
      </c>
      <c r="D953" s="34" t="s">
        <v>46</v>
      </c>
      <c r="E953" s="34" t="s">
        <v>1862</v>
      </c>
      <c r="F953" s="34" t="s">
        <v>139</v>
      </c>
      <c r="G953" s="24" t="s">
        <v>133</v>
      </c>
      <c r="H953" s="70" t="s">
        <v>140</v>
      </c>
      <c r="I953" s="69">
        <v>142857</v>
      </c>
      <c r="J953" s="34" t="s">
        <v>338</v>
      </c>
      <c r="K953" s="34" t="s">
        <v>231</v>
      </c>
      <c r="L953" s="34" t="s">
        <v>337</v>
      </c>
      <c r="M953" s="38"/>
    </row>
    <row r="954" spans="1:13" s="3" customFormat="1" ht="49.5" hidden="1" customHeight="1" outlineLevel="2">
      <c r="A954" s="37" t="s">
        <v>1133</v>
      </c>
      <c r="B954" s="34" t="s">
        <v>1861</v>
      </c>
      <c r="C954" s="34" t="s">
        <v>1860</v>
      </c>
      <c r="D954" s="34" t="s">
        <v>145</v>
      </c>
      <c r="E954" s="34" t="s">
        <v>1859</v>
      </c>
      <c r="F954" s="34" t="s">
        <v>139</v>
      </c>
      <c r="G954" s="24" t="s">
        <v>133</v>
      </c>
      <c r="H954" s="70" t="s">
        <v>140</v>
      </c>
      <c r="I954" s="69">
        <v>140000</v>
      </c>
      <c r="J954" s="34" t="s">
        <v>1858</v>
      </c>
      <c r="K954" s="34" t="s">
        <v>231</v>
      </c>
      <c r="L954" s="34" t="s">
        <v>1857</v>
      </c>
      <c r="M954" s="38"/>
    </row>
    <row r="955" spans="1:13" s="3" customFormat="1" ht="49.5" hidden="1" customHeight="1" outlineLevel="2">
      <c r="A955" s="37" t="s">
        <v>1133</v>
      </c>
      <c r="B955" s="33" t="s">
        <v>803</v>
      </c>
      <c r="C955" s="33" t="s">
        <v>804</v>
      </c>
      <c r="D955" s="33" t="s">
        <v>54</v>
      </c>
      <c r="E955" s="33" t="s">
        <v>1856</v>
      </c>
      <c r="F955" s="33" t="s">
        <v>232</v>
      </c>
      <c r="G955" s="24" t="s">
        <v>133</v>
      </c>
      <c r="H955" s="33" t="s">
        <v>140</v>
      </c>
      <c r="I955" s="69">
        <v>30476</v>
      </c>
      <c r="J955" s="33" t="s">
        <v>233</v>
      </c>
      <c r="K955" s="33" t="s">
        <v>1149</v>
      </c>
      <c r="L955" s="33" t="s">
        <v>330</v>
      </c>
      <c r="M955" s="70"/>
    </row>
    <row r="956" spans="1:13" s="3" customFormat="1" ht="49.5" hidden="1" customHeight="1" outlineLevel="2">
      <c r="A956" s="37" t="s">
        <v>1133</v>
      </c>
      <c r="B956" s="33" t="s">
        <v>1150</v>
      </c>
      <c r="C956" s="33" t="s">
        <v>1855</v>
      </c>
      <c r="D956" s="33" t="s">
        <v>54</v>
      </c>
      <c r="E956" s="33" t="s">
        <v>1854</v>
      </c>
      <c r="F956" s="33" t="s">
        <v>821</v>
      </c>
      <c r="G956" s="24" t="s">
        <v>133</v>
      </c>
      <c r="H956" s="33" t="s">
        <v>351</v>
      </c>
      <c r="I956" s="69">
        <v>57143</v>
      </c>
      <c r="J956" s="33" t="s">
        <v>1853</v>
      </c>
      <c r="K956" s="33" t="s">
        <v>231</v>
      </c>
      <c r="L956" s="33" t="s">
        <v>362</v>
      </c>
      <c r="M956" s="70"/>
    </row>
    <row r="957" spans="1:13" s="3" customFormat="1" ht="49.5" hidden="1" customHeight="1" outlineLevel="2">
      <c r="A957" s="37" t="s">
        <v>1133</v>
      </c>
      <c r="B957" s="33" t="s">
        <v>1150</v>
      </c>
      <c r="C957" s="33" t="s">
        <v>1852</v>
      </c>
      <c r="D957" s="33" t="s">
        <v>46</v>
      </c>
      <c r="E957" s="33" t="s">
        <v>1851</v>
      </c>
      <c r="F957" s="33" t="s">
        <v>821</v>
      </c>
      <c r="G957" s="24" t="s">
        <v>133</v>
      </c>
      <c r="H957" s="33" t="s">
        <v>351</v>
      </c>
      <c r="I957" s="69">
        <v>19048</v>
      </c>
      <c r="J957" s="33" t="s">
        <v>405</v>
      </c>
      <c r="K957" s="33" t="s">
        <v>231</v>
      </c>
      <c r="L957" s="33" t="s">
        <v>1850</v>
      </c>
      <c r="M957" s="38"/>
    </row>
    <row r="958" spans="1:13" s="3" customFormat="1" ht="49.5" hidden="1" customHeight="1" outlineLevel="2">
      <c r="A958" s="37" t="s">
        <v>1133</v>
      </c>
      <c r="B958" s="33" t="s">
        <v>1849</v>
      </c>
      <c r="C958" s="33" t="s">
        <v>1155</v>
      </c>
      <c r="D958" s="33" t="s">
        <v>54</v>
      </c>
      <c r="E958" s="33" t="s">
        <v>1848</v>
      </c>
      <c r="F958" s="33" t="s">
        <v>821</v>
      </c>
      <c r="G958" s="24" t="s">
        <v>133</v>
      </c>
      <c r="H958" s="33" t="s">
        <v>351</v>
      </c>
      <c r="I958" s="69">
        <v>59524</v>
      </c>
      <c r="J958" s="33" t="s">
        <v>208</v>
      </c>
      <c r="K958" s="33" t="s">
        <v>231</v>
      </c>
      <c r="L958" s="33" t="s">
        <v>208</v>
      </c>
      <c r="M958" s="38"/>
    </row>
    <row r="959" spans="1:13" s="3" customFormat="1" ht="82.5" hidden="1" customHeight="1" outlineLevel="2">
      <c r="A959" s="37" t="s">
        <v>1133</v>
      </c>
      <c r="B959" s="33" t="s">
        <v>1847</v>
      </c>
      <c r="C959" s="33" t="s">
        <v>1146</v>
      </c>
      <c r="D959" s="33" t="s">
        <v>54</v>
      </c>
      <c r="E959" s="33" t="s">
        <v>1846</v>
      </c>
      <c r="F959" s="33" t="s">
        <v>819</v>
      </c>
      <c r="G959" s="24" t="s">
        <v>133</v>
      </c>
      <c r="H959" s="33" t="s">
        <v>351</v>
      </c>
      <c r="I959" s="69">
        <v>47619</v>
      </c>
      <c r="J959" s="33" t="s">
        <v>277</v>
      </c>
      <c r="K959" s="33" t="s">
        <v>231</v>
      </c>
      <c r="L959" s="33" t="s">
        <v>353</v>
      </c>
      <c r="M959" s="38"/>
    </row>
    <row r="960" spans="1:13" s="3" customFormat="1" ht="49.5" hidden="1" customHeight="1" outlineLevel="2">
      <c r="A960" s="37" t="s">
        <v>1133</v>
      </c>
      <c r="B960" s="33" t="s">
        <v>1845</v>
      </c>
      <c r="C960" s="33" t="s">
        <v>1844</v>
      </c>
      <c r="D960" s="33" t="s">
        <v>46</v>
      </c>
      <c r="E960" s="33" t="s">
        <v>1843</v>
      </c>
      <c r="F960" s="33" t="s">
        <v>819</v>
      </c>
      <c r="G960" s="24" t="s">
        <v>133</v>
      </c>
      <c r="H960" s="33" t="s">
        <v>351</v>
      </c>
      <c r="I960" s="69">
        <v>60000</v>
      </c>
      <c r="J960" s="33" t="s">
        <v>1157</v>
      </c>
      <c r="K960" s="33" t="s">
        <v>231</v>
      </c>
      <c r="L960" s="33" t="s">
        <v>1842</v>
      </c>
      <c r="M960" s="38"/>
    </row>
    <row r="961" spans="1:13" s="3" customFormat="1" ht="49.5" hidden="1" customHeight="1" outlineLevel="2">
      <c r="A961" s="37" t="s">
        <v>1133</v>
      </c>
      <c r="B961" s="33" t="s">
        <v>1841</v>
      </c>
      <c r="C961" s="33" t="s">
        <v>1840</v>
      </c>
      <c r="D961" s="33" t="s">
        <v>54</v>
      </c>
      <c r="E961" s="33" t="s">
        <v>1839</v>
      </c>
      <c r="F961" s="33" t="s">
        <v>324</v>
      </c>
      <c r="G961" s="24" t="s">
        <v>133</v>
      </c>
      <c r="H961" s="33" t="s">
        <v>351</v>
      </c>
      <c r="I961" s="69">
        <v>47619</v>
      </c>
      <c r="J961" s="33" t="s">
        <v>329</v>
      </c>
      <c r="K961" s="33" t="s">
        <v>231</v>
      </c>
      <c r="L961" s="33" t="s">
        <v>1838</v>
      </c>
      <c r="M961" s="24" t="s">
        <v>148</v>
      </c>
    </row>
    <row r="962" spans="1:13" s="3" customFormat="1" ht="49.5" hidden="1" customHeight="1" outlineLevel="2">
      <c r="A962" s="37" t="s">
        <v>1133</v>
      </c>
      <c r="B962" s="33" t="s">
        <v>1837</v>
      </c>
      <c r="C962" s="33" t="s">
        <v>1836</v>
      </c>
      <c r="D962" s="33" t="s">
        <v>46</v>
      </c>
      <c r="E962" s="33" t="s">
        <v>1835</v>
      </c>
      <c r="F962" s="33" t="s">
        <v>324</v>
      </c>
      <c r="G962" s="24" t="s">
        <v>133</v>
      </c>
      <c r="H962" s="33" t="s">
        <v>351</v>
      </c>
      <c r="I962" s="69">
        <v>28571</v>
      </c>
      <c r="J962" s="33" t="s">
        <v>806</v>
      </c>
      <c r="K962" s="33" t="s">
        <v>231</v>
      </c>
      <c r="L962" s="33" t="s">
        <v>1834</v>
      </c>
      <c r="M962" s="75"/>
    </row>
    <row r="963" spans="1:13" s="3" customFormat="1" ht="181.5" hidden="1" customHeight="1" outlineLevel="2">
      <c r="A963" s="37" t="s">
        <v>1133</v>
      </c>
      <c r="B963" s="70" t="s">
        <v>1833</v>
      </c>
      <c r="C963" s="70" t="s">
        <v>1832</v>
      </c>
      <c r="D963" s="33" t="s">
        <v>107</v>
      </c>
      <c r="E963" s="70" t="s">
        <v>1831</v>
      </c>
      <c r="F963" s="70" t="s">
        <v>324</v>
      </c>
      <c r="G963" s="24" t="s">
        <v>133</v>
      </c>
      <c r="H963" s="70" t="s">
        <v>351</v>
      </c>
      <c r="I963" s="69">
        <v>294462</v>
      </c>
      <c r="J963" s="70" t="s">
        <v>1157</v>
      </c>
      <c r="K963" s="70" t="s">
        <v>231</v>
      </c>
      <c r="L963" s="70" t="s">
        <v>1830</v>
      </c>
      <c r="M963" s="24" t="s">
        <v>148</v>
      </c>
    </row>
    <row r="964" spans="1:13" s="3" customFormat="1" ht="49.5" hidden="1" customHeight="1" outlineLevel="2">
      <c r="A964" s="37" t="s">
        <v>1133</v>
      </c>
      <c r="B964" s="31" t="s">
        <v>1811</v>
      </c>
      <c r="C964" s="28" t="s">
        <v>838</v>
      </c>
      <c r="D964" s="29" t="s">
        <v>46</v>
      </c>
      <c r="E964" s="29" t="s">
        <v>1829</v>
      </c>
      <c r="F964" s="31" t="s">
        <v>324</v>
      </c>
      <c r="G964" s="24" t="s">
        <v>133</v>
      </c>
      <c r="H964" s="30" t="s">
        <v>351</v>
      </c>
      <c r="I964" s="69">
        <v>69841</v>
      </c>
      <c r="J964" s="29" t="s">
        <v>134</v>
      </c>
      <c r="K964" s="29" t="s">
        <v>231</v>
      </c>
      <c r="L964" s="28" t="s">
        <v>1162</v>
      </c>
      <c r="M964" s="30"/>
    </row>
    <row r="965" spans="1:13" s="3" customFormat="1" ht="49.5" hidden="1" customHeight="1" outlineLevel="2">
      <c r="A965" s="37" t="s">
        <v>1133</v>
      </c>
      <c r="B965" s="27" t="s">
        <v>1816</v>
      </c>
      <c r="C965" s="27" t="s">
        <v>807</v>
      </c>
      <c r="D965" s="27" t="s">
        <v>46</v>
      </c>
      <c r="E965" s="70" t="s">
        <v>1828</v>
      </c>
      <c r="F965" s="70" t="s">
        <v>324</v>
      </c>
      <c r="G965" s="24" t="s">
        <v>133</v>
      </c>
      <c r="H965" s="70" t="s">
        <v>351</v>
      </c>
      <c r="I965" s="69">
        <v>45714</v>
      </c>
      <c r="J965" s="70" t="s">
        <v>326</v>
      </c>
      <c r="K965" s="24" t="s">
        <v>231</v>
      </c>
      <c r="L965" s="28" t="s">
        <v>808</v>
      </c>
      <c r="M965" s="24"/>
    </row>
    <row r="966" spans="1:13" s="3" customFormat="1" ht="49.5" hidden="1" customHeight="1" outlineLevel="2">
      <c r="A966" s="37" t="s">
        <v>1133</v>
      </c>
      <c r="B966" s="27" t="s">
        <v>1827</v>
      </c>
      <c r="C966" s="27" t="s">
        <v>1826</v>
      </c>
      <c r="D966" s="27" t="s">
        <v>142</v>
      </c>
      <c r="E966" s="70" t="s">
        <v>1825</v>
      </c>
      <c r="F966" s="70" t="s">
        <v>324</v>
      </c>
      <c r="G966" s="24" t="s">
        <v>133</v>
      </c>
      <c r="H966" s="70" t="s">
        <v>351</v>
      </c>
      <c r="I966" s="69">
        <v>287656</v>
      </c>
      <c r="J966" s="70" t="s">
        <v>1824</v>
      </c>
      <c r="K966" s="24" t="s">
        <v>231</v>
      </c>
      <c r="L966" s="32" t="s">
        <v>1823</v>
      </c>
      <c r="M966" s="27"/>
    </row>
    <row r="967" spans="1:13" s="3" customFormat="1" ht="198" hidden="1" customHeight="1" outlineLevel="2">
      <c r="A967" s="37" t="s">
        <v>1133</v>
      </c>
      <c r="B967" s="27" t="s">
        <v>1822</v>
      </c>
      <c r="C967" s="27" t="s">
        <v>1821</v>
      </c>
      <c r="D967" s="27" t="s">
        <v>107</v>
      </c>
      <c r="E967" s="70" t="s">
        <v>841</v>
      </c>
      <c r="F967" s="70" t="s">
        <v>324</v>
      </c>
      <c r="G967" s="24" t="s">
        <v>133</v>
      </c>
      <c r="H967" s="70" t="s">
        <v>351</v>
      </c>
      <c r="I967" s="69">
        <v>30400</v>
      </c>
      <c r="J967" s="70" t="s">
        <v>1820</v>
      </c>
      <c r="K967" s="24" t="s">
        <v>231</v>
      </c>
      <c r="L967" s="32" t="s">
        <v>1819</v>
      </c>
      <c r="M967" s="24"/>
    </row>
    <row r="968" spans="1:13" s="3" customFormat="1" ht="82.5" hidden="1" customHeight="1" outlineLevel="2">
      <c r="A968" s="37" t="s">
        <v>1133</v>
      </c>
      <c r="B968" s="27" t="s">
        <v>1818</v>
      </c>
      <c r="C968" s="27" t="s">
        <v>807</v>
      </c>
      <c r="D968" s="27" t="s">
        <v>46</v>
      </c>
      <c r="E968" s="70" t="s">
        <v>1817</v>
      </c>
      <c r="F968" s="70" t="s">
        <v>324</v>
      </c>
      <c r="G968" s="24" t="s">
        <v>133</v>
      </c>
      <c r="H968" s="70" t="s">
        <v>351</v>
      </c>
      <c r="I968" s="69">
        <v>45714</v>
      </c>
      <c r="J968" s="70" t="s">
        <v>326</v>
      </c>
      <c r="K968" s="24" t="s">
        <v>231</v>
      </c>
      <c r="L968" s="28" t="s">
        <v>808</v>
      </c>
      <c r="M968" s="24"/>
    </row>
    <row r="969" spans="1:13" s="3" customFormat="1" ht="49.5" hidden="1" customHeight="1" outlineLevel="2">
      <c r="A969" s="37" t="s">
        <v>1133</v>
      </c>
      <c r="B969" s="27" t="s">
        <v>1816</v>
      </c>
      <c r="C969" s="27" t="s">
        <v>829</v>
      </c>
      <c r="D969" s="27" t="s">
        <v>54</v>
      </c>
      <c r="E969" s="70" t="s">
        <v>1815</v>
      </c>
      <c r="F969" s="70" t="s">
        <v>324</v>
      </c>
      <c r="G969" s="24" t="s">
        <v>133</v>
      </c>
      <c r="H969" s="70" t="s">
        <v>351</v>
      </c>
      <c r="I969" s="69">
        <v>85714</v>
      </c>
      <c r="J969" s="70" t="s">
        <v>189</v>
      </c>
      <c r="K969" s="24" t="s">
        <v>231</v>
      </c>
      <c r="L969" s="28" t="s">
        <v>340</v>
      </c>
      <c r="M969" s="24"/>
    </row>
    <row r="970" spans="1:13" s="3" customFormat="1" ht="66" hidden="1" customHeight="1" outlineLevel="2">
      <c r="A970" s="37" t="s">
        <v>1133</v>
      </c>
      <c r="B970" s="27" t="s">
        <v>1814</v>
      </c>
      <c r="C970" s="27" t="s">
        <v>827</v>
      </c>
      <c r="D970" s="27" t="s">
        <v>54</v>
      </c>
      <c r="E970" s="70" t="s">
        <v>1813</v>
      </c>
      <c r="F970" s="70" t="s">
        <v>324</v>
      </c>
      <c r="G970" s="24" t="s">
        <v>133</v>
      </c>
      <c r="H970" s="70" t="s">
        <v>351</v>
      </c>
      <c r="I970" s="69">
        <v>52380</v>
      </c>
      <c r="J970" s="70" t="s">
        <v>828</v>
      </c>
      <c r="K970" s="24" t="s">
        <v>231</v>
      </c>
      <c r="L970" s="28" t="s">
        <v>1812</v>
      </c>
      <c r="M970" s="24"/>
    </row>
    <row r="971" spans="1:13" s="3" customFormat="1" ht="49.5" hidden="1" customHeight="1" outlineLevel="2">
      <c r="A971" s="37" t="s">
        <v>1133</v>
      </c>
      <c r="B971" s="27" t="s">
        <v>1811</v>
      </c>
      <c r="C971" s="27" t="s">
        <v>839</v>
      </c>
      <c r="D971" s="27" t="s">
        <v>46</v>
      </c>
      <c r="E971" s="70" t="s">
        <v>1810</v>
      </c>
      <c r="F971" s="70" t="s">
        <v>324</v>
      </c>
      <c r="G971" s="24" t="s">
        <v>133</v>
      </c>
      <c r="H971" s="70" t="s">
        <v>351</v>
      </c>
      <c r="I971" s="69">
        <v>76190</v>
      </c>
      <c r="J971" s="70" t="s">
        <v>350</v>
      </c>
      <c r="K971" s="24" t="s">
        <v>231</v>
      </c>
      <c r="L971" s="28" t="s">
        <v>349</v>
      </c>
      <c r="M971" s="24"/>
    </row>
    <row r="972" spans="1:13" s="3" customFormat="1" ht="25.35" hidden="1" customHeight="1" outlineLevel="1">
      <c r="A972" s="39" t="s">
        <v>1809</v>
      </c>
      <c r="B972" s="39"/>
      <c r="C972" s="39"/>
      <c r="D972" s="39"/>
      <c r="E972" s="39"/>
      <c r="F972" s="39"/>
      <c r="G972" s="39"/>
      <c r="H972" s="54"/>
      <c r="I972" s="43">
        <f>SUM(I973:I1133)</f>
        <v>21707479</v>
      </c>
      <c r="J972" s="39"/>
      <c r="K972" s="39"/>
      <c r="L972" s="39"/>
      <c r="M972" s="39"/>
    </row>
    <row r="973" spans="1:13" s="3" customFormat="1" ht="49.5" hidden="1" customHeight="1" outlineLevel="2">
      <c r="A973" s="37" t="s">
        <v>840</v>
      </c>
      <c r="B973" s="33" t="s">
        <v>1808</v>
      </c>
      <c r="C973" s="33" t="s">
        <v>1807</v>
      </c>
      <c r="D973" s="33" t="s">
        <v>54</v>
      </c>
      <c r="E973" s="33" t="s">
        <v>1806</v>
      </c>
      <c r="F973" s="33" t="s">
        <v>235</v>
      </c>
      <c r="G973" s="33" t="s">
        <v>842</v>
      </c>
      <c r="H973" s="33" t="s">
        <v>48</v>
      </c>
      <c r="I973" s="69">
        <v>50000</v>
      </c>
      <c r="J973" s="33" t="s">
        <v>122</v>
      </c>
      <c r="K973" s="33" t="s">
        <v>1805</v>
      </c>
      <c r="L973" s="33" t="s">
        <v>123</v>
      </c>
      <c r="M973" s="70"/>
    </row>
    <row r="974" spans="1:13" s="3" customFormat="1" ht="33" hidden="1" customHeight="1" outlineLevel="2">
      <c r="A974" s="37" t="s">
        <v>840</v>
      </c>
      <c r="B974" s="33" t="s">
        <v>1804</v>
      </c>
      <c r="C974" s="33" t="s">
        <v>1803</v>
      </c>
      <c r="D974" s="33" t="s">
        <v>54</v>
      </c>
      <c r="E974" s="33" t="s">
        <v>1802</v>
      </c>
      <c r="F974" s="33" t="s">
        <v>235</v>
      </c>
      <c r="G974" s="33" t="s">
        <v>842</v>
      </c>
      <c r="H974" s="33" t="s">
        <v>48</v>
      </c>
      <c r="I974" s="69">
        <v>50000</v>
      </c>
      <c r="J974" s="33" t="s">
        <v>188</v>
      </c>
      <c r="K974" s="33" t="s">
        <v>1801</v>
      </c>
      <c r="L974" s="33" t="s">
        <v>208</v>
      </c>
      <c r="M974" s="24" t="s">
        <v>148</v>
      </c>
    </row>
    <row r="975" spans="1:13" s="3" customFormat="1" ht="49.5" hidden="1" customHeight="1" outlineLevel="2">
      <c r="A975" s="37" t="s">
        <v>840</v>
      </c>
      <c r="B975" s="33" t="s">
        <v>1800</v>
      </c>
      <c r="C975" s="33" t="s">
        <v>1799</v>
      </c>
      <c r="D975" s="33" t="s">
        <v>46</v>
      </c>
      <c r="E975" s="33" t="s">
        <v>933</v>
      </c>
      <c r="F975" s="33" t="s">
        <v>235</v>
      </c>
      <c r="G975" s="33" t="s">
        <v>842</v>
      </c>
      <c r="H975" s="33" t="s">
        <v>48</v>
      </c>
      <c r="I975" s="69">
        <v>50000</v>
      </c>
      <c r="J975" s="33" t="s">
        <v>304</v>
      </c>
      <c r="K975" s="33" t="s">
        <v>1798</v>
      </c>
      <c r="L975" s="33" t="s">
        <v>1797</v>
      </c>
      <c r="M975" s="24" t="s">
        <v>148</v>
      </c>
    </row>
    <row r="976" spans="1:13" s="3" customFormat="1" ht="66" hidden="1" customHeight="1" outlineLevel="2">
      <c r="A976" s="37" t="s">
        <v>840</v>
      </c>
      <c r="B976" s="33" t="s">
        <v>309</v>
      </c>
      <c r="C976" s="33" t="s">
        <v>558</v>
      </c>
      <c r="D976" s="33" t="s">
        <v>46</v>
      </c>
      <c r="E976" s="33" t="s">
        <v>1796</v>
      </c>
      <c r="F976" s="33" t="s">
        <v>113</v>
      </c>
      <c r="G976" s="33" t="s">
        <v>842</v>
      </c>
      <c r="H976" s="33" t="s">
        <v>48</v>
      </c>
      <c r="I976" s="69">
        <v>224100</v>
      </c>
      <c r="J976" s="33" t="s">
        <v>308</v>
      </c>
      <c r="K976" s="33" t="s">
        <v>1795</v>
      </c>
      <c r="L976" s="33" t="s">
        <v>307</v>
      </c>
      <c r="M976" s="24" t="s">
        <v>148</v>
      </c>
    </row>
    <row r="977" spans="1:13" s="3" customFormat="1" ht="33" hidden="1" customHeight="1" outlineLevel="2">
      <c r="A977" s="37" t="s">
        <v>840</v>
      </c>
      <c r="B977" s="33" t="s">
        <v>1794</v>
      </c>
      <c r="C977" s="33" t="s">
        <v>1793</v>
      </c>
      <c r="D977" s="33" t="s">
        <v>54</v>
      </c>
      <c r="E977" s="33" t="s">
        <v>794</v>
      </c>
      <c r="F977" s="33" t="s">
        <v>323</v>
      </c>
      <c r="G977" s="33" t="s">
        <v>842</v>
      </c>
      <c r="H977" s="33" t="s">
        <v>146</v>
      </c>
      <c r="I977" s="69">
        <v>57600</v>
      </c>
      <c r="J977" s="33" t="s">
        <v>688</v>
      </c>
      <c r="K977" s="33" t="s">
        <v>1792</v>
      </c>
      <c r="L977" s="33" t="s">
        <v>689</v>
      </c>
      <c r="M977" s="70"/>
    </row>
    <row r="978" spans="1:13" s="3" customFormat="1" ht="49.5" hidden="1" customHeight="1" outlineLevel="2">
      <c r="A978" s="37" t="s">
        <v>840</v>
      </c>
      <c r="B978" s="33" t="s">
        <v>1791</v>
      </c>
      <c r="C978" s="33" t="s">
        <v>1790</v>
      </c>
      <c r="D978" s="33" t="s">
        <v>145</v>
      </c>
      <c r="E978" s="33" t="s">
        <v>1774</v>
      </c>
      <c r="F978" s="33" t="s">
        <v>294</v>
      </c>
      <c r="G978" s="33" t="s">
        <v>842</v>
      </c>
      <c r="H978" s="33" t="s">
        <v>48</v>
      </c>
      <c r="I978" s="69">
        <v>10000</v>
      </c>
      <c r="J978" s="33" t="s">
        <v>1789</v>
      </c>
      <c r="K978" s="33" t="s">
        <v>1788</v>
      </c>
      <c r="L978" s="33" t="s">
        <v>1787</v>
      </c>
      <c r="M978" s="33"/>
    </row>
    <row r="979" spans="1:13" s="3" customFormat="1" ht="33" hidden="1" customHeight="1" outlineLevel="2">
      <c r="A979" s="37" t="s">
        <v>840</v>
      </c>
      <c r="B979" s="33" t="s">
        <v>1786</v>
      </c>
      <c r="C979" s="33" t="s">
        <v>1785</v>
      </c>
      <c r="D979" s="33" t="s">
        <v>94</v>
      </c>
      <c r="E979" s="33" t="s">
        <v>951</v>
      </c>
      <c r="F979" s="33" t="s">
        <v>313</v>
      </c>
      <c r="G979" s="33" t="s">
        <v>842</v>
      </c>
      <c r="H979" s="33" t="s">
        <v>48</v>
      </c>
      <c r="I979" s="69">
        <v>38095</v>
      </c>
      <c r="J979" s="33" t="s">
        <v>1784</v>
      </c>
      <c r="K979" s="33" t="s">
        <v>115</v>
      </c>
      <c r="L979" s="33" t="s">
        <v>1783</v>
      </c>
      <c r="M979" s="24" t="s">
        <v>148</v>
      </c>
    </row>
    <row r="980" spans="1:13" s="3" customFormat="1" ht="33" hidden="1" customHeight="1" outlineLevel="2">
      <c r="A980" s="37" t="s">
        <v>840</v>
      </c>
      <c r="B980" s="33" t="s">
        <v>1781</v>
      </c>
      <c r="C980" s="33" t="s">
        <v>1780</v>
      </c>
      <c r="D980" s="33" t="s">
        <v>145</v>
      </c>
      <c r="E980" s="33" t="s">
        <v>1779</v>
      </c>
      <c r="F980" s="33" t="s">
        <v>313</v>
      </c>
      <c r="G980" s="33" t="s">
        <v>842</v>
      </c>
      <c r="H980" s="33" t="s">
        <v>48</v>
      </c>
      <c r="I980" s="69">
        <v>10000</v>
      </c>
      <c r="J980" s="33" t="s">
        <v>1773</v>
      </c>
      <c r="K980" s="33" t="s">
        <v>115</v>
      </c>
      <c r="L980" s="33" t="s">
        <v>1782</v>
      </c>
      <c r="M980" s="70"/>
    </row>
    <row r="981" spans="1:13" s="3" customFormat="1" ht="33" hidden="1" customHeight="1" outlineLevel="2">
      <c r="A981" s="37" t="s">
        <v>840</v>
      </c>
      <c r="B981" s="33" t="s">
        <v>1781</v>
      </c>
      <c r="C981" s="33" t="s">
        <v>1780</v>
      </c>
      <c r="D981" s="33" t="s">
        <v>145</v>
      </c>
      <c r="E981" s="33" t="s">
        <v>1779</v>
      </c>
      <c r="F981" s="33" t="s">
        <v>313</v>
      </c>
      <c r="G981" s="33" t="s">
        <v>842</v>
      </c>
      <c r="H981" s="33" t="s">
        <v>48</v>
      </c>
      <c r="I981" s="69">
        <v>40000</v>
      </c>
      <c r="J981" s="33" t="s">
        <v>577</v>
      </c>
      <c r="K981" s="33" t="s">
        <v>115</v>
      </c>
      <c r="L981" s="33" t="s">
        <v>1778</v>
      </c>
      <c r="M981" s="70"/>
    </row>
    <row r="982" spans="1:13" s="3" customFormat="1" ht="66" hidden="1" customHeight="1" outlineLevel="2">
      <c r="A982" s="37" t="s">
        <v>840</v>
      </c>
      <c r="B982" s="33" t="s">
        <v>541</v>
      </c>
      <c r="C982" s="33" t="s">
        <v>542</v>
      </c>
      <c r="D982" s="33" t="s">
        <v>94</v>
      </c>
      <c r="E982" s="33" t="s">
        <v>1777</v>
      </c>
      <c r="F982" s="33" t="s">
        <v>293</v>
      </c>
      <c r="G982" s="33" t="s">
        <v>842</v>
      </c>
      <c r="H982" s="33" t="s">
        <v>48</v>
      </c>
      <c r="I982" s="69">
        <v>47619</v>
      </c>
      <c r="J982" s="33" t="s">
        <v>1776</v>
      </c>
      <c r="K982" s="33" t="s">
        <v>544</v>
      </c>
      <c r="L982" s="33" t="s">
        <v>1424</v>
      </c>
      <c r="M982" s="24" t="s">
        <v>148</v>
      </c>
    </row>
    <row r="983" spans="1:13" s="3" customFormat="1" ht="66" hidden="1" customHeight="1" outlineLevel="2">
      <c r="A983" s="37" t="s">
        <v>840</v>
      </c>
      <c r="B983" s="33" t="s">
        <v>1775</v>
      </c>
      <c r="C983" s="33" t="s">
        <v>542</v>
      </c>
      <c r="D983" s="33" t="s">
        <v>145</v>
      </c>
      <c r="E983" s="33" t="s">
        <v>1774</v>
      </c>
      <c r="F983" s="33" t="s">
        <v>293</v>
      </c>
      <c r="G983" s="33" t="s">
        <v>842</v>
      </c>
      <c r="H983" s="33" t="s">
        <v>48</v>
      </c>
      <c r="I983" s="69">
        <v>10000</v>
      </c>
      <c r="J983" s="33" t="s">
        <v>1773</v>
      </c>
      <c r="K983" s="33" t="s">
        <v>1772</v>
      </c>
      <c r="L983" s="33" t="s">
        <v>1771</v>
      </c>
      <c r="M983" s="33"/>
    </row>
    <row r="984" spans="1:13" s="3" customFormat="1" ht="33" hidden="1" customHeight="1" outlineLevel="2">
      <c r="A984" s="37" t="s">
        <v>840</v>
      </c>
      <c r="B984" s="33" t="s">
        <v>1326</v>
      </c>
      <c r="C984" s="33" t="s">
        <v>1415</v>
      </c>
      <c r="D984" s="33" t="s">
        <v>145</v>
      </c>
      <c r="E984" s="33" t="s">
        <v>794</v>
      </c>
      <c r="F984" s="33" t="s">
        <v>292</v>
      </c>
      <c r="G984" s="33" t="s">
        <v>842</v>
      </c>
      <c r="H984" s="33" t="s">
        <v>48</v>
      </c>
      <c r="I984" s="69">
        <v>38095</v>
      </c>
      <c r="J984" s="33" t="s">
        <v>1770</v>
      </c>
      <c r="K984" s="33" t="s">
        <v>1402</v>
      </c>
      <c r="L984" s="33" t="s">
        <v>1769</v>
      </c>
      <c r="M984" s="70"/>
    </row>
    <row r="985" spans="1:13" s="3" customFormat="1" ht="66" hidden="1" customHeight="1" outlineLevel="2">
      <c r="A985" s="37" t="s">
        <v>840</v>
      </c>
      <c r="B985" s="33" t="s">
        <v>559</v>
      </c>
      <c r="C985" s="33" t="s">
        <v>1768</v>
      </c>
      <c r="D985" s="33" t="s">
        <v>94</v>
      </c>
      <c r="E985" s="33" t="s">
        <v>951</v>
      </c>
      <c r="F985" s="33" t="s">
        <v>288</v>
      </c>
      <c r="G985" s="33" t="s">
        <v>842</v>
      </c>
      <c r="H985" s="33" t="s">
        <v>48</v>
      </c>
      <c r="I985" s="69">
        <v>90476</v>
      </c>
      <c r="J985" s="33" t="s">
        <v>1329</v>
      </c>
      <c r="K985" s="33" t="s">
        <v>1328</v>
      </c>
      <c r="L985" s="33" t="s">
        <v>1767</v>
      </c>
      <c r="M985" s="70" t="s">
        <v>105</v>
      </c>
    </row>
    <row r="986" spans="1:13" s="3" customFormat="1" ht="66" hidden="1" customHeight="1" outlineLevel="2">
      <c r="A986" s="37" t="s">
        <v>840</v>
      </c>
      <c r="B986" s="33" t="s">
        <v>1681</v>
      </c>
      <c r="C986" s="33" t="s">
        <v>845</v>
      </c>
      <c r="D986" s="33" t="s">
        <v>145</v>
      </c>
      <c r="E986" s="33" t="s">
        <v>1680</v>
      </c>
      <c r="F986" s="33" t="s">
        <v>286</v>
      </c>
      <c r="G986" s="33" t="s">
        <v>842</v>
      </c>
      <c r="H986" s="33" t="s">
        <v>48</v>
      </c>
      <c r="I986" s="69">
        <v>1000</v>
      </c>
      <c r="J986" s="33" t="s">
        <v>564</v>
      </c>
      <c r="K986" s="33" t="s">
        <v>1679</v>
      </c>
      <c r="L986" s="33" t="s">
        <v>565</v>
      </c>
      <c r="M986" s="70" t="s">
        <v>105</v>
      </c>
    </row>
    <row r="987" spans="1:13" s="3" customFormat="1" ht="66" hidden="1" customHeight="1" outlineLevel="2">
      <c r="A987" s="37" t="s">
        <v>840</v>
      </c>
      <c r="B987" s="33" t="s">
        <v>1681</v>
      </c>
      <c r="C987" s="33" t="s">
        <v>845</v>
      </c>
      <c r="D987" s="33" t="s">
        <v>145</v>
      </c>
      <c r="E987" s="33" t="s">
        <v>1752</v>
      </c>
      <c r="F987" s="33" t="s">
        <v>286</v>
      </c>
      <c r="G987" s="33" t="s">
        <v>842</v>
      </c>
      <c r="H987" s="33" t="s">
        <v>48</v>
      </c>
      <c r="I987" s="69">
        <v>1000</v>
      </c>
      <c r="J987" s="33" t="s">
        <v>562</v>
      </c>
      <c r="K987" s="33" t="s">
        <v>1679</v>
      </c>
      <c r="L987" s="33" t="s">
        <v>563</v>
      </c>
      <c r="M987" s="70"/>
    </row>
    <row r="988" spans="1:13" s="3" customFormat="1" ht="66" hidden="1" customHeight="1" outlineLevel="2">
      <c r="A988" s="37" t="s">
        <v>840</v>
      </c>
      <c r="B988" s="33" t="s">
        <v>1681</v>
      </c>
      <c r="C988" s="33" t="s">
        <v>845</v>
      </c>
      <c r="D988" s="33" t="s">
        <v>145</v>
      </c>
      <c r="E988" s="33" t="s">
        <v>1752</v>
      </c>
      <c r="F988" s="33" t="s">
        <v>286</v>
      </c>
      <c r="G988" s="33" t="s">
        <v>842</v>
      </c>
      <c r="H988" s="33" t="s">
        <v>48</v>
      </c>
      <c r="I988" s="69">
        <v>1000</v>
      </c>
      <c r="J988" s="33" t="s">
        <v>1766</v>
      </c>
      <c r="K988" s="33" t="s">
        <v>1679</v>
      </c>
      <c r="L988" s="33" t="s">
        <v>565</v>
      </c>
      <c r="M988" s="70"/>
    </row>
    <row r="989" spans="1:13" s="3" customFormat="1" ht="49.5" hidden="1" customHeight="1" outlineLevel="2">
      <c r="A989" s="37" t="s">
        <v>840</v>
      </c>
      <c r="B989" s="33" t="s">
        <v>1765</v>
      </c>
      <c r="C989" s="33" t="s">
        <v>1764</v>
      </c>
      <c r="D989" s="33" t="s">
        <v>145</v>
      </c>
      <c r="E989" s="33" t="s">
        <v>1666</v>
      </c>
      <c r="F989" s="33" t="s">
        <v>285</v>
      </c>
      <c r="G989" s="33" t="s">
        <v>842</v>
      </c>
      <c r="H989" s="33" t="s">
        <v>48</v>
      </c>
      <c r="I989" s="69">
        <v>15000</v>
      </c>
      <c r="J989" s="33" t="s">
        <v>371</v>
      </c>
      <c r="K989" s="33" t="s">
        <v>1763</v>
      </c>
      <c r="L989" s="33" t="s">
        <v>1762</v>
      </c>
      <c r="M989" s="70"/>
    </row>
    <row r="990" spans="1:13" s="3" customFormat="1" ht="33" hidden="1" customHeight="1" outlineLevel="2">
      <c r="A990" s="37" t="s">
        <v>840</v>
      </c>
      <c r="B990" s="33" t="s">
        <v>1761</v>
      </c>
      <c r="C990" s="33" t="s">
        <v>1667</v>
      </c>
      <c r="D990" s="33" t="s">
        <v>94</v>
      </c>
      <c r="E990" s="33" t="s">
        <v>1666</v>
      </c>
      <c r="F990" s="33" t="s">
        <v>316</v>
      </c>
      <c r="G990" s="33" t="s">
        <v>842</v>
      </c>
      <c r="H990" s="33" t="s">
        <v>48</v>
      </c>
      <c r="I990" s="69">
        <v>75000</v>
      </c>
      <c r="J990" s="33" t="s">
        <v>1760</v>
      </c>
      <c r="K990" s="33" t="s">
        <v>1759</v>
      </c>
      <c r="L990" s="33" t="s">
        <v>1758</v>
      </c>
      <c r="M990" s="70"/>
    </row>
    <row r="991" spans="1:13" s="3" customFormat="1" ht="49.5" hidden="1" customHeight="1" outlineLevel="2">
      <c r="A991" s="37" t="s">
        <v>840</v>
      </c>
      <c r="B991" s="33" t="s">
        <v>554</v>
      </c>
      <c r="C991" s="33" t="s">
        <v>1757</v>
      </c>
      <c r="D991" s="33" t="s">
        <v>145</v>
      </c>
      <c r="E991" s="33" t="s">
        <v>1756</v>
      </c>
      <c r="F991" s="33" t="s">
        <v>283</v>
      </c>
      <c r="G991" s="33" t="s">
        <v>842</v>
      </c>
      <c r="H991" s="33" t="s">
        <v>48</v>
      </c>
      <c r="I991" s="69">
        <v>2400</v>
      </c>
      <c r="J991" s="33" t="s">
        <v>284</v>
      </c>
      <c r="K991" s="33" t="s">
        <v>555</v>
      </c>
      <c r="L991" s="33" t="s">
        <v>556</v>
      </c>
      <c r="M991" s="70" t="s">
        <v>105</v>
      </c>
    </row>
    <row r="992" spans="1:13" s="3" customFormat="1" ht="49.5" hidden="1" customHeight="1" outlineLevel="2">
      <c r="A992" s="37" t="s">
        <v>840</v>
      </c>
      <c r="B992" s="33" t="s">
        <v>554</v>
      </c>
      <c r="C992" s="33" t="s">
        <v>1755</v>
      </c>
      <c r="D992" s="33" t="s">
        <v>145</v>
      </c>
      <c r="E992" s="33" t="s">
        <v>1754</v>
      </c>
      <c r="F992" s="33" t="s">
        <v>283</v>
      </c>
      <c r="G992" s="33" t="s">
        <v>842</v>
      </c>
      <c r="H992" s="33" t="s">
        <v>48</v>
      </c>
      <c r="I992" s="69">
        <v>2400</v>
      </c>
      <c r="J992" s="33" t="s">
        <v>284</v>
      </c>
      <c r="K992" s="33" t="s">
        <v>555</v>
      </c>
      <c r="L992" s="33" t="s">
        <v>556</v>
      </c>
      <c r="M992" s="70"/>
    </row>
    <row r="993" spans="1:13" s="3" customFormat="1" ht="49.5" hidden="1" customHeight="1" outlineLevel="2">
      <c r="A993" s="37" t="s">
        <v>840</v>
      </c>
      <c r="B993" s="33" t="s">
        <v>554</v>
      </c>
      <c r="C993" s="33" t="s">
        <v>1753</v>
      </c>
      <c r="D993" s="33" t="s">
        <v>94</v>
      </c>
      <c r="E993" s="33" t="s">
        <v>1752</v>
      </c>
      <c r="F993" s="33" t="s">
        <v>283</v>
      </c>
      <c r="G993" s="33" t="s">
        <v>842</v>
      </c>
      <c r="H993" s="33" t="s">
        <v>48</v>
      </c>
      <c r="I993" s="69">
        <v>8000</v>
      </c>
      <c r="J993" s="33" t="s">
        <v>143</v>
      </c>
      <c r="K993" s="33" t="s">
        <v>555</v>
      </c>
      <c r="L993" s="33" t="s">
        <v>557</v>
      </c>
      <c r="M993" s="70"/>
    </row>
    <row r="994" spans="1:13" s="3" customFormat="1" ht="49.5" hidden="1" customHeight="1" outlineLevel="2">
      <c r="A994" s="37" t="s">
        <v>840</v>
      </c>
      <c r="B994" s="33" t="s">
        <v>567</v>
      </c>
      <c r="C994" s="33" t="s">
        <v>859</v>
      </c>
      <c r="D994" s="33" t="s">
        <v>94</v>
      </c>
      <c r="E994" s="33" t="s">
        <v>1751</v>
      </c>
      <c r="F994" s="33" t="s">
        <v>315</v>
      </c>
      <c r="G994" s="33" t="s">
        <v>842</v>
      </c>
      <c r="H994" s="33" t="s">
        <v>48</v>
      </c>
      <c r="I994" s="69">
        <v>12000</v>
      </c>
      <c r="J994" s="33" t="s">
        <v>860</v>
      </c>
      <c r="K994" s="33" t="s">
        <v>861</v>
      </c>
      <c r="L994" s="33" t="s">
        <v>862</v>
      </c>
      <c r="M994" s="70"/>
    </row>
    <row r="995" spans="1:13" s="3" customFormat="1" ht="49.5" hidden="1" customHeight="1" outlineLevel="2">
      <c r="A995" s="37" t="s">
        <v>840</v>
      </c>
      <c r="B995" s="33" t="s">
        <v>1750</v>
      </c>
      <c r="C995" s="33" t="s">
        <v>1166</v>
      </c>
      <c r="D995" s="33" t="s">
        <v>41</v>
      </c>
      <c r="E995" s="33" t="s">
        <v>1749</v>
      </c>
      <c r="F995" s="33" t="s">
        <v>113</v>
      </c>
      <c r="G995" s="33"/>
      <c r="H995" s="33"/>
      <c r="I995" s="69">
        <v>0</v>
      </c>
      <c r="J995" s="33" t="s">
        <v>1748</v>
      </c>
      <c r="K995" s="33" t="s">
        <v>1747</v>
      </c>
      <c r="L995" s="33" t="s">
        <v>1167</v>
      </c>
      <c r="M995" s="25" t="s">
        <v>42</v>
      </c>
    </row>
    <row r="996" spans="1:13" s="3" customFormat="1" ht="33" hidden="1" customHeight="1" outlineLevel="2">
      <c r="A996" s="37" t="s">
        <v>840</v>
      </c>
      <c r="B996" s="33" t="s">
        <v>1746</v>
      </c>
      <c r="C996" s="33" t="s">
        <v>1745</v>
      </c>
      <c r="D996" s="33" t="s">
        <v>54</v>
      </c>
      <c r="E996" s="33" t="s">
        <v>1557</v>
      </c>
      <c r="F996" s="33" t="s">
        <v>235</v>
      </c>
      <c r="G996" s="33" t="s">
        <v>842</v>
      </c>
      <c r="H996" s="33" t="s">
        <v>48</v>
      </c>
      <c r="I996" s="69">
        <v>47619</v>
      </c>
      <c r="J996" s="33" t="s">
        <v>580</v>
      </c>
      <c r="K996" s="33" t="s">
        <v>1556</v>
      </c>
      <c r="L996" s="33" t="s">
        <v>581</v>
      </c>
      <c r="M996" s="70"/>
    </row>
    <row r="997" spans="1:13" s="3" customFormat="1" ht="82.5" hidden="1" customHeight="1" outlineLevel="2">
      <c r="A997" s="37" t="s">
        <v>840</v>
      </c>
      <c r="B997" s="33" t="s">
        <v>851</v>
      </c>
      <c r="C997" s="33" t="s">
        <v>1744</v>
      </c>
      <c r="D997" s="33" t="s">
        <v>54</v>
      </c>
      <c r="E997" s="33" t="s">
        <v>992</v>
      </c>
      <c r="F997" s="33" t="s">
        <v>235</v>
      </c>
      <c r="G997" s="33" t="s">
        <v>842</v>
      </c>
      <c r="H997" s="33" t="s">
        <v>48</v>
      </c>
      <c r="I997" s="69">
        <v>40000</v>
      </c>
      <c r="J997" s="33" t="s">
        <v>1743</v>
      </c>
      <c r="K997" s="33" t="s">
        <v>1742</v>
      </c>
      <c r="L997" s="33" t="s">
        <v>1741</v>
      </c>
      <c r="M997" s="70" t="s">
        <v>105</v>
      </c>
    </row>
    <row r="998" spans="1:13" s="3" customFormat="1" ht="49.5" hidden="1" customHeight="1" outlineLevel="2">
      <c r="A998" s="37" t="s">
        <v>840</v>
      </c>
      <c r="B998" s="33" t="s">
        <v>300</v>
      </c>
      <c r="C998" s="33" t="s">
        <v>1740</v>
      </c>
      <c r="D998" s="33" t="s">
        <v>46</v>
      </c>
      <c r="E998" s="33" t="s">
        <v>1739</v>
      </c>
      <c r="F998" s="33" t="s">
        <v>235</v>
      </c>
      <c r="G998" s="33" t="s">
        <v>842</v>
      </c>
      <c r="H998" s="33" t="s">
        <v>48</v>
      </c>
      <c r="I998" s="69">
        <v>50000</v>
      </c>
      <c r="J998" s="33" t="s">
        <v>299</v>
      </c>
      <c r="K998" s="33" t="s">
        <v>1738</v>
      </c>
      <c r="L998" s="33" t="s">
        <v>1737</v>
      </c>
      <c r="M998" s="70"/>
    </row>
    <row r="999" spans="1:13" s="3" customFormat="1" ht="66" hidden="1" customHeight="1" outlineLevel="2">
      <c r="A999" s="37" t="s">
        <v>840</v>
      </c>
      <c r="B999" s="33" t="s">
        <v>1736</v>
      </c>
      <c r="C999" s="33" t="s">
        <v>1735</v>
      </c>
      <c r="D999" s="33" t="s">
        <v>46</v>
      </c>
      <c r="E999" s="33" t="s">
        <v>1734</v>
      </c>
      <c r="F999" s="33" t="s">
        <v>235</v>
      </c>
      <c r="G999" s="33" t="s">
        <v>842</v>
      </c>
      <c r="H999" s="33" t="s">
        <v>48</v>
      </c>
      <c r="I999" s="69">
        <v>203875</v>
      </c>
      <c r="J999" s="33" t="s">
        <v>560</v>
      </c>
      <c r="K999" s="33" t="s">
        <v>1733</v>
      </c>
      <c r="L999" s="33" t="s">
        <v>96</v>
      </c>
      <c r="M999" s="70" t="s">
        <v>105</v>
      </c>
    </row>
    <row r="1000" spans="1:13" s="3" customFormat="1" ht="33" hidden="1" customHeight="1" outlineLevel="2">
      <c r="A1000" s="37" t="s">
        <v>840</v>
      </c>
      <c r="B1000" s="33" t="s">
        <v>1732</v>
      </c>
      <c r="C1000" s="33" t="s">
        <v>1731</v>
      </c>
      <c r="D1000" s="33" t="s">
        <v>54</v>
      </c>
      <c r="E1000" s="33">
        <v>113.11</v>
      </c>
      <c r="F1000" s="33" t="s">
        <v>235</v>
      </c>
      <c r="G1000" s="33" t="s">
        <v>842</v>
      </c>
      <c r="H1000" s="33" t="s">
        <v>48</v>
      </c>
      <c r="I1000" s="69">
        <v>49000</v>
      </c>
      <c r="J1000" s="33" t="s">
        <v>1730</v>
      </c>
      <c r="K1000" s="33" t="s">
        <v>1729</v>
      </c>
      <c r="L1000" s="33" t="s">
        <v>1728</v>
      </c>
      <c r="M1000" s="70"/>
    </row>
    <row r="1001" spans="1:13" s="3" customFormat="1" ht="49.5" hidden="1" customHeight="1" outlineLevel="2">
      <c r="A1001" s="37" t="s">
        <v>840</v>
      </c>
      <c r="B1001" s="33" t="s">
        <v>559</v>
      </c>
      <c r="C1001" s="33" t="s">
        <v>1727</v>
      </c>
      <c r="D1001" s="33" t="s">
        <v>94</v>
      </c>
      <c r="E1001" s="33" t="s">
        <v>1726</v>
      </c>
      <c r="F1001" s="33" t="s">
        <v>320</v>
      </c>
      <c r="G1001" s="33" t="s">
        <v>842</v>
      </c>
      <c r="H1001" s="33" t="s">
        <v>48</v>
      </c>
      <c r="I1001" s="69">
        <v>33333</v>
      </c>
      <c r="J1001" s="33" t="s">
        <v>1725</v>
      </c>
      <c r="K1001" s="33" t="s">
        <v>1720</v>
      </c>
      <c r="L1001" s="33" t="s">
        <v>1724</v>
      </c>
      <c r="M1001" s="70" t="s">
        <v>105</v>
      </c>
    </row>
    <row r="1002" spans="1:13" s="3" customFormat="1" ht="49.5" hidden="1" customHeight="1" outlineLevel="2">
      <c r="A1002" s="37" t="s">
        <v>840</v>
      </c>
      <c r="B1002" s="33" t="s">
        <v>559</v>
      </c>
      <c r="C1002" s="33" t="s">
        <v>1723</v>
      </c>
      <c r="D1002" s="33" t="s">
        <v>94</v>
      </c>
      <c r="E1002" s="33" t="s">
        <v>1722</v>
      </c>
      <c r="F1002" s="33" t="s">
        <v>320</v>
      </c>
      <c r="G1002" s="33" t="s">
        <v>842</v>
      </c>
      <c r="H1002" s="33" t="s">
        <v>48</v>
      </c>
      <c r="I1002" s="69">
        <v>33333</v>
      </c>
      <c r="J1002" s="33" t="s">
        <v>1721</v>
      </c>
      <c r="K1002" s="33" t="s">
        <v>1720</v>
      </c>
      <c r="L1002" s="33" t="s">
        <v>1719</v>
      </c>
      <c r="M1002" s="70" t="s">
        <v>105</v>
      </c>
    </row>
    <row r="1003" spans="1:13" s="3" customFormat="1" ht="49.5" hidden="1" customHeight="1" outlineLevel="2">
      <c r="A1003" s="37" t="s">
        <v>840</v>
      </c>
      <c r="B1003" s="33" t="s">
        <v>559</v>
      </c>
      <c r="C1003" s="33" t="s">
        <v>1718</v>
      </c>
      <c r="D1003" s="33" t="s">
        <v>94</v>
      </c>
      <c r="E1003" s="33" t="s">
        <v>1713</v>
      </c>
      <c r="F1003" s="33" t="s">
        <v>1712</v>
      </c>
      <c r="G1003" s="33" t="s">
        <v>842</v>
      </c>
      <c r="H1003" s="33" t="s">
        <v>48</v>
      </c>
      <c r="I1003" s="69">
        <v>94286</v>
      </c>
      <c r="J1003" s="33" t="s">
        <v>1717</v>
      </c>
      <c r="K1003" s="33" t="s">
        <v>231</v>
      </c>
      <c r="L1003" s="33" t="s">
        <v>1716</v>
      </c>
      <c r="M1003" s="70"/>
    </row>
    <row r="1004" spans="1:13" s="3" customFormat="1" ht="49.5" hidden="1" customHeight="1" outlineLevel="2">
      <c r="A1004" s="37" t="s">
        <v>840</v>
      </c>
      <c r="B1004" s="33" t="s">
        <v>1715</v>
      </c>
      <c r="C1004" s="33" t="s">
        <v>1714</v>
      </c>
      <c r="D1004" s="33" t="s">
        <v>145</v>
      </c>
      <c r="E1004" s="33" t="s">
        <v>1713</v>
      </c>
      <c r="F1004" s="33" t="s">
        <v>1712</v>
      </c>
      <c r="G1004" s="33" t="s">
        <v>842</v>
      </c>
      <c r="H1004" s="33" t="s">
        <v>48</v>
      </c>
      <c r="I1004" s="69">
        <v>49800</v>
      </c>
      <c r="J1004" s="33" t="s">
        <v>1711</v>
      </c>
      <c r="K1004" s="33" t="s">
        <v>1710</v>
      </c>
      <c r="L1004" s="33" t="s">
        <v>1709</v>
      </c>
      <c r="M1004" s="70"/>
    </row>
    <row r="1005" spans="1:13" s="3" customFormat="1" ht="33" hidden="1" customHeight="1" outlineLevel="2">
      <c r="A1005" s="37" t="s">
        <v>840</v>
      </c>
      <c r="B1005" s="33" t="s">
        <v>865</v>
      </c>
      <c r="C1005" s="33" t="s">
        <v>1442</v>
      </c>
      <c r="D1005" s="33" t="s">
        <v>46</v>
      </c>
      <c r="E1005" s="33" t="s">
        <v>1708</v>
      </c>
      <c r="F1005" s="33" t="s">
        <v>294</v>
      </c>
      <c r="G1005" s="33" t="s">
        <v>842</v>
      </c>
      <c r="H1005" s="33" t="s">
        <v>48</v>
      </c>
      <c r="I1005" s="69">
        <v>28571</v>
      </c>
      <c r="J1005" s="33" t="s">
        <v>817</v>
      </c>
      <c r="K1005" s="33" t="s">
        <v>1441</v>
      </c>
      <c r="L1005" s="33" t="s">
        <v>818</v>
      </c>
      <c r="M1005" s="70"/>
    </row>
    <row r="1006" spans="1:13" s="3" customFormat="1" ht="33" hidden="1" customHeight="1" outlineLevel="2">
      <c r="A1006" s="37" t="s">
        <v>840</v>
      </c>
      <c r="B1006" s="33" t="s">
        <v>1707</v>
      </c>
      <c r="C1006" s="33" t="s">
        <v>1706</v>
      </c>
      <c r="D1006" s="33" t="s">
        <v>145</v>
      </c>
      <c r="E1006" s="33" t="s">
        <v>1705</v>
      </c>
      <c r="F1006" s="33" t="s">
        <v>291</v>
      </c>
      <c r="G1006" s="33" t="s">
        <v>842</v>
      </c>
      <c r="H1006" s="33" t="s">
        <v>48</v>
      </c>
      <c r="I1006" s="69">
        <v>40000</v>
      </c>
      <c r="J1006" s="33" t="s">
        <v>576</v>
      </c>
      <c r="K1006" s="33" t="s">
        <v>1704</v>
      </c>
      <c r="L1006" s="33" t="s">
        <v>1361</v>
      </c>
      <c r="M1006" s="70"/>
    </row>
    <row r="1007" spans="1:13" s="3" customFormat="1" ht="49.5" hidden="1" customHeight="1" outlineLevel="2">
      <c r="A1007" s="37" t="s">
        <v>840</v>
      </c>
      <c r="B1007" s="33" t="s">
        <v>1703</v>
      </c>
      <c r="C1007" s="33" t="s">
        <v>1700</v>
      </c>
      <c r="D1007" s="33" t="s">
        <v>46</v>
      </c>
      <c r="E1007" s="33" t="s">
        <v>1702</v>
      </c>
      <c r="F1007" s="33" t="s">
        <v>319</v>
      </c>
      <c r="G1007" s="33" t="s">
        <v>842</v>
      </c>
      <c r="H1007" s="33" t="s">
        <v>48</v>
      </c>
      <c r="I1007" s="69">
        <v>19048</v>
      </c>
      <c r="J1007" s="33" t="s">
        <v>1698</v>
      </c>
      <c r="K1007" s="33" t="s">
        <v>866</v>
      </c>
      <c r="L1007" s="33" t="s">
        <v>1697</v>
      </c>
      <c r="M1007" s="70"/>
    </row>
    <row r="1008" spans="1:13" s="3" customFormat="1" ht="49.5" hidden="1" customHeight="1" outlineLevel="2">
      <c r="A1008" s="37" t="s">
        <v>840</v>
      </c>
      <c r="B1008" s="33" t="s">
        <v>1701</v>
      </c>
      <c r="C1008" s="33" t="s">
        <v>1700</v>
      </c>
      <c r="D1008" s="33" t="s">
        <v>46</v>
      </c>
      <c r="E1008" s="33" t="s">
        <v>1699</v>
      </c>
      <c r="F1008" s="33" t="s">
        <v>319</v>
      </c>
      <c r="G1008" s="33" t="s">
        <v>842</v>
      </c>
      <c r="H1008" s="33" t="s">
        <v>48</v>
      </c>
      <c r="I1008" s="69">
        <v>19048</v>
      </c>
      <c r="J1008" s="33" t="s">
        <v>1698</v>
      </c>
      <c r="K1008" s="33" t="s">
        <v>866</v>
      </c>
      <c r="L1008" s="33" t="s">
        <v>1697</v>
      </c>
      <c r="M1008" s="70"/>
    </row>
    <row r="1009" spans="1:13" s="3" customFormat="1" ht="66" hidden="1" customHeight="1" outlineLevel="2">
      <c r="A1009" s="37" t="s">
        <v>840</v>
      </c>
      <c r="B1009" s="33" t="s">
        <v>548</v>
      </c>
      <c r="C1009" s="33" t="s">
        <v>549</v>
      </c>
      <c r="D1009" s="33" t="s">
        <v>94</v>
      </c>
      <c r="E1009" s="33" t="s">
        <v>1696</v>
      </c>
      <c r="F1009" s="33" t="s">
        <v>312</v>
      </c>
      <c r="G1009" s="33" t="s">
        <v>842</v>
      </c>
      <c r="H1009" s="33" t="s">
        <v>48</v>
      </c>
      <c r="I1009" s="69">
        <v>14286</v>
      </c>
      <c r="J1009" s="33" t="s">
        <v>327</v>
      </c>
      <c r="K1009" s="33" t="s">
        <v>550</v>
      </c>
      <c r="L1009" s="33" t="s">
        <v>551</v>
      </c>
      <c r="M1009" s="70"/>
    </row>
    <row r="1010" spans="1:13" s="3" customFormat="1" ht="33" hidden="1" customHeight="1" outlineLevel="2">
      <c r="A1010" s="37" t="s">
        <v>840</v>
      </c>
      <c r="B1010" s="33" t="s">
        <v>548</v>
      </c>
      <c r="C1010" s="33" t="s">
        <v>1695</v>
      </c>
      <c r="D1010" s="33" t="s">
        <v>145</v>
      </c>
      <c r="E1010" s="33" t="s">
        <v>1690</v>
      </c>
      <c r="F1010" s="33" t="s">
        <v>312</v>
      </c>
      <c r="G1010" s="33" t="s">
        <v>842</v>
      </c>
      <c r="H1010" s="33" t="s">
        <v>48</v>
      </c>
      <c r="I1010" s="69">
        <v>11429</v>
      </c>
      <c r="J1010" s="33" t="s">
        <v>1309</v>
      </c>
      <c r="K1010" s="33" t="s">
        <v>550</v>
      </c>
      <c r="L1010" s="33" t="s">
        <v>561</v>
      </c>
      <c r="M1010" s="70"/>
    </row>
    <row r="1011" spans="1:13" s="3" customFormat="1" ht="49.5" hidden="1" customHeight="1" outlineLevel="2">
      <c r="A1011" s="37" t="s">
        <v>840</v>
      </c>
      <c r="B1011" s="33" t="s">
        <v>552</v>
      </c>
      <c r="C1011" s="33" t="s">
        <v>1307</v>
      </c>
      <c r="D1011" s="33" t="s">
        <v>94</v>
      </c>
      <c r="E1011" s="33" t="s">
        <v>1694</v>
      </c>
      <c r="F1011" s="33" t="s">
        <v>311</v>
      </c>
      <c r="G1011" s="33" t="s">
        <v>842</v>
      </c>
      <c r="H1011" s="33" t="s">
        <v>48</v>
      </c>
      <c r="I1011" s="69">
        <v>47619</v>
      </c>
      <c r="J1011" s="33" t="s">
        <v>1306</v>
      </c>
      <c r="K1011" s="33" t="s">
        <v>553</v>
      </c>
      <c r="L1011" s="33" t="s">
        <v>1692</v>
      </c>
      <c r="M1011" s="70"/>
    </row>
    <row r="1012" spans="1:13" s="3" customFormat="1" ht="49.5" hidden="1" customHeight="1" outlineLevel="2">
      <c r="A1012" s="37" t="s">
        <v>840</v>
      </c>
      <c r="B1012" s="33" t="s">
        <v>552</v>
      </c>
      <c r="C1012" s="33" t="s">
        <v>1305</v>
      </c>
      <c r="D1012" s="33" t="s">
        <v>94</v>
      </c>
      <c r="E1012" s="33" t="s">
        <v>1694</v>
      </c>
      <c r="F1012" s="33" t="s">
        <v>311</v>
      </c>
      <c r="G1012" s="33" t="s">
        <v>842</v>
      </c>
      <c r="H1012" s="33" t="s">
        <v>48</v>
      </c>
      <c r="I1012" s="69">
        <v>47619</v>
      </c>
      <c r="J1012" s="33" t="s">
        <v>1693</v>
      </c>
      <c r="K1012" s="33" t="s">
        <v>553</v>
      </c>
      <c r="L1012" s="33" t="s">
        <v>1692</v>
      </c>
      <c r="M1012" s="70"/>
    </row>
    <row r="1013" spans="1:13" s="3" customFormat="1" ht="66" hidden="1" customHeight="1" outlineLevel="2">
      <c r="A1013" s="37" t="s">
        <v>840</v>
      </c>
      <c r="B1013" s="33" t="s">
        <v>552</v>
      </c>
      <c r="C1013" s="33" t="s">
        <v>1691</v>
      </c>
      <c r="D1013" s="33" t="s">
        <v>145</v>
      </c>
      <c r="E1013" s="33" t="s">
        <v>1690</v>
      </c>
      <c r="F1013" s="33" t="s">
        <v>311</v>
      </c>
      <c r="G1013" s="33" t="s">
        <v>842</v>
      </c>
      <c r="H1013" s="33" t="s">
        <v>48</v>
      </c>
      <c r="I1013" s="69">
        <v>44000</v>
      </c>
      <c r="J1013" s="33" t="s">
        <v>868</v>
      </c>
      <c r="K1013" s="33" t="s">
        <v>553</v>
      </c>
      <c r="L1013" s="33" t="s">
        <v>1689</v>
      </c>
      <c r="M1013" s="70"/>
    </row>
    <row r="1014" spans="1:13" s="3" customFormat="1" ht="33" hidden="1" customHeight="1" outlineLevel="2">
      <c r="A1014" s="37" t="s">
        <v>840</v>
      </c>
      <c r="B1014" s="33" t="s">
        <v>1301</v>
      </c>
      <c r="C1014" s="33" t="s">
        <v>539</v>
      </c>
      <c r="D1014" s="33" t="s">
        <v>94</v>
      </c>
      <c r="E1014" s="33" t="s">
        <v>1684</v>
      </c>
      <c r="F1014" s="33" t="s">
        <v>295</v>
      </c>
      <c r="G1014" s="33" t="s">
        <v>842</v>
      </c>
      <c r="H1014" s="33" t="s">
        <v>48</v>
      </c>
      <c r="I1014" s="69">
        <v>8000</v>
      </c>
      <c r="J1014" s="33" t="s">
        <v>1298</v>
      </c>
      <c r="K1014" s="33" t="s">
        <v>1686</v>
      </c>
      <c r="L1014" s="33" t="s">
        <v>1688</v>
      </c>
      <c r="M1014" s="70"/>
    </row>
    <row r="1015" spans="1:13" s="3" customFormat="1" ht="33" hidden="1" customHeight="1" outlineLevel="2">
      <c r="A1015" s="37" t="s">
        <v>840</v>
      </c>
      <c r="B1015" s="33" t="s">
        <v>1301</v>
      </c>
      <c r="C1015" s="33" t="s">
        <v>539</v>
      </c>
      <c r="D1015" s="33" t="s">
        <v>94</v>
      </c>
      <c r="E1015" s="33" t="s">
        <v>1684</v>
      </c>
      <c r="F1015" s="33" t="s">
        <v>295</v>
      </c>
      <c r="G1015" s="33" t="s">
        <v>842</v>
      </c>
      <c r="H1015" s="33" t="s">
        <v>48</v>
      </c>
      <c r="I1015" s="69">
        <v>8000</v>
      </c>
      <c r="J1015" s="33" t="s">
        <v>1687</v>
      </c>
      <c r="K1015" s="33" t="s">
        <v>1686</v>
      </c>
      <c r="L1015" s="33" t="s">
        <v>1685</v>
      </c>
      <c r="M1015" s="70"/>
    </row>
    <row r="1016" spans="1:13" s="3" customFormat="1" ht="33" hidden="1" customHeight="1" outlineLevel="2">
      <c r="A1016" s="37" t="s">
        <v>840</v>
      </c>
      <c r="B1016" s="33" t="s">
        <v>1301</v>
      </c>
      <c r="C1016" s="33" t="s">
        <v>539</v>
      </c>
      <c r="D1016" s="33" t="s">
        <v>145</v>
      </c>
      <c r="E1016" s="33" t="s">
        <v>1684</v>
      </c>
      <c r="F1016" s="33" t="s">
        <v>295</v>
      </c>
      <c r="G1016" s="33" t="s">
        <v>842</v>
      </c>
      <c r="H1016" s="33" t="s">
        <v>48</v>
      </c>
      <c r="I1016" s="69">
        <v>6000</v>
      </c>
      <c r="J1016" s="33" t="s">
        <v>540</v>
      </c>
      <c r="K1016" s="33" t="s">
        <v>1683</v>
      </c>
      <c r="L1016" s="33" t="s">
        <v>1682</v>
      </c>
      <c r="M1016" s="70"/>
    </row>
    <row r="1017" spans="1:13" s="3" customFormat="1" ht="66" hidden="1" customHeight="1" outlineLevel="2">
      <c r="A1017" s="37" t="s">
        <v>840</v>
      </c>
      <c r="B1017" s="33" t="s">
        <v>1681</v>
      </c>
      <c r="C1017" s="33" t="s">
        <v>845</v>
      </c>
      <c r="D1017" s="33" t="s">
        <v>145</v>
      </c>
      <c r="E1017" s="33" t="s">
        <v>1680</v>
      </c>
      <c r="F1017" s="33" t="s">
        <v>286</v>
      </c>
      <c r="G1017" s="33" t="s">
        <v>842</v>
      </c>
      <c r="H1017" s="33" t="s">
        <v>48</v>
      </c>
      <c r="I1017" s="69">
        <v>1000</v>
      </c>
      <c r="J1017" s="33" t="s">
        <v>562</v>
      </c>
      <c r="K1017" s="33" t="s">
        <v>1679</v>
      </c>
      <c r="L1017" s="33" t="s">
        <v>563</v>
      </c>
      <c r="M1017" s="70" t="s">
        <v>105</v>
      </c>
    </row>
    <row r="1018" spans="1:13" s="3" customFormat="1" ht="66" hidden="1" outlineLevel="2">
      <c r="A1018" s="37" t="s">
        <v>840</v>
      </c>
      <c r="B1018" s="33" t="s">
        <v>567</v>
      </c>
      <c r="C1018" s="33" t="s">
        <v>1293</v>
      </c>
      <c r="D1018" s="33" t="s">
        <v>145</v>
      </c>
      <c r="E1018" s="33" t="s">
        <v>1678</v>
      </c>
      <c r="F1018" s="33" t="s">
        <v>310</v>
      </c>
      <c r="G1018" s="33" t="s">
        <v>842</v>
      </c>
      <c r="H1018" s="33" t="s">
        <v>48</v>
      </c>
      <c r="I1018" s="69">
        <v>40000</v>
      </c>
      <c r="J1018" s="33" t="s">
        <v>1140</v>
      </c>
      <c r="K1018" s="33" t="s">
        <v>1290</v>
      </c>
      <c r="L1018" s="33" t="s">
        <v>1677</v>
      </c>
      <c r="M1018" s="70"/>
    </row>
    <row r="1019" spans="1:13" s="3" customFormat="1" ht="49.5" hidden="1" customHeight="1" outlineLevel="2">
      <c r="A1019" s="37" t="s">
        <v>840</v>
      </c>
      <c r="B1019" s="33" t="s">
        <v>1676</v>
      </c>
      <c r="C1019" s="33" t="s">
        <v>1675</v>
      </c>
      <c r="D1019" s="33" t="s">
        <v>94</v>
      </c>
      <c r="E1019" s="33" t="s">
        <v>936</v>
      </c>
      <c r="F1019" s="33" t="s">
        <v>317</v>
      </c>
      <c r="G1019" s="33" t="s">
        <v>842</v>
      </c>
      <c r="H1019" s="33" t="s">
        <v>48</v>
      </c>
      <c r="I1019" s="69">
        <v>47619</v>
      </c>
      <c r="J1019" s="33" t="s">
        <v>1674</v>
      </c>
      <c r="K1019" s="33" t="s">
        <v>231</v>
      </c>
      <c r="L1019" s="33" t="s">
        <v>1673</v>
      </c>
      <c r="M1019" s="70" t="s">
        <v>105</v>
      </c>
    </row>
    <row r="1020" spans="1:13" s="3" customFormat="1" ht="66" hidden="1" customHeight="1" outlineLevel="2">
      <c r="A1020" s="37" t="s">
        <v>840</v>
      </c>
      <c r="B1020" s="33" t="s">
        <v>1670</v>
      </c>
      <c r="C1020" s="33" t="s">
        <v>1672</v>
      </c>
      <c r="D1020" s="33" t="s">
        <v>145</v>
      </c>
      <c r="E1020" s="33" t="s">
        <v>1666</v>
      </c>
      <c r="F1020" s="33" t="s">
        <v>285</v>
      </c>
      <c r="G1020" s="33" t="s">
        <v>842</v>
      </c>
      <c r="H1020" s="33" t="s">
        <v>48</v>
      </c>
      <c r="I1020" s="69">
        <v>15000</v>
      </c>
      <c r="J1020" s="33" t="s">
        <v>1353</v>
      </c>
      <c r="K1020" s="33" t="s">
        <v>1279</v>
      </c>
      <c r="L1020" s="33" t="s">
        <v>1671</v>
      </c>
      <c r="M1020" s="70"/>
    </row>
    <row r="1021" spans="1:13" s="3" customFormat="1" ht="49.5" hidden="1" customHeight="1" outlineLevel="2">
      <c r="A1021" s="37" t="s">
        <v>840</v>
      </c>
      <c r="B1021" s="33" t="s">
        <v>1670</v>
      </c>
      <c r="C1021" s="33" t="s">
        <v>1669</v>
      </c>
      <c r="D1021" s="33" t="s">
        <v>145</v>
      </c>
      <c r="E1021" s="33" t="s">
        <v>1666</v>
      </c>
      <c r="F1021" s="33" t="s">
        <v>285</v>
      </c>
      <c r="G1021" s="33" t="s">
        <v>842</v>
      </c>
      <c r="H1021" s="33" t="s">
        <v>48</v>
      </c>
      <c r="I1021" s="69">
        <v>15000</v>
      </c>
      <c r="J1021" s="33" t="s">
        <v>369</v>
      </c>
      <c r="K1021" s="33" t="s">
        <v>1279</v>
      </c>
      <c r="L1021" s="33" t="s">
        <v>1668</v>
      </c>
      <c r="M1021" s="70"/>
    </row>
    <row r="1022" spans="1:13" s="3" customFormat="1" ht="49.5" hidden="1" customHeight="1" outlineLevel="2">
      <c r="A1022" s="37" t="s">
        <v>840</v>
      </c>
      <c r="B1022" s="33" t="s">
        <v>554</v>
      </c>
      <c r="C1022" s="33" t="s">
        <v>1667</v>
      </c>
      <c r="D1022" s="33" t="s">
        <v>145</v>
      </c>
      <c r="E1022" s="33" t="s">
        <v>1666</v>
      </c>
      <c r="F1022" s="33" t="s">
        <v>316</v>
      </c>
      <c r="G1022" s="33" t="s">
        <v>842</v>
      </c>
      <c r="H1022" s="33" t="s">
        <v>48</v>
      </c>
      <c r="I1022" s="69">
        <v>22500</v>
      </c>
      <c r="J1022" s="33" t="s">
        <v>1665</v>
      </c>
      <c r="K1022" s="33" t="s">
        <v>555</v>
      </c>
      <c r="L1022" s="33" t="s">
        <v>1664</v>
      </c>
      <c r="M1022" s="70"/>
    </row>
    <row r="1023" spans="1:13" s="3" customFormat="1" ht="33" hidden="1" customHeight="1" outlineLevel="2">
      <c r="A1023" s="37" t="s">
        <v>840</v>
      </c>
      <c r="B1023" s="33" t="s">
        <v>568</v>
      </c>
      <c r="C1023" s="33" t="s">
        <v>569</v>
      </c>
      <c r="D1023" s="33" t="s">
        <v>46</v>
      </c>
      <c r="E1023" s="33" t="s">
        <v>1663</v>
      </c>
      <c r="F1023" s="33" t="s">
        <v>314</v>
      </c>
      <c r="G1023" s="33" t="s">
        <v>842</v>
      </c>
      <c r="H1023" s="33" t="s">
        <v>281</v>
      </c>
      <c r="I1023" s="69">
        <v>42857</v>
      </c>
      <c r="J1023" s="33" t="s">
        <v>570</v>
      </c>
      <c r="K1023" s="33" t="s">
        <v>1662</v>
      </c>
      <c r="L1023" s="33" t="s">
        <v>571</v>
      </c>
      <c r="M1023" s="70" t="s">
        <v>105</v>
      </c>
    </row>
    <row r="1024" spans="1:13" s="3" customFormat="1" ht="49.5" hidden="1" customHeight="1" outlineLevel="2">
      <c r="A1024" s="37" t="s">
        <v>840</v>
      </c>
      <c r="B1024" s="33" t="s">
        <v>1661</v>
      </c>
      <c r="C1024" s="33" t="s">
        <v>569</v>
      </c>
      <c r="D1024" s="33" t="s">
        <v>46</v>
      </c>
      <c r="E1024" s="33" t="s">
        <v>1660</v>
      </c>
      <c r="F1024" s="33" t="s">
        <v>314</v>
      </c>
      <c r="G1024" s="33" t="s">
        <v>842</v>
      </c>
      <c r="H1024" s="33" t="s">
        <v>281</v>
      </c>
      <c r="I1024" s="69">
        <v>30000</v>
      </c>
      <c r="J1024" s="33" t="s">
        <v>529</v>
      </c>
      <c r="K1024" s="33" t="s">
        <v>1659</v>
      </c>
      <c r="L1024" s="33" t="s">
        <v>529</v>
      </c>
      <c r="M1024" s="70" t="s">
        <v>105</v>
      </c>
    </row>
    <row r="1025" spans="1:14" s="3" customFormat="1" ht="33" hidden="1" customHeight="1" outlineLevel="2">
      <c r="A1025" s="37" t="s">
        <v>840</v>
      </c>
      <c r="B1025" s="33" t="s">
        <v>572</v>
      </c>
      <c r="C1025" s="33" t="s">
        <v>1658</v>
      </c>
      <c r="D1025" s="33" t="s">
        <v>46</v>
      </c>
      <c r="E1025" s="33" t="s">
        <v>869</v>
      </c>
      <c r="F1025" s="33" t="s">
        <v>282</v>
      </c>
      <c r="G1025" s="33" t="s">
        <v>842</v>
      </c>
      <c r="H1025" s="33" t="s">
        <v>281</v>
      </c>
      <c r="I1025" s="69">
        <v>10000</v>
      </c>
      <c r="J1025" s="33" t="s">
        <v>1657</v>
      </c>
      <c r="K1025" s="33" t="s">
        <v>850</v>
      </c>
      <c r="L1025" s="33" t="s">
        <v>204</v>
      </c>
      <c r="M1025" s="70" t="s">
        <v>105</v>
      </c>
    </row>
    <row r="1026" spans="1:14" s="3" customFormat="1" ht="33" hidden="1" customHeight="1" outlineLevel="2">
      <c r="A1026" s="37" t="s">
        <v>840</v>
      </c>
      <c r="B1026" s="33" t="s">
        <v>572</v>
      </c>
      <c r="C1026" s="33" t="s">
        <v>1656</v>
      </c>
      <c r="D1026" s="33" t="s">
        <v>46</v>
      </c>
      <c r="E1026" s="33" t="s">
        <v>1655</v>
      </c>
      <c r="F1026" s="33" t="s">
        <v>282</v>
      </c>
      <c r="G1026" s="33" t="s">
        <v>842</v>
      </c>
      <c r="H1026" s="33" t="s">
        <v>281</v>
      </c>
      <c r="I1026" s="69">
        <v>30000</v>
      </c>
      <c r="J1026" s="33" t="s">
        <v>136</v>
      </c>
      <c r="K1026" s="33" t="s">
        <v>850</v>
      </c>
      <c r="L1026" s="33" t="s">
        <v>1654</v>
      </c>
      <c r="M1026" s="70" t="s">
        <v>105</v>
      </c>
    </row>
    <row r="1027" spans="1:14" s="3" customFormat="1" ht="49.5" hidden="1" customHeight="1" outlineLevel="2">
      <c r="A1027" s="37" t="s">
        <v>840</v>
      </c>
      <c r="B1027" s="33" t="s">
        <v>572</v>
      </c>
      <c r="C1027" s="33" t="s">
        <v>1653</v>
      </c>
      <c r="D1027" s="33" t="s">
        <v>46</v>
      </c>
      <c r="E1027" s="33" t="s">
        <v>1652</v>
      </c>
      <c r="F1027" s="33" t="s">
        <v>282</v>
      </c>
      <c r="G1027" s="33" t="s">
        <v>842</v>
      </c>
      <c r="H1027" s="33" t="s">
        <v>281</v>
      </c>
      <c r="I1027" s="69">
        <v>20000</v>
      </c>
      <c r="J1027" s="33" t="s">
        <v>536</v>
      </c>
      <c r="K1027" s="33" t="s">
        <v>850</v>
      </c>
      <c r="L1027" s="33" t="s">
        <v>1651</v>
      </c>
      <c r="M1027" s="70"/>
    </row>
    <row r="1028" spans="1:14" s="3" customFormat="1" ht="33" hidden="1" customHeight="1" outlineLevel="2">
      <c r="A1028" s="37" t="s">
        <v>840</v>
      </c>
      <c r="B1028" s="33" t="s">
        <v>572</v>
      </c>
      <c r="C1028" s="33" t="s">
        <v>849</v>
      </c>
      <c r="D1028" s="33" t="s">
        <v>46</v>
      </c>
      <c r="E1028" s="33" t="s">
        <v>1185</v>
      </c>
      <c r="F1028" s="33" t="s">
        <v>282</v>
      </c>
      <c r="G1028" s="33" t="s">
        <v>842</v>
      </c>
      <c r="H1028" s="33" t="s">
        <v>281</v>
      </c>
      <c r="I1028" s="69">
        <v>30000</v>
      </c>
      <c r="J1028" s="33" t="s">
        <v>529</v>
      </c>
      <c r="K1028" s="33" t="s">
        <v>850</v>
      </c>
      <c r="L1028" s="33" t="s">
        <v>847</v>
      </c>
      <c r="M1028" s="70"/>
    </row>
    <row r="1029" spans="1:14" s="3" customFormat="1" ht="49.5" hidden="1" customHeight="1" outlineLevel="2">
      <c r="A1029" s="37" t="s">
        <v>840</v>
      </c>
      <c r="B1029" s="33" t="s">
        <v>1650</v>
      </c>
      <c r="C1029" s="33" t="s">
        <v>1649</v>
      </c>
      <c r="D1029" s="33" t="s">
        <v>46</v>
      </c>
      <c r="E1029" s="33" t="s">
        <v>1648</v>
      </c>
      <c r="F1029" s="33" t="s">
        <v>235</v>
      </c>
      <c r="G1029" s="33" t="s">
        <v>842</v>
      </c>
      <c r="H1029" s="33" t="s">
        <v>48</v>
      </c>
      <c r="I1029" s="69">
        <v>852800</v>
      </c>
      <c r="J1029" s="33" t="s">
        <v>273</v>
      </c>
      <c r="K1029" s="33" t="s">
        <v>1647</v>
      </c>
      <c r="L1029" s="33" t="s">
        <v>1646</v>
      </c>
      <c r="M1029" s="70"/>
    </row>
    <row r="1030" spans="1:14" s="3" customFormat="1" ht="49.5" hidden="1" customHeight="1" outlineLevel="2">
      <c r="A1030" s="37" t="s">
        <v>840</v>
      </c>
      <c r="B1030" s="33" t="s">
        <v>1645</v>
      </c>
      <c r="C1030" s="33" t="s">
        <v>1166</v>
      </c>
      <c r="D1030" s="33" t="s">
        <v>41</v>
      </c>
      <c r="E1030" s="33" t="s">
        <v>1545</v>
      </c>
      <c r="F1030" s="33" t="s">
        <v>235</v>
      </c>
      <c r="G1030" s="33"/>
      <c r="H1030" s="33"/>
      <c r="I1030" s="69">
        <v>0</v>
      </c>
      <c r="J1030" s="33" t="s">
        <v>1644</v>
      </c>
      <c r="K1030" s="33" t="s">
        <v>1643</v>
      </c>
      <c r="L1030" s="33" t="s">
        <v>1167</v>
      </c>
      <c r="M1030" s="25" t="s">
        <v>42</v>
      </c>
    </row>
    <row r="1031" spans="1:14" s="3" customFormat="1" ht="49.5" hidden="1" customHeight="1" outlineLevel="2">
      <c r="A1031" s="37" t="s">
        <v>840</v>
      </c>
      <c r="B1031" s="33" t="s">
        <v>1642</v>
      </c>
      <c r="C1031" s="33" t="s">
        <v>1641</v>
      </c>
      <c r="D1031" s="33" t="s">
        <v>46</v>
      </c>
      <c r="E1031" s="33" t="s">
        <v>1640</v>
      </c>
      <c r="F1031" s="33" t="s">
        <v>235</v>
      </c>
      <c r="G1031" s="33" t="s">
        <v>842</v>
      </c>
      <c r="H1031" s="33" t="s">
        <v>48</v>
      </c>
      <c r="I1031" s="69">
        <v>261972</v>
      </c>
      <c r="J1031" s="33" t="s">
        <v>276</v>
      </c>
      <c r="K1031" s="33" t="s">
        <v>1639</v>
      </c>
      <c r="L1031" s="33" t="s">
        <v>1638</v>
      </c>
      <c r="M1031" s="70" t="s">
        <v>1637</v>
      </c>
    </row>
    <row r="1032" spans="1:14" s="3" customFormat="1" ht="33" hidden="1" customHeight="1" outlineLevel="2">
      <c r="A1032" s="37" t="s">
        <v>840</v>
      </c>
      <c r="B1032" s="33" t="s">
        <v>1636</v>
      </c>
      <c r="C1032" s="33" t="s">
        <v>1635</v>
      </c>
      <c r="D1032" s="33" t="s">
        <v>94</v>
      </c>
      <c r="E1032" s="33" t="s">
        <v>1634</v>
      </c>
      <c r="F1032" s="33" t="s">
        <v>235</v>
      </c>
      <c r="G1032" s="33" t="s">
        <v>842</v>
      </c>
      <c r="H1032" s="33" t="s">
        <v>48</v>
      </c>
      <c r="I1032" s="69">
        <v>292500</v>
      </c>
      <c r="J1032" s="33" t="s">
        <v>345</v>
      </c>
      <c r="K1032" s="33" t="s">
        <v>1633</v>
      </c>
      <c r="L1032" s="33" t="s">
        <v>1632</v>
      </c>
      <c r="M1032" s="70" t="s">
        <v>1631</v>
      </c>
    </row>
    <row r="1033" spans="1:14" s="3" customFormat="1" ht="33" hidden="1" customHeight="1" outlineLevel="2">
      <c r="A1033" s="37" t="s">
        <v>840</v>
      </c>
      <c r="B1033" s="33" t="s">
        <v>1630</v>
      </c>
      <c r="C1033" s="33" t="s">
        <v>1629</v>
      </c>
      <c r="D1033" s="33" t="s">
        <v>54</v>
      </c>
      <c r="E1033" s="33">
        <v>113.11</v>
      </c>
      <c r="F1033" s="33" t="s">
        <v>235</v>
      </c>
      <c r="G1033" s="33" t="s">
        <v>133</v>
      </c>
      <c r="H1033" s="33" t="s">
        <v>48</v>
      </c>
      <c r="I1033" s="69">
        <v>90000</v>
      </c>
      <c r="J1033" s="33" t="s">
        <v>1628</v>
      </c>
      <c r="K1033" s="33" t="s">
        <v>1613</v>
      </c>
      <c r="L1033" s="33" t="s">
        <v>1627</v>
      </c>
      <c r="M1033" s="70"/>
    </row>
    <row r="1034" spans="1:14" s="3" customFormat="1" ht="66" hidden="1" customHeight="1" outlineLevel="2">
      <c r="A1034" s="37" t="s">
        <v>840</v>
      </c>
      <c r="B1034" s="33" t="s">
        <v>1626</v>
      </c>
      <c r="C1034" s="33" t="s">
        <v>1625</v>
      </c>
      <c r="D1034" s="33" t="s">
        <v>46</v>
      </c>
      <c r="E1034" s="33" t="s">
        <v>1624</v>
      </c>
      <c r="F1034" s="33" t="s">
        <v>235</v>
      </c>
      <c r="G1034" s="33" t="s">
        <v>842</v>
      </c>
      <c r="H1034" s="33" t="s">
        <v>48</v>
      </c>
      <c r="I1034" s="69">
        <v>141905</v>
      </c>
      <c r="J1034" s="33" t="s">
        <v>1623</v>
      </c>
      <c r="K1034" s="33" t="s">
        <v>1622</v>
      </c>
      <c r="L1034" s="33" t="s">
        <v>1621</v>
      </c>
      <c r="M1034" s="70"/>
    </row>
    <row r="1035" spans="1:14" s="3" customFormat="1" ht="49.5" hidden="1" customHeight="1" outlineLevel="2">
      <c r="A1035" s="37" t="s">
        <v>840</v>
      </c>
      <c r="B1035" s="33" t="s">
        <v>1620</v>
      </c>
      <c r="C1035" s="33" t="s">
        <v>1619</v>
      </c>
      <c r="D1035" s="33" t="s">
        <v>46</v>
      </c>
      <c r="E1035" s="33" t="s">
        <v>1618</v>
      </c>
      <c r="F1035" s="33" t="s">
        <v>235</v>
      </c>
      <c r="G1035" s="33" t="s">
        <v>842</v>
      </c>
      <c r="H1035" s="33" t="s">
        <v>48</v>
      </c>
      <c r="I1035" s="69">
        <v>485000</v>
      </c>
      <c r="J1035" s="33" t="s">
        <v>1617</v>
      </c>
      <c r="K1035" s="33" t="s">
        <v>1616</v>
      </c>
      <c r="L1035" s="33" t="s">
        <v>1615</v>
      </c>
      <c r="M1035" s="70"/>
    </row>
    <row r="1036" spans="1:14" s="3" customFormat="1" ht="66" hidden="1" customHeight="1" outlineLevel="2">
      <c r="A1036" s="37" t="s">
        <v>840</v>
      </c>
      <c r="B1036" s="33" t="s">
        <v>309</v>
      </c>
      <c r="C1036" s="33" t="s">
        <v>1614</v>
      </c>
      <c r="D1036" s="33" t="s">
        <v>46</v>
      </c>
      <c r="E1036" s="33" t="s">
        <v>1237</v>
      </c>
      <c r="F1036" s="33" t="s">
        <v>235</v>
      </c>
      <c r="G1036" s="33" t="s">
        <v>842</v>
      </c>
      <c r="H1036" s="33" t="s">
        <v>48</v>
      </c>
      <c r="I1036" s="69">
        <v>246900</v>
      </c>
      <c r="J1036" s="33" t="s">
        <v>308</v>
      </c>
      <c r="K1036" s="33" t="s">
        <v>1613</v>
      </c>
      <c r="L1036" s="33" t="s">
        <v>307</v>
      </c>
      <c r="M1036" s="70"/>
    </row>
    <row r="1037" spans="1:14" s="3" customFormat="1" ht="66" hidden="1" customHeight="1" outlineLevel="2">
      <c r="A1037" s="37" t="s">
        <v>840</v>
      </c>
      <c r="B1037" s="33" t="s">
        <v>1603</v>
      </c>
      <c r="C1037" s="33" t="s">
        <v>1612</v>
      </c>
      <c r="D1037" s="33" t="s">
        <v>46</v>
      </c>
      <c r="E1037" s="33" t="s">
        <v>1611</v>
      </c>
      <c r="F1037" s="33" t="s">
        <v>235</v>
      </c>
      <c r="G1037" s="33" t="s">
        <v>842</v>
      </c>
      <c r="H1037" s="33" t="s">
        <v>48</v>
      </c>
      <c r="I1037" s="69">
        <v>1650000</v>
      </c>
      <c r="J1037" s="33" t="s">
        <v>1610</v>
      </c>
      <c r="K1037" s="33" t="s">
        <v>844</v>
      </c>
      <c r="L1037" s="33" t="s">
        <v>1609</v>
      </c>
      <c r="M1037" s="70"/>
    </row>
    <row r="1038" spans="1:14" s="3" customFormat="1" ht="49.5" hidden="1" customHeight="1" outlineLevel="2">
      <c r="A1038" s="37" t="s">
        <v>840</v>
      </c>
      <c r="B1038" s="33" t="s">
        <v>843</v>
      </c>
      <c r="C1038" s="33" t="s">
        <v>1608</v>
      </c>
      <c r="D1038" s="33" t="s">
        <v>46</v>
      </c>
      <c r="E1038" s="33">
        <v>113.12</v>
      </c>
      <c r="F1038" s="33" t="s">
        <v>235</v>
      </c>
      <c r="G1038" s="33" t="s">
        <v>842</v>
      </c>
      <c r="H1038" s="33" t="s">
        <v>48</v>
      </c>
      <c r="I1038" s="69">
        <v>140000</v>
      </c>
      <c r="J1038" s="33" t="s">
        <v>1607</v>
      </c>
      <c r="K1038" s="33" t="s">
        <v>844</v>
      </c>
      <c r="L1038" s="33" t="s">
        <v>1606</v>
      </c>
      <c r="M1038" s="70"/>
    </row>
    <row r="1039" spans="1:14" s="3" customFormat="1" ht="49.5" hidden="1" customHeight="1" outlineLevel="2">
      <c r="A1039" s="37" t="s">
        <v>840</v>
      </c>
      <c r="B1039" s="33" t="s">
        <v>843</v>
      </c>
      <c r="C1039" s="33" t="s">
        <v>1605</v>
      </c>
      <c r="D1039" s="33" t="s">
        <v>94</v>
      </c>
      <c r="E1039" s="33">
        <v>114.01</v>
      </c>
      <c r="F1039" s="33" t="s">
        <v>235</v>
      </c>
      <c r="G1039" s="33" t="s">
        <v>842</v>
      </c>
      <c r="H1039" s="33" t="s">
        <v>48</v>
      </c>
      <c r="I1039" s="69">
        <v>141900</v>
      </c>
      <c r="J1039" s="33" t="s">
        <v>346</v>
      </c>
      <c r="K1039" s="33" t="s">
        <v>844</v>
      </c>
      <c r="L1039" s="33" t="s">
        <v>1604</v>
      </c>
      <c r="M1039" s="24" t="s">
        <v>148</v>
      </c>
    </row>
    <row r="1040" spans="1:14" s="3" customFormat="1" ht="49.5" hidden="1" customHeight="1" outlineLevel="2">
      <c r="A1040" s="37" t="s">
        <v>840</v>
      </c>
      <c r="B1040" s="33" t="s">
        <v>1603</v>
      </c>
      <c r="C1040" s="33" t="s">
        <v>1602</v>
      </c>
      <c r="D1040" s="33" t="s">
        <v>46</v>
      </c>
      <c r="E1040" s="33">
        <v>114.02</v>
      </c>
      <c r="F1040" s="33" t="s">
        <v>235</v>
      </c>
      <c r="G1040" s="33" t="s">
        <v>842</v>
      </c>
      <c r="H1040" s="33" t="s">
        <v>48</v>
      </c>
      <c r="I1040" s="69">
        <v>138000</v>
      </c>
      <c r="J1040" s="33" t="s">
        <v>1601</v>
      </c>
      <c r="K1040" s="33" t="s">
        <v>844</v>
      </c>
      <c r="L1040" s="33" t="s">
        <v>1600</v>
      </c>
      <c r="M1040" s="33" t="s">
        <v>148</v>
      </c>
      <c r="N1040" s="74"/>
    </row>
    <row r="1041" spans="1:13" s="3" customFormat="1" ht="49.5" hidden="1" customHeight="1" outlineLevel="2">
      <c r="A1041" s="37" t="s">
        <v>840</v>
      </c>
      <c r="B1041" s="33" t="s">
        <v>1599</v>
      </c>
      <c r="C1041" s="33" t="s">
        <v>1598</v>
      </c>
      <c r="D1041" s="33" t="s">
        <v>54</v>
      </c>
      <c r="E1041" s="33" t="s">
        <v>1597</v>
      </c>
      <c r="F1041" s="33" t="s">
        <v>235</v>
      </c>
      <c r="G1041" s="33" t="s">
        <v>842</v>
      </c>
      <c r="H1041" s="33" t="s">
        <v>48</v>
      </c>
      <c r="I1041" s="69">
        <v>80000</v>
      </c>
      <c r="J1041" s="33" t="s">
        <v>1174</v>
      </c>
      <c r="K1041" s="33" t="s">
        <v>1556</v>
      </c>
      <c r="L1041" s="33" t="s">
        <v>1596</v>
      </c>
      <c r="M1041" s="70"/>
    </row>
    <row r="1042" spans="1:13" s="3" customFormat="1" ht="49.5" hidden="1" customHeight="1" outlineLevel="2">
      <c r="A1042" s="37" t="s">
        <v>840</v>
      </c>
      <c r="B1042" s="33" t="s">
        <v>1595</v>
      </c>
      <c r="C1042" s="33" t="s">
        <v>1594</v>
      </c>
      <c r="D1042" s="33" t="s">
        <v>46</v>
      </c>
      <c r="E1042" s="33" t="s">
        <v>1593</v>
      </c>
      <c r="F1042" s="33" t="s">
        <v>235</v>
      </c>
      <c r="G1042" s="33" t="s">
        <v>842</v>
      </c>
      <c r="H1042" s="33" t="s">
        <v>48</v>
      </c>
      <c r="I1042" s="69">
        <v>281715</v>
      </c>
      <c r="J1042" s="33" t="s">
        <v>347</v>
      </c>
      <c r="K1042" s="33" t="s">
        <v>1592</v>
      </c>
      <c r="L1042" s="33" t="s">
        <v>1591</v>
      </c>
      <c r="M1042" s="70"/>
    </row>
    <row r="1043" spans="1:13" s="3" customFormat="1" ht="49.5" hidden="1" customHeight="1" outlineLevel="2">
      <c r="A1043" s="37" t="s">
        <v>840</v>
      </c>
      <c r="B1043" s="33" t="s">
        <v>1590</v>
      </c>
      <c r="C1043" s="33" t="s">
        <v>1589</v>
      </c>
      <c r="D1043" s="33" t="s">
        <v>94</v>
      </c>
      <c r="E1043" s="33" t="s">
        <v>1571</v>
      </c>
      <c r="F1043" s="33" t="s">
        <v>235</v>
      </c>
      <c r="G1043" s="33" t="s">
        <v>842</v>
      </c>
      <c r="H1043" s="33" t="s">
        <v>48</v>
      </c>
      <c r="I1043" s="69">
        <v>835000</v>
      </c>
      <c r="J1043" s="33" t="s">
        <v>334</v>
      </c>
      <c r="K1043" s="33" t="s">
        <v>1588</v>
      </c>
      <c r="L1043" s="33" t="s">
        <v>1587</v>
      </c>
      <c r="M1043" s="70"/>
    </row>
    <row r="1044" spans="1:13" s="3" customFormat="1" ht="49.5" hidden="1" customHeight="1" outlineLevel="2">
      <c r="A1044" s="37" t="s">
        <v>840</v>
      </c>
      <c r="B1044" s="33" t="s">
        <v>1578</v>
      </c>
      <c r="C1044" s="33" t="s">
        <v>1586</v>
      </c>
      <c r="D1044" s="33" t="s">
        <v>94</v>
      </c>
      <c r="E1044" s="33" t="s">
        <v>1571</v>
      </c>
      <c r="F1044" s="33" t="s">
        <v>235</v>
      </c>
      <c r="G1044" s="33" t="s">
        <v>842</v>
      </c>
      <c r="H1044" s="33" t="s">
        <v>48</v>
      </c>
      <c r="I1044" s="69">
        <v>858800</v>
      </c>
      <c r="J1044" s="33" t="s">
        <v>175</v>
      </c>
      <c r="K1044" s="33" t="s">
        <v>1583</v>
      </c>
      <c r="L1044" s="33" t="s">
        <v>1585</v>
      </c>
      <c r="M1044" s="70"/>
    </row>
    <row r="1045" spans="1:13" s="3" customFormat="1" ht="66" hidden="1" customHeight="1" outlineLevel="2">
      <c r="A1045" s="37" t="s">
        <v>840</v>
      </c>
      <c r="B1045" s="33" t="s">
        <v>1578</v>
      </c>
      <c r="C1045" s="33" t="s">
        <v>1584</v>
      </c>
      <c r="D1045" s="33" t="s">
        <v>94</v>
      </c>
      <c r="E1045" s="33" t="s">
        <v>1571</v>
      </c>
      <c r="F1045" s="33" t="s">
        <v>235</v>
      </c>
      <c r="G1045" s="33" t="s">
        <v>842</v>
      </c>
      <c r="H1045" s="33" t="s">
        <v>48</v>
      </c>
      <c r="I1045" s="69">
        <v>865000</v>
      </c>
      <c r="J1045" s="33" t="s">
        <v>535</v>
      </c>
      <c r="K1045" s="33" t="s">
        <v>1583</v>
      </c>
      <c r="L1045" s="33" t="s">
        <v>1582</v>
      </c>
      <c r="M1045" s="70"/>
    </row>
    <row r="1046" spans="1:13" s="3" customFormat="1" ht="33" hidden="1" customHeight="1" outlineLevel="2">
      <c r="A1046" s="37" t="s">
        <v>840</v>
      </c>
      <c r="B1046" s="33" t="s">
        <v>1581</v>
      </c>
      <c r="C1046" s="33" t="s">
        <v>1580</v>
      </c>
      <c r="D1046" s="33" t="s">
        <v>54</v>
      </c>
      <c r="E1046" s="33" t="s">
        <v>1566</v>
      </c>
      <c r="F1046" s="33" t="s">
        <v>235</v>
      </c>
      <c r="G1046" s="33" t="s">
        <v>842</v>
      </c>
      <c r="H1046" s="33" t="s">
        <v>48</v>
      </c>
      <c r="I1046" s="69">
        <v>535000</v>
      </c>
      <c r="J1046" s="33" t="s">
        <v>137</v>
      </c>
      <c r="K1046" s="33" t="s">
        <v>1579</v>
      </c>
      <c r="L1046" s="33" t="s">
        <v>280</v>
      </c>
      <c r="M1046" s="70"/>
    </row>
    <row r="1047" spans="1:13" s="3" customFormat="1" ht="66" hidden="1" customHeight="1" outlineLevel="2">
      <c r="A1047" s="37" t="s">
        <v>840</v>
      </c>
      <c r="B1047" s="33" t="s">
        <v>1578</v>
      </c>
      <c r="C1047" s="33" t="s">
        <v>1577</v>
      </c>
      <c r="D1047" s="33" t="s">
        <v>107</v>
      </c>
      <c r="E1047" s="33" t="s">
        <v>1509</v>
      </c>
      <c r="F1047" s="33" t="s">
        <v>235</v>
      </c>
      <c r="G1047" s="33" t="s">
        <v>842</v>
      </c>
      <c r="H1047" s="33" t="s">
        <v>48</v>
      </c>
      <c r="I1047" s="69">
        <v>660000</v>
      </c>
      <c r="J1047" s="33" t="s">
        <v>1576</v>
      </c>
      <c r="K1047" s="33" t="s">
        <v>1575</v>
      </c>
      <c r="L1047" s="33" t="s">
        <v>1574</v>
      </c>
      <c r="M1047" s="70"/>
    </row>
    <row r="1048" spans="1:13" s="3" customFormat="1" ht="49.5" hidden="1" customHeight="1" outlineLevel="2">
      <c r="A1048" s="37" t="s">
        <v>840</v>
      </c>
      <c r="B1048" s="33" t="s">
        <v>1573</v>
      </c>
      <c r="C1048" s="33" t="s">
        <v>1572</v>
      </c>
      <c r="D1048" s="33" t="s">
        <v>46</v>
      </c>
      <c r="E1048" s="33" t="s">
        <v>1571</v>
      </c>
      <c r="F1048" s="33" t="s">
        <v>235</v>
      </c>
      <c r="G1048" s="33" t="s">
        <v>842</v>
      </c>
      <c r="H1048" s="33" t="s">
        <v>48</v>
      </c>
      <c r="I1048" s="69">
        <v>325800</v>
      </c>
      <c r="J1048" s="33" t="s">
        <v>833</v>
      </c>
      <c r="K1048" s="33" t="s">
        <v>1570</v>
      </c>
      <c r="L1048" s="33" t="s">
        <v>1569</v>
      </c>
      <c r="M1048" s="70"/>
    </row>
    <row r="1049" spans="1:13" s="3" customFormat="1" ht="66" hidden="1" customHeight="1" outlineLevel="2">
      <c r="A1049" s="37" t="s">
        <v>840</v>
      </c>
      <c r="B1049" s="33" t="s">
        <v>1568</v>
      </c>
      <c r="C1049" s="33" t="s">
        <v>1567</v>
      </c>
      <c r="D1049" s="33" t="s">
        <v>46</v>
      </c>
      <c r="E1049" s="33" t="s">
        <v>1566</v>
      </c>
      <c r="F1049" s="33" t="s">
        <v>235</v>
      </c>
      <c r="G1049" s="33" t="s">
        <v>842</v>
      </c>
      <c r="H1049" s="33" t="s">
        <v>48</v>
      </c>
      <c r="I1049" s="69">
        <v>875000</v>
      </c>
      <c r="J1049" s="33" t="s">
        <v>1157</v>
      </c>
      <c r="K1049" s="33" t="s">
        <v>1565</v>
      </c>
      <c r="L1049" s="33" t="s">
        <v>1564</v>
      </c>
      <c r="M1049" s="70"/>
    </row>
    <row r="1050" spans="1:13" s="3" customFormat="1" ht="33" hidden="1" customHeight="1" outlineLevel="2">
      <c r="A1050" s="37" t="s">
        <v>840</v>
      </c>
      <c r="B1050" s="33" t="s">
        <v>1547</v>
      </c>
      <c r="C1050" s="33" t="s">
        <v>1563</v>
      </c>
      <c r="D1050" s="33" t="s">
        <v>54</v>
      </c>
      <c r="E1050" s="33" t="s">
        <v>1562</v>
      </c>
      <c r="F1050" s="33" t="s">
        <v>235</v>
      </c>
      <c r="G1050" s="33" t="s">
        <v>842</v>
      </c>
      <c r="H1050" s="33" t="s">
        <v>48</v>
      </c>
      <c r="I1050" s="69">
        <v>28571</v>
      </c>
      <c r="J1050" s="33" t="s">
        <v>1561</v>
      </c>
      <c r="K1050" s="33" t="s">
        <v>1544</v>
      </c>
      <c r="L1050" s="33" t="s">
        <v>1560</v>
      </c>
      <c r="M1050" s="70"/>
    </row>
    <row r="1051" spans="1:13" s="3" customFormat="1" ht="49.5" hidden="1" customHeight="1" outlineLevel="2">
      <c r="A1051" s="37" t="s">
        <v>840</v>
      </c>
      <c r="B1051" s="33" t="s">
        <v>1559</v>
      </c>
      <c r="C1051" s="33" t="s">
        <v>1558</v>
      </c>
      <c r="D1051" s="33" t="s">
        <v>54</v>
      </c>
      <c r="E1051" s="33" t="s">
        <v>1557</v>
      </c>
      <c r="F1051" s="33" t="s">
        <v>235</v>
      </c>
      <c r="G1051" s="33" t="s">
        <v>842</v>
      </c>
      <c r="H1051" s="33" t="s">
        <v>48</v>
      </c>
      <c r="I1051" s="69">
        <v>76190</v>
      </c>
      <c r="J1051" s="33" t="s">
        <v>137</v>
      </c>
      <c r="K1051" s="33" t="s">
        <v>1556</v>
      </c>
      <c r="L1051" s="33" t="s">
        <v>280</v>
      </c>
      <c r="M1051" s="70"/>
    </row>
    <row r="1052" spans="1:13" s="3" customFormat="1" ht="33" hidden="1" customHeight="1" outlineLevel="2">
      <c r="A1052" s="37" t="s">
        <v>840</v>
      </c>
      <c r="B1052" s="33" t="s">
        <v>1551</v>
      </c>
      <c r="C1052" s="33" t="s">
        <v>1555</v>
      </c>
      <c r="D1052" s="33" t="s">
        <v>54</v>
      </c>
      <c r="E1052" s="33" t="s">
        <v>1554</v>
      </c>
      <c r="F1052" s="33" t="s">
        <v>235</v>
      </c>
      <c r="G1052" s="33" t="s">
        <v>842</v>
      </c>
      <c r="H1052" s="33" t="s">
        <v>48</v>
      </c>
      <c r="I1052" s="69">
        <v>40000</v>
      </c>
      <c r="J1052" s="33" t="s">
        <v>122</v>
      </c>
      <c r="K1052" s="33" t="s">
        <v>1548</v>
      </c>
      <c r="L1052" s="33" t="s">
        <v>123</v>
      </c>
      <c r="M1052" s="70"/>
    </row>
    <row r="1053" spans="1:13" s="3" customFormat="1" ht="49.5" hidden="1" customHeight="1" outlineLevel="2">
      <c r="A1053" s="37" t="s">
        <v>840</v>
      </c>
      <c r="B1053" s="33" t="s">
        <v>1547</v>
      </c>
      <c r="C1053" s="33" t="s">
        <v>1553</v>
      </c>
      <c r="D1053" s="42" t="s">
        <v>56</v>
      </c>
      <c r="E1053" s="33" t="s">
        <v>1457</v>
      </c>
      <c r="F1053" s="33" t="s">
        <v>235</v>
      </c>
      <c r="G1053" s="33" t="s">
        <v>842</v>
      </c>
      <c r="H1053" s="33" t="s">
        <v>48</v>
      </c>
      <c r="I1053" s="69">
        <v>95000</v>
      </c>
      <c r="J1053" s="33" t="s">
        <v>187</v>
      </c>
      <c r="K1053" s="33" t="s">
        <v>1544</v>
      </c>
      <c r="L1053" s="33" t="s">
        <v>1552</v>
      </c>
      <c r="M1053" s="70"/>
    </row>
    <row r="1054" spans="1:13" s="3" customFormat="1" ht="33" hidden="1" customHeight="1" outlineLevel="2">
      <c r="A1054" s="37" t="s">
        <v>840</v>
      </c>
      <c r="B1054" s="33" t="s">
        <v>1551</v>
      </c>
      <c r="C1054" s="33" t="s">
        <v>1550</v>
      </c>
      <c r="D1054" s="33" t="s">
        <v>46</v>
      </c>
      <c r="E1054" s="33" t="s">
        <v>1549</v>
      </c>
      <c r="F1054" s="33" t="s">
        <v>235</v>
      </c>
      <c r="G1054" s="33" t="s">
        <v>842</v>
      </c>
      <c r="H1054" s="33" t="s">
        <v>48</v>
      </c>
      <c r="I1054" s="69">
        <v>85000</v>
      </c>
      <c r="J1054" s="33" t="s">
        <v>1135</v>
      </c>
      <c r="K1054" s="33" t="s">
        <v>1548</v>
      </c>
      <c r="L1054" s="33" t="s">
        <v>1136</v>
      </c>
      <c r="M1054" s="70"/>
    </row>
    <row r="1055" spans="1:13" s="3" customFormat="1" ht="49.5" hidden="1" customHeight="1" outlineLevel="2">
      <c r="A1055" s="37" t="s">
        <v>840</v>
      </c>
      <c r="B1055" s="33" t="s">
        <v>1547</v>
      </c>
      <c r="C1055" s="33" t="s">
        <v>1546</v>
      </c>
      <c r="D1055" s="42" t="s">
        <v>56</v>
      </c>
      <c r="E1055" s="33" t="s">
        <v>1545</v>
      </c>
      <c r="F1055" s="33" t="s">
        <v>235</v>
      </c>
      <c r="G1055" s="33" t="s">
        <v>842</v>
      </c>
      <c r="H1055" s="33" t="s">
        <v>48</v>
      </c>
      <c r="I1055" s="69">
        <v>90000</v>
      </c>
      <c r="J1055" s="33" t="s">
        <v>347</v>
      </c>
      <c r="K1055" s="33" t="s">
        <v>1544</v>
      </c>
      <c r="L1055" s="33" t="s">
        <v>1543</v>
      </c>
      <c r="M1055" s="70"/>
    </row>
    <row r="1056" spans="1:13" s="3" customFormat="1" ht="49.5" hidden="1" customHeight="1" outlineLevel="2">
      <c r="A1056" s="37" t="s">
        <v>840</v>
      </c>
      <c r="B1056" s="33" t="s">
        <v>1542</v>
      </c>
      <c r="C1056" s="33" t="s">
        <v>1541</v>
      </c>
      <c r="D1056" s="33" t="s">
        <v>46</v>
      </c>
      <c r="E1056" s="33" t="s">
        <v>1540</v>
      </c>
      <c r="F1056" s="33" t="s">
        <v>235</v>
      </c>
      <c r="G1056" s="33" t="s">
        <v>842</v>
      </c>
      <c r="H1056" s="33" t="s">
        <v>48</v>
      </c>
      <c r="I1056" s="69">
        <v>30000</v>
      </c>
      <c r="J1056" s="33" t="s">
        <v>853</v>
      </c>
      <c r="K1056" s="33" t="s">
        <v>1539</v>
      </c>
      <c r="L1056" s="33" t="s">
        <v>1538</v>
      </c>
      <c r="M1056" s="70"/>
    </row>
    <row r="1057" spans="1:13" s="3" customFormat="1" ht="33" hidden="1" customHeight="1" outlineLevel="2">
      <c r="A1057" s="37" t="s">
        <v>840</v>
      </c>
      <c r="B1057" s="33" t="s">
        <v>1537</v>
      </c>
      <c r="C1057" s="33" t="s">
        <v>1536</v>
      </c>
      <c r="D1057" s="33" t="s">
        <v>46</v>
      </c>
      <c r="E1057" s="33" t="s">
        <v>1535</v>
      </c>
      <c r="F1057" s="33" t="s">
        <v>235</v>
      </c>
      <c r="G1057" s="33" t="s">
        <v>842</v>
      </c>
      <c r="H1057" s="33" t="s">
        <v>48</v>
      </c>
      <c r="I1057" s="69">
        <v>47619</v>
      </c>
      <c r="J1057" s="33" t="s">
        <v>1534</v>
      </c>
      <c r="K1057" s="33" t="s">
        <v>1533</v>
      </c>
      <c r="L1057" s="33" t="s">
        <v>1532</v>
      </c>
      <c r="M1057" s="70"/>
    </row>
    <row r="1058" spans="1:13" s="3" customFormat="1" ht="49.5" hidden="1" customHeight="1" outlineLevel="2">
      <c r="A1058" s="37" t="s">
        <v>840</v>
      </c>
      <c r="B1058" s="33" t="s">
        <v>1531</v>
      </c>
      <c r="C1058" s="33" t="s">
        <v>1530</v>
      </c>
      <c r="D1058" s="33" t="s">
        <v>46</v>
      </c>
      <c r="E1058" s="33" t="s">
        <v>1529</v>
      </c>
      <c r="F1058" s="33" t="s">
        <v>235</v>
      </c>
      <c r="G1058" s="33" t="s">
        <v>842</v>
      </c>
      <c r="H1058" s="33" t="s">
        <v>48</v>
      </c>
      <c r="I1058" s="69">
        <v>283000</v>
      </c>
      <c r="J1058" s="33" t="s">
        <v>1313</v>
      </c>
      <c r="K1058" s="33" t="s">
        <v>1528</v>
      </c>
      <c r="L1058" s="33" t="s">
        <v>1527</v>
      </c>
      <c r="M1058" s="70"/>
    </row>
    <row r="1059" spans="1:13" s="3" customFormat="1" ht="49.5" hidden="1" customHeight="1" outlineLevel="2">
      <c r="A1059" s="37" t="s">
        <v>840</v>
      </c>
      <c r="B1059" s="33" t="s">
        <v>1526</v>
      </c>
      <c r="C1059" s="33" t="s">
        <v>1525</v>
      </c>
      <c r="D1059" s="33" t="s">
        <v>54</v>
      </c>
      <c r="E1059" s="33" t="s">
        <v>1524</v>
      </c>
      <c r="F1059" s="33" t="s">
        <v>235</v>
      </c>
      <c r="G1059" s="33" t="s">
        <v>842</v>
      </c>
      <c r="H1059" s="33" t="s">
        <v>48</v>
      </c>
      <c r="I1059" s="69">
        <v>95000</v>
      </c>
      <c r="J1059" s="33" t="s">
        <v>1157</v>
      </c>
      <c r="K1059" s="33" t="s">
        <v>1523</v>
      </c>
      <c r="L1059" s="33" t="s">
        <v>1522</v>
      </c>
      <c r="M1059" s="24" t="s">
        <v>148</v>
      </c>
    </row>
    <row r="1060" spans="1:13" s="3" customFormat="1" ht="49.5" hidden="1" customHeight="1" outlineLevel="2">
      <c r="A1060" s="37" t="s">
        <v>840</v>
      </c>
      <c r="B1060" s="33" t="s">
        <v>303</v>
      </c>
      <c r="C1060" s="33" t="s">
        <v>1521</v>
      </c>
      <c r="D1060" s="33" t="s">
        <v>107</v>
      </c>
      <c r="E1060" s="33" t="s">
        <v>1520</v>
      </c>
      <c r="F1060" s="33" t="s">
        <v>235</v>
      </c>
      <c r="G1060" s="33" t="s">
        <v>842</v>
      </c>
      <c r="H1060" s="33" t="s">
        <v>48</v>
      </c>
      <c r="I1060" s="69">
        <v>558158</v>
      </c>
      <c r="J1060" s="33" t="s">
        <v>273</v>
      </c>
      <c r="K1060" s="33" t="s">
        <v>1519</v>
      </c>
      <c r="L1060" s="33" t="s">
        <v>1518</v>
      </c>
      <c r="M1060" s="70"/>
    </row>
    <row r="1061" spans="1:13" s="3" customFormat="1" ht="66" hidden="1" customHeight="1" outlineLevel="2">
      <c r="A1061" s="37" t="s">
        <v>840</v>
      </c>
      <c r="B1061" s="33" t="s">
        <v>1516</v>
      </c>
      <c r="C1061" s="33" t="s">
        <v>1515</v>
      </c>
      <c r="D1061" s="33" t="s">
        <v>46</v>
      </c>
      <c r="E1061" s="33" t="s">
        <v>1514</v>
      </c>
      <c r="F1061" s="33" t="s">
        <v>235</v>
      </c>
      <c r="G1061" s="33" t="s">
        <v>842</v>
      </c>
      <c r="H1061" s="33" t="s">
        <v>48</v>
      </c>
      <c r="I1061" s="69">
        <v>78760</v>
      </c>
      <c r="J1061" s="33" t="s">
        <v>301</v>
      </c>
      <c r="K1061" s="33" t="s">
        <v>1513</v>
      </c>
      <c r="L1061" s="33" t="s">
        <v>1517</v>
      </c>
      <c r="M1061" s="70"/>
    </row>
    <row r="1062" spans="1:13" s="3" customFormat="1" ht="66" hidden="1" customHeight="1" outlineLevel="2">
      <c r="A1062" s="37" t="s">
        <v>840</v>
      </c>
      <c r="B1062" s="33" t="s">
        <v>1516</v>
      </c>
      <c r="C1062" s="33" t="s">
        <v>1515</v>
      </c>
      <c r="D1062" s="33" t="s">
        <v>46</v>
      </c>
      <c r="E1062" s="33" t="s">
        <v>1514</v>
      </c>
      <c r="F1062" s="33" t="s">
        <v>235</v>
      </c>
      <c r="G1062" s="33" t="s">
        <v>842</v>
      </c>
      <c r="H1062" s="33" t="s">
        <v>48</v>
      </c>
      <c r="I1062" s="69">
        <v>33510</v>
      </c>
      <c r="J1062" s="33" t="s">
        <v>301</v>
      </c>
      <c r="K1062" s="33" t="s">
        <v>1513</v>
      </c>
      <c r="L1062" s="33" t="s">
        <v>1512</v>
      </c>
      <c r="M1062" s="70"/>
    </row>
    <row r="1063" spans="1:13" s="3" customFormat="1" ht="49.5" hidden="1" customHeight="1" outlineLevel="2">
      <c r="A1063" s="37" t="s">
        <v>840</v>
      </c>
      <c r="B1063" s="33" t="s">
        <v>1511</v>
      </c>
      <c r="C1063" s="33" t="s">
        <v>1510</v>
      </c>
      <c r="D1063" s="33" t="s">
        <v>46</v>
      </c>
      <c r="E1063" s="33" t="s">
        <v>1509</v>
      </c>
      <c r="F1063" s="33" t="s">
        <v>1504</v>
      </c>
      <c r="G1063" s="33" t="s">
        <v>842</v>
      </c>
      <c r="H1063" s="33" t="s">
        <v>281</v>
      </c>
      <c r="I1063" s="69">
        <v>988479</v>
      </c>
      <c r="J1063" s="33" t="s">
        <v>464</v>
      </c>
      <c r="K1063" s="33" t="s">
        <v>1508</v>
      </c>
      <c r="L1063" s="33" t="s">
        <v>1502</v>
      </c>
      <c r="M1063" s="70"/>
    </row>
    <row r="1064" spans="1:13" s="3" customFormat="1" ht="66" hidden="1" customHeight="1" outlineLevel="2">
      <c r="A1064" s="37" t="s">
        <v>840</v>
      </c>
      <c r="B1064" s="33" t="s">
        <v>1507</v>
      </c>
      <c r="C1064" s="33" t="s">
        <v>1506</v>
      </c>
      <c r="D1064" s="33" t="s">
        <v>46</v>
      </c>
      <c r="E1064" s="33" t="s">
        <v>1505</v>
      </c>
      <c r="F1064" s="33" t="s">
        <v>1504</v>
      </c>
      <c r="G1064" s="33" t="s">
        <v>842</v>
      </c>
      <c r="H1064" s="33" t="s">
        <v>281</v>
      </c>
      <c r="I1064" s="69">
        <v>1400000</v>
      </c>
      <c r="J1064" s="33" t="s">
        <v>407</v>
      </c>
      <c r="K1064" s="33" t="s">
        <v>1503</v>
      </c>
      <c r="L1064" s="33" t="s">
        <v>1502</v>
      </c>
      <c r="M1064" s="70"/>
    </row>
    <row r="1065" spans="1:13" s="3" customFormat="1" ht="49.5" hidden="1" customHeight="1" outlineLevel="2">
      <c r="A1065" s="37" t="s">
        <v>840</v>
      </c>
      <c r="B1065" s="33" t="s">
        <v>1501</v>
      </c>
      <c r="C1065" s="33" t="s">
        <v>1482</v>
      </c>
      <c r="D1065" s="33" t="s">
        <v>145</v>
      </c>
      <c r="E1065" s="33" t="s">
        <v>1500</v>
      </c>
      <c r="F1065" s="33" t="s">
        <v>298</v>
      </c>
      <c r="G1065" s="33" t="s">
        <v>842</v>
      </c>
      <c r="H1065" s="33" t="s">
        <v>48</v>
      </c>
      <c r="I1065" s="69">
        <v>37000</v>
      </c>
      <c r="J1065" s="33" t="s">
        <v>116</v>
      </c>
      <c r="K1065" s="33" t="s">
        <v>1499</v>
      </c>
      <c r="L1065" s="33" t="s">
        <v>1498</v>
      </c>
      <c r="M1065" s="70" t="s">
        <v>105</v>
      </c>
    </row>
    <row r="1066" spans="1:13" s="3" customFormat="1" ht="49.5" hidden="1" customHeight="1" outlineLevel="2">
      <c r="A1066" s="37" t="s">
        <v>840</v>
      </c>
      <c r="B1066" s="33" t="s">
        <v>1497</v>
      </c>
      <c r="C1066" s="33" t="s">
        <v>1496</v>
      </c>
      <c r="D1066" s="33" t="s">
        <v>142</v>
      </c>
      <c r="E1066" s="33" t="s">
        <v>1495</v>
      </c>
      <c r="F1066" s="33" t="s">
        <v>298</v>
      </c>
      <c r="G1066" s="33" t="s">
        <v>842</v>
      </c>
      <c r="H1066" s="33" t="s">
        <v>48</v>
      </c>
      <c r="I1066" s="69">
        <v>488000</v>
      </c>
      <c r="J1066" s="33" t="s">
        <v>346</v>
      </c>
      <c r="K1066" s="33" t="s">
        <v>1494</v>
      </c>
      <c r="L1066" s="33" t="s">
        <v>1493</v>
      </c>
      <c r="M1066" s="70" t="s">
        <v>105</v>
      </c>
    </row>
    <row r="1067" spans="1:13" s="3" customFormat="1" ht="49.5" hidden="1" customHeight="1" outlineLevel="2">
      <c r="A1067" s="37" t="s">
        <v>840</v>
      </c>
      <c r="B1067" s="33" t="s">
        <v>1301</v>
      </c>
      <c r="C1067" s="33" t="s">
        <v>1482</v>
      </c>
      <c r="D1067" s="33" t="s">
        <v>46</v>
      </c>
      <c r="E1067" s="33" t="s">
        <v>1492</v>
      </c>
      <c r="F1067" s="33" t="s">
        <v>298</v>
      </c>
      <c r="G1067" s="33" t="s">
        <v>842</v>
      </c>
      <c r="H1067" s="33" t="s">
        <v>48</v>
      </c>
      <c r="I1067" s="69">
        <v>60000</v>
      </c>
      <c r="J1067" s="33" t="s">
        <v>346</v>
      </c>
      <c r="K1067" s="33" t="s">
        <v>1491</v>
      </c>
      <c r="L1067" s="33" t="s">
        <v>305</v>
      </c>
      <c r="M1067" s="70" t="s">
        <v>105</v>
      </c>
    </row>
    <row r="1068" spans="1:13" s="3" customFormat="1" ht="49.5" hidden="1" customHeight="1" outlineLevel="2">
      <c r="A1068" s="37" t="s">
        <v>840</v>
      </c>
      <c r="B1068" s="33" t="s">
        <v>1301</v>
      </c>
      <c r="C1068" s="33" t="s">
        <v>1482</v>
      </c>
      <c r="D1068" s="33" t="s">
        <v>145</v>
      </c>
      <c r="E1068" s="33" t="s">
        <v>1490</v>
      </c>
      <c r="F1068" s="33" t="s">
        <v>298</v>
      </c>
      <c r="G1068" s="33" t="s">
        <v>842</v>
      </c>
      <c r="H1068" s="33" t="s">
        <v>48</v>
      </c>
      <c r="I1068" s="69">
        <v>296000</v>
      </c>
      <c r="J1068" s="33" t="s">
        <v>346</v>
      </c>
      <c r="K1068" s="33" t="s">
        <v>1486</v>
      </c>
      <c r="L1068" s="33" t="s">
        <v>1489</v>
      </c>
      <c r="M1068" s="70"/>
    </row>
    <row r="1069" spans="1:13" s="3" customFormat="1" ht="49.5" hidden="1" customHeight="1" outlineLevel="2">
      <c r="A1069" s="37" t="s">
        <v>840</v>
      </c>
      <c r="B1069" s="33" t="s">
        <v>1301</v>
      </c>
      <c r="C1069" s="33" t="s">
        <v>1482</v>
      </c>
      <c r="D1069" s="33" t="s">
        <v>145</v>
      </c>
      <c r="E1069" s="33" t="s">
        <v>1488</v>
      </c>
      <c r="F1069" s="33" t="s">
        <v>298</v>
      </c>
      <c r="G1069" s="33" t="s">
        <v>842</v>
      </c>
      <c r="H1069" s="33" t="s">
        <v>48</v>
      </c>
      <c r="I1069" s="69">
        <v>92000</v>
      </c>
      <c r="J1069" s="33" t="s">
        <v>346</v>
      </c>
      <c r="K1069" s="33" t="s">
        <v>1486</v>
      </c>
      <c r="L1069" s="33" t="s">
        <v>1405</v>
      </c>
      <c r="M1069" s="70" t="s">
        <v>105</v>
      </c>
    </row>
    <row r="1070" spans="1:13" s="3" customFormat="1" ht="49.5" hidden="1" customHeight="1" outlineLevel="2">
      <c r="A1070" s="37" t="s">
        <v>840</v>
      </c>
      <c r="B1070" s="33" t="s">
        <v>1301</v>
      </c>
      <c r="C1070" s="33" t="s">
        <v>1482</v>
      </c>
      <c r="D1070" s="33" t="s">
        <v>145</v>
      </c>
      <c r="E1070" s="33" t="s">
        <v>1487</v>
      </c>
      <c r="F1070" s="33" t="s">
        <v>298</v>
      </c>
      <c r="G1070" s="33" t="s">
        <v>842</v>
      </c>
      <c r="H1070" s="33" t="s">
        <v>48</v>
      </c>
      <c r="I1070" s="69">
        <v>72000</v>
      </c>
      <c r="J1070" s="33" t="s">
        <v>346</v>
      </c>
      <c r="K1070" s="33" t="s">
        <v>1486</v>
      </c>
      <c r="L1070" s="33" t="s">
        <v>1485</v>
      </c>
      <c r="M1070" s="70" t="s">
        <v>105</v>
      </c>
    </row>
    <row r="1071" spans="1:13" s="3" customFormat="1" ht="49.5" hidden="1" customHeight="1" outlineLevel="2">
      <c r="A1071" s="37" t="s">
        <v>840</v>
      </c>
      <c r="B1071" s="33" t="s">
        <v>1301</v>
      </c>
      <c r="C1071" s="33" t="s">
        <v>1482</v>
      </c>
      <c r="D1071" s="33" t="s">
        <v>94</v>
      </c>
      <c r="E1071" s="33" t="s">
        <v>4138</v>
      </c>
      <c r="F1071" s="33" t="s">
        <v>298</v>
      </c>
      <c r="G1071" s="33" t="s">
        <v>842</v>
      </c>
      <c r="H1071" s="33" t="s">
        <v>48</v>
      </c>
      <c r="I1071" s="69">
        <v>36000</v>
      </c>
      <c r="J1071" s="33" t="s">
        <v>346</v>
      </c>
      <c r="K1071" s="33" t="s">
        <v>1484</v>
      </c>
      <c r="L1071" s="33" t="s">
        <v>1483</v>
      </c>
      <c r="M1071" s="70" t="s">
        <v>105</v>
      </c>
    </row>
    <row r="1072" spans="1:13" s="3" customFormat="1" ht="49.5" hidden="1" customHeight="1" outlineLevel="2">
      <c r="A1072" s="37" t="s">
        <v>840</v>
      </c>
      <c r="B1072" s="33" t="s">
        <v>1301</v>
      </c>
      <c r="C1072" s="33" t="s">
        <v>1482</v>
      </c>
      <c r="D1072" s="33" t="s">
        <v>46</v>
      </c>
      <c r="E1072" s="33" t="s">
        <v>4140</v>
      </c>
      <c r="F1072" s="33" t="s">
        <v>298</v>
      </c>
      <c r="G1072" s="33" t="s">
        <v>842</v>
      </c>
      <c r="H1072" s="33" t="s">
        <v>48</v>
      </c>
      <c r="I1072" s="69">
        <v>919000</v>
      </c>
      <c r="J1072" s="33" t="s">
        <v>346</v>
      </c>
      <c r="K1072" s="33" t="s">
        <v>1481</v>
      </c>
      <c r="L1072" s="33" t="s">
        <v>1480</v>
      </c>
      <c r="M1072" s="70" t="s">
        <v>105</v>
      </c>
    </row>
    <row r="1073" spans="1:13" s="3" customFormat="1" ht="49.5" hidden="1" customHeight="1" outlineLevel="2">
      <c r="A1073" s="37" t="s">
        <v>840</v>
      </c>
      <c r="B1073" s="33" t="s">
        <v>1479</v>
      </c>
      <c r="C1073" s="33" t="s">
        <v>1478</v>
      </c>
      <c r="D1073" s="33" t="s">
        <v>229</v>
      </c>
      <c r="E1073" s="33" t="s">
        <v>4139</v>
      </c>
      <c r="F1073" s="33" t="s">
        <v>298</v>
      </c>
      <c r="G1073" s="33" t="s">
        <v>842</v>
      </c>
      <c r="H1073" s="33" t="s">
        <v>48</v>
      </c>
      <c r="I1073" s="69">
        <v>750000</v>
      </c>
      <c r="J1073" s="33" t="s">
        <v>453</v>
      </c>
      <c r="K1073" s="33" t="s">
        <v>1477</v>
      </c>
      <c r="L1073" s="33" t="s">
        <v>1476</v>
      </c>
      <c r="M1073" s="70"/>
    </row>
    <row r="1074" spans="1:13" s="3" customFormat="1" ht="49.5" hidden="1" customHeight="1" outlineLevel="2">
      <c r="A1074" s="37" t="s">
        <v>840</v>
      </c>
      <c r="B1074" s="33" t="s">
        <v>1475</v>
      </c>
      <c r="C1074" s="33" t="s">
        <v>1474</v>
      </c>
      <c r="D1074" s="33" t="s">
        <v>46</v>
      </c>
      <c r="E1074" s="33" t="s">
        <v>1473</v>
      </c>
      <c r="F1074" s="33" t="s">
        <v>297</v>
      </c>
      <c r="G1074" s="33" t="s">
        <v>842</v>
      </c>
      <c r="H1074" s="33" t="s">
        <v>146</v>
      </c>
      <c r="I1074" s="69">
        <v>420000</v>
      </c>
      <c r="J1074" s="33" t="s">
        <v>344</v>
      </c>
      <c r="K1074" s="33" t="s">
        <v>1472</v>
      </c>
      <c r="L1074" s="33" t="s">
        <v>1471</v>
      </c>
      <c r="M1074" s="70"/>
    </row>
    <row r="1075" spans="1:13" s="3" customFormat="1" ht="33" hidden="1" customHeight="1" outlineLevel="2">
      <c r="A1075" s="37" t="s">
        <v>840</v>
      </c>
      <c r="B1075" s="33" t="s">
        <v>1301</v>
      </c>
      <c r="C1075" s="33" t="s">
        <v>856</v>
      </c>
      <c r="D1075" s="33" t="s">
        <v>54</v>
      </c>
      <c r="E1075" s="33" t="s">
        <v>1470</v>
      </c>
      <c r="F1075" s="33" t="s">
        <v>296</v>
      </c>
      <c r="G1075" s="33" t="s">
        <v>842</v>
      </c>
      <c r="H1075" s="33" t="s">
        <v>281</v>
      </c>
      <c r="I1075" s="69">
        <v>20000</v>
      </c>
      <c r="J1075" s="33" t="s">
        <v>1467</v>
      </c>
      <c r="K1075" s="33" t="s">
        <v>857</v>
      </c>
      <c r="L1075" s="33" t="s">
        <v>1466</v>
      </c>
      <c r="M1075" s="70"/>
    </row>
    <row r="1076" spans="1:13" s="3" customFormat="1" ht="33" hidden="1" customHeight="1" outlineLevel="2">
      <c r="A1076" s="37" t="s">
        <v>840</v>
      </c>
      <c r="B1076" s="33" t="s">
        <v>1469</v>
      </c>
      <c r="C1076" s="33" t="s">
        <v>856</v>
      </c>
      <c r="D1076" s="33" t="s">
        <v>54</v>
      </c>
      <c r="E1076" s="33" t="s">
        <v>1468</v>
      </c>
      <c r="F1076" s="33" t="s">
        <v>296</v>
      </c>
      <c r="G1076" s="33" t="s">
        <v>842</v>
      </c>
      <c r="H1076" s="33" t="s">
        <v>281</v>
      </c>
      <c r="I1076" s="69">
        <v>20000</v>
      </c>
      <c r="J1076" s="33" t="s">
        <v>1467</v>
      </c>
      <c r="K1076" s="33" t="s">
        <v>857</v>
      </c>
      <c r="L1076" s="33" t="s">
        <v>1466</v>
      </c>
      <c r="M1076" s="70"/>
    </row>
    <row r="1077" spans="1:13" s="3" customFormat="1" ht="49.5" hidden="1" customHeight="1" outlineLevel="2">
      <c r="A1077" s="37" t="s">
        <v>840</v>
      </c>
      <c r="B1077" s="33" t="s">
        <v>1465</v>
      </c>
      <c r="C1077" s="33" t="s">
        <v>1464</v>
      </c>
      <c r="D1077" s="33" t="s">
        <v>46</v>
      </c>
      <c r="E1077" s="33" t="s">
        <v>1463</v>
      </c>
      <c r="F1077" s="33" t="s">
        <v>1462</v>
      </c>
      <c r="G1077" s="33" t="s">
        <v>842</v>
      </c>
      <c r="H1077" s="33" t="s">
        <v>48</v>
      </c>
      <c r="I1077" s="69">
        <v>62400</v>
      </c>
      <c r="J1077" s="33" t="s">
        <v>1461</v>
      </c>
      <c r="K1077" s="33" t="s">
        <v>1460</v>
      </c>
      <c r="L1077" s="33" t="s">
        <v>409</v>
      </c>
      <c r="M1077" s="70"/>
    </row>
    <row r="1078" spans="1:13" s="3" customFormat="1" ht="49.5" hidden="1" customHeight="1" outlineLevel="2">
      <c r="A1078" s="37" t="s">
        <v>840</v>
      </c>
      <c r="B1078" s="33" t="s">
        <v>1459</v>
      </c>
      <c r="C1078" s="33" t="s">
        <v>1458</v>
      </c>
      <c r="D1078" s="33" t="s">
        <v>54</v>
      </c>
      <c r="E1078" s="33" t="s">
        <v>1457</v>
      </c>
      <c r="F1078" s="33" t="s">
        <v>1456</v>
      </c>
      <c r="G1078" s="33" t="s">
        <v>842</v>
      </c>
      <c r="H1078" s="33" t="s">
        <v>1455</v>
      </c>
      <c r="I1078" s="69">
        <v>23810</v>
      </c>
      <c r="J1078" s="33" t="s">
        <v>1454</v>
      </c>
      <c r="K1078" s="33" t="s">
        <v>854</v>
      </c>
      <c r="L1078" s="33" t="s">
        <v>1453</v>
      </c>
      <c r="M1078" s="70"/>
    </row>
    <row r="1079" spans="1:13" s="3" customFormat="1" ht="33" hidden="1" customHeight="1" outlineLevel="2">
      <c r="A1079" s="37" t="s">
        <v>840</v>
      </c>
      <c r="B1079" s="33" t="s">
        <v>1452</v>
      </c>
      <c r="C1079" s="33" t="s">
        <v>863</v>
      </c>
      <c r="D1079" s="33" t="s">
        <v>145</v>
      </c>
      <c r="E1079" s="33" t="s">
        <v>1451</v>
      </c>
      <c r="F1079" s="33" t="s">
        <v>322</v>
      </c>
      <c r="G1079" s="33" t="s">
        <v>842</v>
      </c>
      <c r="H1079" s="33" t="s">
        <v>48</v>
      </c>
      <c r="I1079" s="69">
        <v>149500</v>
      </c>
      <c r="J1079" s="33" t="s">
        <v>1450</v>
      </c>
      <c r="K1079" s="33" t="s">
        <v>864</v>
      </c>
      <c r="L1079" s="33" t="s">
        <v>1449</v>
      </c>
      <c r="M1079" s="70"/>
    </row>
    <row r="1080" spans="1:13" s="3" customFormat="1" ht="49.5" hidden="1" customHeight="1" outlineLevel="2">
      <c r="A1080" s="37" t="s">
        <v>840</v>
      </c>
      <c r="B1080" s="33" t="s">
        <v>1448</v>
      </c>
      <c r="C1080" s="33" t="s">
        <v>1447</v>
      </c>
      <c r="D1080" s="33" t="s">
        <v>145</v>
      </c>
      <c r="E1080" s="33" t="s">
        <v>1446</v>
      </c>
      <c r="F1080" s="33" t="s">
        <v>321</v>
      </c>
      <c r="G1080" s="33" t="s">
        <v>842</v>
      </c>
      <c r="H1080" s="33" t="s">
        <v>48</v>
      </c>
      <c r="I1080" s="69">
        <v>149400</v>
      </c>
      <c r="J1080" s="33" t="s">
        <v>1445</v>
      </c>
      <c r="K1080" s="33" t="s">
        <v>1444</v>
      </c>
      <c r="L1080" s="33" t="s">
        <v>1443</v>
      </c>
      <c r="M1080" s="70"/>
    </row>
    <row r="1081" spans="1:13" s="3" customFormat="1" ht="33" hidden="1" customHeight="1" outlineLevel="2">
      <c r="A1081" s="37" t="s">
        <v>840</v>
      </c>
      <c r="B1081" s="33" t="s">
        <v>865</v>
      </c>
      <c r="C1081" s="33" t="s">
        <v>1442</v>
      </c>
      <c r="D1081" s="33" t="s">
        <v>46</v>
      </c>
      <c r="E1081" s="33" t="s">
        <v>1344</v>
      </c>
      <c r="F1081" s="33" t="s">
        <v>294</v>
      </c>
      <c r="G1081" s="33" t="s">
        <v>842</v>
      </c>
      <c r="H1081" s="33" t="s">
        <v>48</v>
      </c>
      <c r="I1081" s="69">
        <v>47619</v>
      </c>
      <c r="J1081" s="33" t="s">
        <v>817</v>
      </c>
      <c r="K1081" s="33" t="s">
        <v>1441</v>
      </c>
      <c r="L1081" s="33" t="s">
        <v>818</v>
      </c>
      <c r="M1081" s="70"/>
    </row>
    <row r="1082" spans="1:13" s="3" customFormat="1" ht="33" hidden="1" customHeight="1" outlineLevel="2">
      <c r="A1082" s="37" t="s">
        <v>840</v>
      </c>
      <c r="B1082" s="33" t="s">
        <v>1435</v>
      </c>
      <c r="C1082" s="33" t="s">
        <v>1440</v>
      </c>
      <c r="D1082" s="33" t="s">
        <v>145</v>
      </c>
      <c r="E1082" s="33" t="s">
        <v>1433</v>
      </c>
      <c r="F1082" s="33" t="s">
        <v>294</v>
      </c>
      <c r="G1082" s="33" t="s">
        <v>842</v>
      </c>
      <c r="H1082" s="33" t="s">
        <v>48</v>
      </c>
      <c r="I1082" s="69">
        <v>70000</v>
      </c>
      <c r="J1082" s="33" t="s">
        <v>1439</v>
      </c>
      <c r="K1082" s="33" t="s">
        <v>1431</v>
      </c>
      <c r="L1082" s="33" t="s">
        <v>858</v>
      </c>
      <c r="M1082" s="70"/>
    </row>
    <row r="1083" spans="1:13" s="3" customFormat="1" ht="33" hidden="1" customHeight="1" outlineLevel="2">
      <c r="A1083" s="37" t="s">
        <v>840</v>
      </c>
      <c r="B1083" s="33" t="s">
        <v>1435</v>
      </c>
      <c r="C1083" s="33" t="s">
        <v>1438</v>
      </c>
      <c r="D1083" s="33" t="s">
        <v>145</v>
      </c>
      <c r="E1083" s="33" t="s">
        <v>1433</v>
      </c>
      <c r="F1083" s="33" t="s">
        <v>294</v>
      </c>
      <c r="G1083" s="33" t="s">
        <v>842</v>
      </c>
      <c r="H1083" s="33" t="s">
        <v>48</v>
      </c>
      <c r="I1083" s="69">
        <v>25000</v>
      </c>
      <c r="J1083" s="33" t="s">
        <v>1437</v>
      </c>
      <c r="K1083" s="33" t="s">
        <v>1431</v>
      </c>
      <c r="L1083" s="33" t="s">
        <v>1436</v>
      </c>
      <c r="M1083" s="70"/>
    </row>
    <row r="1084" spans="1:13" s="3" customFormat="1" ht="33" hidden="1" customHeight="1" outlineLevel="2">
      <c r="A1084" s="37" t="s">
        <v>840</v>
      </c>
      <c r="B1084" s="33" t="s">
        <v>1435</v>
      </c>
      <c r="C1084" s="33" t="s">
        <v>1434</v>
      </c>
      <c r="D1084" s="33" t="s">
        <v>145</v>
      </c>
      <c r="E1084" s="33" t="s">
        <v>1433</v>
      </c>
      <c r="F1084" s="33" t="s">
        <v>294</v>
      </c>
      <c r="G1084" s="33" t="s">
        <v>842</v>
      </c>
      <c r="H1084" s="33" t="s">
        <v>48</v>
      </c>
      <c r="I1084" s="69">
        <v>20000</v>
      </c>
      <c r="J1084" s="33" t="s">
        <v>1432</v>
      </c>
      <c r="K1084" s="33" t="s">
        <v>1431</v>
      </c>
      <c r="L1084" s="33" t="s">
        <v>1430</v>
      </c>
      <c r="M1084" s="70"/>
    </row>
    <row r="1085" spans="1:13" s="3" customFormat="1" ht="66" hidden="1" customHeight="1" outlineLevel="2">
      <c r="A1085" s="37" t="s">
        <v>840</v>
      </c>
      <c r="B1085" s="33" t="s">
        <v>1418</v>
      </c>
      <c r="C1085" s="33" t="s">
        <v>542</v>
      </c>
      <c r="D1085" s="33" t="s">
        <v>145</v>
      </c>
      <c r="E1085" s="33" t="s">
        <v>1426</v>
      </c>
      <c r="F1085" s="33" t="s">
        <v>293</v>
      </c>
      <c r="G1085" s="33" t="s">
        <v>842</v>
      </c>
      <c r="H1085" s="33" t="s">
        <v>48</v>
      </c>
      <c r="I1085" s="69">
        <v>15000</v>
      </c>
      <c r="J1085" s="33" t="s">
        <v>1429</v>
      </c>
      <c r="K1085" s="33" t="s">
        <v>1416</v>
      </c>
      <c r="L1085" s="33" t="s">
        <v>1428</v>
      </c>
      <c r="M1085" s="70"/>
    </row>
    <row r="1086" spans="1:13" s="3" customFormat="1" ht="66" hidden="1" customHeight="1" outlineLevel="2">
      <c r="A1086" s="37" t="s">
        <v>840</v>
      </c>
      <c r="B1086" s="33" t="s">
        <v>1418</v>
      </c>
      <c r="C1086" s="33" t="s">
        <v>542</v>
      </c>
      <c r="D1086" s="33" t="s">
        <v>145</v>
      </c>
      <c r="E1086" s="33" t="s">
        <v>1426</v>
      </c>
      <c r="F1086" s="33" t="s">
        <v>293</v>
      </c>
      <c r="G1086" s="33" t="s">
        <v>842</v>
      </c>
      <c r="H1086" s="33" t="s">
        <v>48</v>
      </c>
      <c r="I1086" s="69">
        <v>15000</v>
      </c>
      <c r="J1086" s="33" t="s">
        <v>543</v>
      </c>
      <c r="K1086" s="33" t="s">
        <v>1416</v>
      </c>
      <c r="L1086" s="33" t="s">
        <v>1427</v>
      </c>
      <c r="M1086" s="70"/>
    </row>
    <row r="1087" spans="1:13" s="3" customFormat="1" ht="66" hidden="1" customHeight="1" outlineLevel="2">
      <c r="A1087" s="37" t="s">
        <v>840</v>
      </c>
      <c r="B1087" s="33" t="s">
        <v>1418</v>
      </c>
      <c r="C1087" s="33" t="s">
        <v>542</v>
      </c>
      <c r="D1087" s="33" t="s">
        <v>94</v>
      </c>
      <c r="E1087" s="33" t="s">
        <v>1426</v>
      </c>
      <c r="F1087" s="33" t="s">
        <v>293</v>
      </c>
      <c r="G1087" s="33" t="s">
        <v>842</v>
      </c>
      <c r="H1087" s="33" t="s">
        <v>48</v>
      </c>
      <c r="I1087" s="69">
        <v>114286</v>
      </c>
      <c r="J1087" s="33" t="s">
        <v>1425</v>
      </c>
      <c r="K1087" s="33" t="s">
        <v>1416</v>
      </c>
      <c r="L1087" s="33" t="s">
        <v>1424</v>
      </c>
      <c r="M1087" s="70"/>
    </row>
    <row r="1088" spans="1:13" s="3" customFormat="1" ht="33" hidden="1" customHeight="1" outlineLevel="2">
      <c r="A1088" s="37" t="s">
        <v>840</v>
      </c>
      <c r="B1088" s="33" t="s">
        <v>1423</v>
      </c>
      <c r="C1088" s="33" t="s">
        <v>1422</v>
      </c>
      <c r="D1088" s="33" t="s">
        <v>46</v>
      </c>
      <c r="E1088" s="33" t="s">
        <v>848</v>
      </c>
      <c r="F1088" s="33" t="s">
        <v>293</v>
      </c>
      <c r="G1088" s="33" t="s">
        <v>842</v>
      </c>
      <c r="H1088" s="33" t="s">
        <v>48</v>
      </c>
      <c r="I1088" s="69">
        <v>30000</v>
      </c>
      <c r="J1088" s="33" t="s">
        <v>1421</v>
      </c>
      <c r="K1088" s="33" t="s">
        <v>1420</v>
      </c>
      <c r="L1088" s="33" t="s">
        <v>1419</v>
      </c>
      <c r="M1088" s="70"/>
    </row>
    <row r="1089" spans="1:13" s="3" customFormat="1" ht="66" hidden="1" customHeight="1" outlineLevel="2">
      <c r="A1089" s="37" t="s">
        <v>840</v>
      </c>
      <c r="B1089" s="33" t="s">
        <v>1418</v>
      </c>
      <c r="C1089" s="33" t="s">
        <v>542</v>
      </c>
      <c r="D1089" s="33" t="s">
        <v>145</v>
      </c>
      <c r="E1089" s="33" t="s">
        <v>1417</v>
      </c>
      <c r="F1089" s="33" t="s">
        <v>293</v>
      </c>
      <c r="G1089" s="33" t="s">
        <v>842</v>
      </c>
      <c r="H1089" s="33" t="s">
        <v>48</v>
      </c>
      <c r="I1089" s="69">
        <v>40000</v>
      </c>
      <c r="J1089" s="33" t="s">
        <v>575</v>
      </c>
      <c r="K1089" s="33" t="s">
        <v>1416</v>
      </c>
      <c r="L1089" s="33" t="s">
        <v>566</v>
      </c>
      <c r="M1089" s="70"/>
    </row>
    <row r="1090" spans="1:13" s="3" customFormat="1" ht="33" hidden="1" customHeight="1" outlineLevel="2">
      <c r="A1090" s="37" t="s">
        <v>840</v>
      </c>
      <c r="B1090" s="33" t="s">
        <v>1326</v>
      </c>
      <c r="C1090" s="33" t="s">
        <v>1415</v>
      </c>
      <c r="D1090" s="33" t="s">
        <v>145</v>
      </c>
      <c r="E1090" s="33" t="s">
        <v>794</v>
      </c>
      <c r="F1090" s="33" t="s">
        <v>292</v>
      </c>
      <c r="G1090" s="33" t="s">
        <v>842</v>
      </c>
      <c r="H1090" s="33" t="s">
        <v>48</v>
      </c>
      <c r="I1090" s="69">
        <v>40000</v>
      </c>
      <c r="J1090" s="33" t="s">
        <v>1353</v>
      </c>
      <c r="K1090" s="33" t="s">
        <v>1402</v>
      </c>
      <c r="L1090" s="33" t="s">
        <v>1401</v>
      </c>
      <c r="M1090" s="70"/>
    </row>
    <row r="1091" spans="1:13" s="3" customFormat="1" ht="33" hidden="1" customHeight="1" outlineLevel="2">
      <c r="A1091" s="37" t="s">
        <v>840</v>
      </c>
      <c r="B1091" s="33" t="s">
        <v>1326</v>
      </c>
      <c r="C1091" s="33" t="s">
        <v>1414</v>
      </c>
      <c r="D1091" s="33" t="s">
        <v>54</v>
      </c>
      <c r="E1091" s="33" t="s">
        <v>1413</v>
      </c>
      <c r="F1091" s="33" t="s">
        <v>292</v>
      </c>
      <c r="G1091" s="33" t="s">
        <v>842</v>
      </c>
      <c r="H1091" s="33" t="s">
        <v>48</v>
      </c>
      <c r="I1091" s="69">
        <v>20000</v>
      </c>
      <c r="J1091" s="33" t="s">
        <v>814</v>
      </c>
      <c r="K1091" s="33" t="s">
        <v>1402</v>
      </c>
      <c r="L1091" s="33" t="s">
        <v>123</v>
      </c>
      <c r="M1091" s="70"/>
    </row>
    <row r="1092" spans="1:13" s="3" customFormat="1" ht="33" hidden="1" customHeight="1" outlineLevel="2">
      <c r="A1092" s="37" t="s">
        <v>840</v>
      </c>
      <c r="B1092" s="33" t="s">
        <v>1326</v>
      </c>
      <c r="C1092" s="33" t="s">
        <v>1408</v>
      </c>
      <c r="D1092" s="33" t="s">
        <v>102</v>
      </c>
      <c r="E1092" s="33" t="s">
        <v>1412</v>
      </c>
      <c r="F1092" s="33" t="s">
        <v>292</v>
      </c>
      <c r="G1092" s="33" t="s">
        <v>842</v>
      </c>
      <c r="H1092" s="33" t="s">
        <v>48</v>
      </c>
      <c r="I1092" s="69">
        <v>76190</v>
      </c>
      <c r="J1092" s="33" t="s">
        <v>1411</v>
      </c>
      <c r="K1092" s="33" t="s">
        <v>1402</v>
      </c>
      <c r="L1092" s="33" t="s">
        <v>1410</v>
      </c>
      <c r="M1092" s="70"/>
    </row>
    <row r="1093" spans="1:13" s="3" customFormat="1" ht="33" hidden="1" customHeight="1" outlineLevel="2">
      <c r="A1093" s="37" t="s">
        <v>840</v>
      </c>
      <c r="B1093" s="33" t="s">
        <v>1326</v>
      </c>
      <c r="C1093" s="33" t="s">
        <v>1407</v>
      </c>
      <c r="D1093" s="33" t="s">
        <v>46</v>
      </c>
      <c r="E1093" s="33" t="s">
        <v>1406</v>
      </c>
      <c r="F1093" s="33" t="s">
        <v>292</v>
      </c>
      <c r="G1093" s="33" t="s">
        <v>842</v>
      </c>
      <c r="H1093" s="33" t="s">
        <v>48</v>
      </c>
      <c r="I1093" s="69">
        <v>50000</v>
      </c>
      <c r="J1093" s="33" t="s">
        <v>820</v>
      </c>
      <c r="K1093" s="33" t="s">
        <v>1402</v>
      </c>
      <c r="L1093" s="33" t="s">
        <v>1409</v>
      </c>
      <c r="M1093" s="70"/>
    </row>
    <row r="1094" spans="1:13" s="3" customFormat="1" ht="49.5" hidden="1" customHeight="1" outlineLevel="2">
      <c r="A1094" s="37" t="s">
        <v>840</v>
      </c>
      <c r="B1094" s="33" t="s">
        <v>1326</v>
      </c>
      <c r="C1094" s="33" t="s">
        <v>1408</v>
      </c>
      <c r="D1094" s="33" t="s">
        <v>145</v>
      </c>
      <c r="E1094" s="33" t="s">
        <v>1406</v>
      </c>
      <c r="F1094" s="33" t="s">
        <v>292</v>
      </c>
      <c r="G1094" s="33" t="s">
        <v>842</v>
      </c>
      <c r="H1094" s="33" t="s">
        <v>48</v>
      </c>
      <c r="I1094" s="69">
        <v>30000</v>
      </c>
      <c r="J1094" s="33" t="s">
        <v>575</v>
      </c>
      <c r="K1094" s="33" t="s">
        <v>1402</v>
      </c>
      <c r="L1094" s="33" t="s">
        <v>566</v>
      </c>
      <c r="M1094" s="70"/>
    </row>
    <row r="1095" spans="1:13" s="3" customFormat="1" ht="33" hidden="1" customHeight="1" outlineLevel="2">
      <c r="A1095" s="37" t="s">
        <v>840</v>
      </c>
      <c r="B1095" s="33" t="s">
        <v>1326</v>
      </c>
      <c r="C1095" s="33" t="s">
        <v>1407</v>
      </c>
      <c r="D1095" s="33" t="s">
        <v>145</v>
      </c>
      <c r="E1095" s="33" t="s">
        <v>1406</v>
      </c>
      <c r="F1095" s="33" t="s">
        <v>292</v>
      </c>
      <c r="G1095" s="33" t="s">
        <v>842</v>
      </c>
      <c r="H1095" s="33" t="s">
        <v>48</v>
      </c>
      <c r="I1095" s="69">
        <v>30000</v>
      </c>
      <c r="J1095" s="33" t="s">
        <v>577</v>
      </c>
      <c r="K1095" s="33" t="s">
        <v>1402</v>
      </c>
      <c r="L1095" s="33" t="s">
        <v>1405</v>
      </c>
      <c r="M1095" s="70"/>
    </row>
    <row r="1096" spans="1:13" s="3" customFormat="1" ht="49.5" hidden="1" customHeight="1" outlineLevel="2">
      <c r="A1096" s="37" t="s">
        <v>840</v>
      </c>
      <c r="B1096" s="33" t="s">
        <v>1326</v>
      </c>
      <c r="C1096" s="33" t="s">
        <v>1404</v>
      </c>
      <c r="D1096" s="33" t="s">
        <v>102</v>
      </c>
      <c r="E1096" s="33" t="s">
        <v>1403</v>
      </c>
      <c r="F1096" s="33" t="s">
        <v>292</v>
      </c>
      <c r="G1096" s="33" t="s">
        <v>842</v>
      </c>
      <c r="H1096" s="33" t="s">
        <v>48</v>
      </c>
      <c r="I1096" s="69">
        <v>40000</v>
      </c>
      <c r="J1096" s="33" t="s">
        <v>1353</v>
      </c>
      <c r="K1096" s="33" t="s">
        <v>1402</v>
      </c>
      <c r="L1096" s="33" t="s">
        <v>1401</v>
      </c>
      <c r="M1096" s="70"/>
    </row>
    <row r="1097" spans="1:13" s="3" customFormat="1" ht="49.5" hidden="1" customHeight="1" outlineLevel="2">
      <c r="A1097" s="37" t="s">
        <v>840</v>
      </c>
      <c r="B1097" s="33" t="s">
        <v>1399</v>
      </c>
      <c r="C1097" s="33" t="s">
        <v>1382</v>
      </c>
      <c r="D1097" s="33" t="s">
        <v>94</v>
      </c>
      <c r="E1097" s="33" t="s">
        <v>1400</v>
      </c>
      <c r="F1097" s="33" t="s">
        <v>291</v>
      </c>
      <c r="G1097" s="33" t="s">
        <v>842</v>
      </c>
      <c r="H1097" s="33" t="s">
        <v>48</v>
      </c>
      <c r="I1097" s="69">
        <v>28571</v>
      </c>
      <c r="J1097" s="33" t="s">
        <v>1397</v>
      </c>
      <c r="K1097" s="33" t="s">
        <v>1396</v>
      </c>
      <c r="L1097" s="33" t="s">
        <v>1395</v>
      </c>
      <c r="M1097" s="70"/>
    </row>
    <row r="1098" spans="1:13" s="3" customFormat="1" ht="49.5" hidden="1" customHeight="1" outlineLevel="2">
      <c r="A1098" s="37" t="s">
        <v>840</v>
      </c>
      <c r="B1098" s="33" t="s">
        <v>1399</v>
      </c>
      <c r="C1098" s="33" t="s">
        <v>1382</v>
      </c>
      <c r="D1098" s="33" t="s">
        <v>94</v>
      </c>
      <c r="E1098" s="33" t="s">
        <v>1398</v>
      </c>
      <c r="F1098" s="33" t="s">
        <v>291</v>
      </c>
      <c r="G1098" s="33" t="s">
        <v>842</v>
      </c>
      <c r="H1098" s="33" t="s">
        <v>48</v>
      </c>
      <c r="I1098" s="69">
        <v>14286</v>
      </c>
      <c r="J1098" s="33" t="s">
        <v>1397</v>
      </c>
      <c r="K1098" s="33" t="s">
        <v>1396</v>
      </c>
      <c r="L1098" s="33" t="s">
        <v>1395</v>
      </c>
      <c r="M1098" s="70"/>
    </row>
    <row r="1099" spans="1:13" s="3" customFormat="1" ht="49.5" hidden="1" customHeight="1" outlineLevel="2">
      <c r="A1099" s="37" t="s">
        <v>840</v>
      </c>
      <c r="B1099" s="33" t="s">
        <v>1388</v>
      </c>
      <c r="C1099" s="33" t="s">
        <v>1394</v>
      </c>
      <c r="D1099" s="33" t="s">
        <v>145</v>
      </c>
      <c r="E1099" s="33" t="s">
        <v>1377</v>
      </c>
      <c r="F1099" s="33" t="s">
        <v>291</v>
      </c>
      <c r="G1099" s="33" t="s">
        <v>842</v>
      </c>
      <c r="H1099" s="33" t="s">
        <v>48</v>
      </c>
      <c r="I1099" s="69">
        <v>25000</v>
      </c>
      <c r="J1099" s="33" t="s">
        <v>1393</v>
      </c>
      <c r="K1099" s="33" t="s">
        <v>1384</v>
      </c>
      <c r="L1099" s="33" t="s">
        <v>1392</v>
      </c>
      <c r="M1099" s="70"/>
    </row>
    <row r="1100" spans="1:13" s="3" customFormat="1" ht="49.5" hidden="1" customHeight="1" outlineLevel="2">
      <c r="A1100" s="37" t="s">
        <v>840</v>
      </c>
      <c r="B1100" s="33" t="s">
        <v>1388</v>
      </c>
      <c r="C1100" s="33" t="s">
        <v>1391</v>
      </c>
      <c r="D1100" s="33" t="s">
        <v>145</v>
      </c>
      <c r="E1100" s="33" t="s">
        <v>1377</v>
      </c>
      <c r="F1100" s="33" t="s">
        <v>291</v>
      </c>
      <c r="G1100" s="33" t="s">
        <v>842</v>
      </c>
      <c r="H1100" s="33" t="s">
        <v>48</v>
      </c>
      <c r="I1100" s="69">
        <v>20000</v>
      </c>
      <c r="J1100" s="33" t="s">
        <v>1390</v>
      </c>
      <c r="K1100" s="33" t="s">
        <v>1384</v>
      </c>
      <c r="L1100" s="33" t="s">
        <v>1389</v>
      </c>
      <c r="M1100" s="70"/>
    </row>
    <row r="1101" spans="1:13" s="3" customFormat="1" ht="49.5" hidden="1" customHeight="1" outlineLevel="2">
      <c r="A1101" s="37" t="s">
        <v>840</v>
      </c>
      <c r="B1101" s="33" t="s">
        <v>1388</v>
      </c>
      <c r="C1101" s="33" t="s">
        <v>1387</v>
      </c>
      <c r="D1101" s="33" t="s">
        <v>145</v>
      </c>
      <c r="E1101" s="33" t="s">
        <v>1386</v>
      </c>
      <c r="F1101" s="33" t="s">
        <v>291</v>
      </c>
      <c r="G1101" s="33" t="s">
        <v>842</v>
      </c>
      <c r="H1101" s="33" t="s">
        <v>48</v>
      </c>
      <c r="I1101" s="69">
        <v>15000</v>
      </c>
      <c r="J1101" s="33" t="s">
        <v>1385</v>
      </c>
      <c r="K1101" s="33" t="s">
        <v>1384</v>
      </c>
      <c r="L1101" s="33" t="s">
        <v>1383</v>
      </c>
      <c r="M1101" s="70"/>
    </row>
    <row r="1102" spans="1:13" s="3" customFormat="1" ht="49.5" hidden="1" customHeight="1" outlineLevel="2">
      <c r="A1102" s="37" t="s">
        <v>840</v>
      </c>
      <c r="B1102" s="33" t="s">
        <v>559</v>
      </c>
      <c r="C1102" s="33" t="s">
        <v>1382</v>
      </c>
      <c r="D1102" s="33" t="s">
        <v>94</v>
      </c>
      <c r="E1102" s="33" t="s">
        <v>1381</v>
      </c>
      <c r="F1102" s="33" t="s">
        <v>291</v>
      </c>
      <c r="G1102" s="33" t="s">
        <v>842</v>
      </c>
      <c r="H1102" s="33" t="s">
        <v>48</v>
      </c>
      <c r="I1102" s="69">
        <v>42857</v>
      </c>
      <c r="J1102" s="33" t="s">
        <v>1380</v>
      </c>
      <c r="K1102" s="33" t="s">
        <v>1375</v>
      </c>
      <c r="L1102" s="33" t="s">
        <v>1379</v>
      </c>
      <c r="M1102" s="70"/>
    </row>
    <row r="1103" spans="1:13" s="3" customFormat="1" ht="49.5" hidden="1" customHeight="1" outlineLevel="2">
      <c r="A1103" s="37" t="s">
        <v>840</v>
      </c>
      <c r="B1103" s="33" t="s">
        <v>559</v>
      </c>
      <c r="C1103" s="33" t="s">
        <v>1378</v>
      </c>
      <c r="D1103" s="33" t="s">
        <v>94</v>
      </c>
      <c r="E1103" s="33" t="s">
        <v>1377</v>
      </c>
      <c r="F1103" s="33" t="s">
        <v>291</v>
      </c>
      <c r="G1103" s="33" t="s">
        <v>842</v>
      </c>
      <c r="H1103" s="33" t="s">
        <v>48</v>
      </c>
      <c r="I1103" s="69">
        <v>42857</v>
      </c>
      <c r="J1103" s="33" t="s">
        <v>1376</v>
      </c>
      <c r="K1103" s="33" t="s">
        <v>1375</v>
      </c>
      <c r="L1103" s="33" t="s">
        <v>1374</v>
      </c>
      <c r="M1103" s="70"/>
    </row>
    <row r="1104" spans="1:13" s="3" customFormat="1" ht="66" hidden="1" customHeight="1" outlineLevel="2">
      <c r="A1104" s="37" t="s">
        <v>840</v>
      </c>
      <c r="B1104" s="33" t="s">
        <v>1373</v>
      </c>
      <c r="C1104" s="33" t="s">
        <v>1359</v>
      </c>
      <c r="D1104" s="33" t="s">
        <v>94</v>
      </c>
      <c r="E1104" s="33" t="s">
        <v>1372</v>
      </c>
      <c r="F1104" s="33" t="s">
        <v>290</v>
      </c>
      <c r="G1104" s="33" t="s">
        <v>842</v>
      </c>
      <c r="H1104" s="33" t="s">
        <v>48</v>
      </c>
      <c r="I1104" s="69">
        <v>60000</v>
      </c>
      <c r="J1104" s="33" t="s">
        <v>1357</v>
      </c>
      <c r="K1104" s="33" t="s">
        <v>1371</v>
      </c>
      <c r="L1104" s="67" t="s">
        <v>1370</v>
      </c>
      <c r="M1104" s="70"/>
    </row>
    <row r="1105" spans="1:13" s="3" customFormat="1" ht="33" hidden="1" customHeight="1" outlineLevel="2">
      <c r="A1105" s="37" t="s">
        <v>840</v>
      </c>
      <c r="B1105" s="33" t="s">
        <v>1369</v>
      </c>
      <c r="C1105" s="33" t="s">
        <v>1364</v>
      </c>
      <c r="D1105" s="33" t="s">
        <v>145</v>
      </c>
      <c r="E1105" s="33" t="s">
        <v>1368</v>
      </c>
      <c r="F1105" s="33" t="s">
        <v>290</v>
      </c>
      <c r="G1105" s="33" t="s">
        <v>842</v>
      </c>
      <c r="H1105" s="33" t="s">
        <v>48</v>
      </c>
      <c r="I1105" s="69">
        <v>40000</v>
      </c>
      <c r="J1105" s="33" t="s">
        <v>868</v>
      </c>
      <c r="K1105" s="33" t="s">
        <v>1367</v>
      </c>
      <c r="L1105" s="33" t="s">
        <v>1366</v>
      </c>
      <c r="M1105" s="70"/>
    </row>
    <row r="1106" spans="1:13" s="3" customFormat="1" ht="33" hidden="1" customHeight="1" outlineLevel="2">
      <c r="A1106" s="37" t="s">
        <v>840</v>
      </c>
      <c r="B1106" s="33" t="s">
        <v>1365</v>
      </c>
      <c r="C1106" s="33" t="s">
        <v>1364</v>
      </c>
      <c r="D1106" s="33" t="s">
        <v>145</v>
      </c>
      <c r="E1106" s="33" t="s">
        <v>1363</v>
      </c>
      <c r="F1106" s="33" t="s">
        <v>290</v>
      </c>
      <c r="G1106" s="33" t="s">
        <v>842</v>
      </c>
      <c r="H1106" s="33" t="s">
        <v>48</v>
      </c>
      <c r="I1106" s="69">
        <v>50000</v>
      </c>
      <c r="J1106" s="33" t="s">
        <v>576</v>
      </c>
      <c r="K1106" s="33" t="s">
        <v>1362</v>
      </c>
      <c r="L1106" s="33" t="s">
        <v>1361</v>
      </c>
      <c r="M1106" s="70"/>
    </row>
    <row r="1107" spans="1:13" s="3" customFormat="1" ht="66" hidden="1" customHeight="1" outlineLevel="2">
      <c r="A1107" s="37" t="s">
        <v>840</v>
      </c>
      <c r="B1107" s="33" t="s">
        <v>1360</v>
      </c>
      <c r="C1107" s="33" t="s">
        <v>1359</v>
      </c>
      <c r="D1107" s="33" t="s">
        <v>94</v>
      </c>
      <c r="E1107" s="33" t="s">
        <v>1358</v>
      </c>
      <c r="F1107" s="33" t="s">
        <v>290</v>
      </c>
      <c r="G1107" s="33" t="s">
        <v>842</v>
      </c>
      <c r="H1107" s="33" t="s">
        <v>48</v>
      </c>
      <c r="I1107" s="69">
        <v>100000</v>
      </c>
      <c r="J1107" s="33" t="s">
        <v>1357</v>
      </c>
      <c r="K1107" s="33" t="s">
        <v>1356</v>
      </c>
      <c r="L1107" s="67" t="s">
        <v>1355</v>
      </c>
      <c r="M1107" s="70"/>
    </row>
    <row r="1108" spans="1:13" s="3" customFormat="1" ht="33" hidden="1" customHeight="1" outlineLevel="2">
      <c r="A1108" s="37" t="s">
        <v>840</v>
      </c>
      <c r="B1108" s="33" t="s">
        <v>567</v>
      </c>
      <c r="C1108" s="33" t="s">
        <v>1354</v>
      </c>
      <c r="D1108" s="33" t="s">
        <v>145</v>
      </c>
      <c r="E1108" s="33" t="s">
        <v>1330</v>
      </c>
      <c r="F1108" s="33" t="s">
        <v>319</v>
      </c>
      <c r="G1108" s="33" t="s">
        <v>842</v>
      </c>
      <c r="H1108" s="33" t="s">
        <v>48</v>
      </c>
      <c r="I1108" s="69">
        <v>50000</v>
      </c>
      <c r="J1108" s="33" t="s">
        <v>1353</v>
      </c>
      <c r="K1108" s="33" t="s">
        <v>866</v>
      </c>
      <c r="L1108" s="33" t="s">
        <v>1352</v>
      </c>
      <c r="M1108" s="70"/>
    </row>
    <row r="1109" spans="1:13" s="3" customFormat="1" ht="33" hidden="1" customHeight="1" outlineLevel="2">
      <c r="A1109" s="37" t="s">
        <v>840</v>
      </c>
      <c r="B1109" s="33" t="s">
        <v>559</v>
      </c>
      <c r="C1109" s="33" t="s">
        <v>1349</v>
      </c>
      <c r="D1109" s="33" t="s">
        <v>94</v>
      </c>
      <c r="E1109" s="33" t="s">
        <v>1304</v>
      </c>
      <c r="F1109" s="33" t="s">
        <v>319</v>
      </c>
      <c r="G1109" s="33" t="s">
        <v>842</v>
      </c>
      <c r="H1109" s="33" t="s">
        <v>48</v>
      </c>
      <c r="I1109" s="69">
        <v>47619</v>
      </c>
      <c r="J1109" s="33" t="s">
        <v>1351</v>
      </c>
      <c r="K1109" s="33" t="s">
        <v>866</v>
      </c>
      <c r="L1109" s="33" t="s">
        <v>1350</v>
      </c>
      <c r="M1109" s="70"/>
    </row>
    <row r="1110" spans="1:13" s="3" customFormat="1" ht="33" hidden="1" customHeight="1" outlineLevel="2">
      <c r="A1110" s="37" t="s">
        <v>840</v>
      </c>
      <c r="B1110" s="33" t="s">
        <v>559</v>
      </c>
      <c r="C1110" s="33" t="s">
        <v>1349</v>
      </c>
      <c r="D1110" s="33" t="s">
        <v>94</v>
      </c>
      <c r="E1110" s="33" t="s">
        <v>1348</v>
      </c>
      <c r="F1110" s="33" t="s">
        <v>319</v>
      </c>
      <c r="G1110" s="33" t="s">
        <v>842</v>
      </c>
      <c r="H1110" s="33" t="s">
        <v>48</v>
      </c>
      <c r="I1110" s="69">
        <v>47619</v>
      </c>
      <c r="J1110" s="33" t="s">
        <v>1347</v>
      </c>
      <c r="K1110" s="33" t="s">
        <v>866</v>
      </c>
      <c r="L1110" s="33" t="s">
        <v>1346</v>
      </c>
      <c r="M1110" s="70"/>
    </row>
    <row r="1111" spans="1:13" s="3" customFormat="1" ht="66" hidden="1" customHeight="1" outlineLevel="2">
      <c r="A1111" s="37" t="s">
        <v>840</v>
      </c>
      <c r="B1111" s="33" t="s">
        <v>302</v>
      </c>
      <c r="C1111" s="33" t="s">
        <v>1345</v>
      </c>
      <c r="D1111" s="33" t="s">
        <v>54</v>
      </c>
      <c r="E1111" s="33" t="s">
        <v>1203</v>
      </c>
      <c r="F1111" s="33" t="s">
        <v>289</v>
      </c>
      <c r="G1111" s="33" t="s">
        <v>842</v>
      </c>
      <c r="H1111" s="33" t="s">
        <v>48</v>
      </c>
      <c r="I1111" s="69">
        <v>19048</v>
      </c>
      <c r="J1111" s="33" t="s">
        <v>189</v>
      </c>
      <c r="K1111" s="33" t="s">
        <v>547</v>
      </c>
      <c r="L1111" s="33" t="s">
        <v>340</v>
      </c>
      <c r="M1111" s="70"/>
    </row>
    <row r="1112" spans="1:13" s="3" customFormat="1" ht="49.5" hidden="1" customHeight="1" outlineLevel="2">
      <c r="A1112" s="37" t="s">
        <v>840</v>
      </c>
      <c r="B1112" s="33" t="s">
        <v>302</v>
      </c>
      <c r="C1112" s="33" t="s">
        <v>545</v>
      </c>
      <c r="D1112" s="33" t="s">
        <v>145</v>
      </c>
      <c r="E1112" s="33" t="s">
        <v>1344</v>
      </c>
      <c r="F1112" s="33" t="s">
        <v>289</v>
      </c>
      <c r="G1112" s="33" t="s">
        <v>842</v>
      </c>
      <c r="H1112" s="33" t="s">
        <v>48</v>
      </c>
      <c r="I1112" s="69">
        <v>50000</v>
      </c>
      <c r="J1112" s="33" t="s">
        <v>546</v>
      </c>
      <c r="K1112" s="33" t="s">
        <v>547</v>
      </c>
      <c r="L1112" s="33" t="s">
        <v>1343</v>
      </c>
      <c r="M1112" s="70"/>
    </row>
    <row r="1113" spans="1:13" s="3" customFormat="1" ht="49.5" hidden="1" customHeight="1" outlineLevel="2">
      <c r="A1113" s="37" t="s">
        <v>840</v>
      </c>
      <c r="B1113" s="33" t="s">
        <v>1339</v>
      </c>
      <c r="C1113" s="33" t="s">
        <v>1342</v>
      </c>
      <c r="D1113" s="33" t="s">
        <v>94</v>
      </c>
      <c r="E1113" s="33" t="s">
        <v>1304</v>
      </c>
      <c r="F1113" s="33" t="s">
        <v>289</v>
      </c>
      <c r="G1113" s="33" t="s">
        <v>842</v>
      </c>
      <c r="H1113" s="33" t="s">
        <v>48</v>
      </c>
      <c r="I1113" s="69">
        <v>47619</v>
      </c>
      <c r="J1113" s="33" t="s">
        <v>1341</v>
      </c>
      <c r="K1113" s="33" t="s">
        <v>115</v>
      </c>
      <c r="L1113" s="33" t="s">
        <v>1340</v>
      </c>
      <c r="M1113" s="70"/>
    </row>
    <row r="1114" spans="1:13" s="3" customFormat="1" ht="49.5" hidden="1" customHeight="1" outlineLevel="2">
      <c r="A1114" s="37" t="s">
        <v>840</v>
      </c>
      <c r="B1114" s="33" t="s">
        <v>1339</v>
      </c>
      <c r="C1114" s="33" t="s">
        <v>1338</v>
      </c>
      <c r="D1114" s="33" t="s">
        <v>94</v>
      </c>
      <c r="E1114" s="33" t="s">
        <v>1304</v>
      </c>
      <c r="F1114" s="33" t="s">
        <v>289</v>
      </c>
      <c r="G1114" s="33" t="s">
        <v>842</v>
      </c>
      <c r="H1114" s="33" t="s">
        <v>48</v>
      </c>
      <c r="I1114" s="69">
        <v>47619</v>
      </c>
      <c r="J1114" s="33" t="s">
        <v>1337</v>
      </c>
      <c r="K1114" s="33" t="s">
        <v>115</v>
      </c>
      <c r="L1114" s="33" t="s">
        <v>1336</v>
      </c>
      <c r="M1114" s="70"/>
    </row>
    <row r="1115" spans="1:13" s="3" customFormat="1" ht="33" hidden="1" customHeight="1" outlineLevel="2">
      <c r="A1115" s="37" t="s">
        <v>840</v>
      </c>
      <c r="B1115" s="33" t="s">
        <v>1335</v>
      </c>
      <c r="C1115" s="33" t="s">
        <v>1334</v>
      </c>
      <c r="D1115" s="33" t="s">
        <v>54</v>
      </c>
      <c r="E1115" s="33">
        <v>114.01</v>
      </c>
      <c r="F1115" s="33" t="s">
        <v>288</v>
      </c>
      <c r="G1115" s="33" t="s">
        <v>842</v>
      </c>
      <c r="H1115" s="33" t="s">
        <v>48</v>
      </c>
      <c r="I1115" s="69">
        <v>15000</v>
      </c>
      <c r="J1115" s="33" t="s">
        <v>123</v>
      </c>
      <c r="K1115" s="33" t="s">
        <v>1333</v>
      </c>
      <c r="L1115" s="33" t="s">
        <v>1332</v>
      </c>
      <c r="M1115" s="70" t="s">
        <v>105</v>
      </c>
    </row>
    <row r="1116" spans="1:13" s="3" customFormat="1" ht="66" hidden="1" customHeight="1" outlineLevel="2">
      <c r="A1116" s="37" t="s">
        <v>840</v>
      </c>
      <c r="B1116" s="33" t="s">
        <v>559</v>
      </c>
      <c r="C1116" s="33" t="s">
        <v>1331</v>
      </c>
      <c r="D1116" s="33" t="s">
        <v>94</v>
      </c>
      <c r="E1116" s="33" t="s">
        <v>1330</v>
      </c>
      <c r="F1116" s="33" t="s">
        <v>288</v>
      </c>
      <c r="G1116" s="33" t="s">
        <v>842</v>
      </c>
      <c r="H1116" s="33" t="s">
        <v>48</v>
      </c>
      <c r="I1116" s="69">
        <v>139048</v>
      </c>
      <c r="J1116" s="33" t="s">
        <v>1329</v>
      </c>
      <c r="K1116" s="33" t="s">
        <v>1328</v>
      </c>
      <c r="L1116" s="33" t="s">
        <v>1327</v>
      </c>
      <c r="M1116" s="70"/>
    </row>
    <row r="1117" spans="1:13" s="3" customFormat="1" ht="82.5" hidden="1" customHeight="1" outlineLevel="2">
      <c r="A1117" s="37" t="s">
        <v>840</v>
      </c>
      <c r="B1117" s="33" t="s">
        <v>1326</v>
      </c>
      <c r="C1117" s="33" t="s">
        <v>1325</v>
      </c>
      <c r="D1117" s="33" t="s">
        <v>145</v>
      </c>
      <c r="E1117" s="33" t="s">
        <v>1324</v>
      </c>
      <c r="F1117" s="33" t="s">
        <v>288</v>
      </c>
      <c r="G1117" s="33" t="s">
        <v>842</v>
      </c>
      <c r="H1117" s="33" t="s">
        <v>48</v>
      </c>
      <c r="I1117" s="69">
        <v>11500</v>
      </c>
      <c r="J1117" s="33" t="s">
        <v>546</v>
      </c>
      <c r="K1117" s="33" t="s">
        <v>1323</v>
      </c>
      <c r="L1117" s="33" t="s">
        <v>1322</v>
      </c>
      <c r="M1117" s="70"/>
    </row>
    <row r="1118" spans="1:13" s="3" customFormat="1" ht="33" hidden="1" customHeight="1" outlineLevel="2">
      <c r="A1118" s="37" t="s">
        <v>840</v>
      </c>
      <c r="B1118" s="33" t="s">
        <v>548</v>
      </c>
      <c r="C1118" s="33" t="s">
        <v>867</v>
      </c>
      <c r="D1118" s="33" t="s">
        <v>46</v>
      </c>
      <c r="E1118" s="33" t="s">
        <v>1321</v>
      </c>
      <c r="F1118" s="33" t="s">
        <v>287</v>
      </c>
      <c r="G1118" s="33" t="s">
        <v>842</v>
      </c>
      <c r="H1118" s="33" t="s">
        <v>48</v>
      </c>
      <c r="I1118" s="69">
        <v>20000</v>
      </c>
      <c r="J1118" s="33" t="s">
        <v>360</v>
      </c>
      <c r="K1118" s="33" t="s">
        <v>1319</v>
      </c>
      <c r="L1118" s="68" t="s">
        <v>359</v>
      </c>
      <c r="M1118" s="70"/>
    </row>
    <row r="1119" spans="1:13" s="3" customFormat="1" ht="33" hidden="1" customHeight="1" outlineLevel="2">
      <c r="A1119" s="37" t="s">
        <v>840</v>
      </c>
      <c r="B1119" s="33" t="s">
        <v>548</v>
      </c>
      <c r="C1119" s="33" t="s">
        <v>867</v>
      </c>
      <c r="D1119" s="33" t="s">
        <v>54</v>
      </c>
      <c r="E1119" s="33" t="s">
        <v>1320</v>
      </c>
      <c r="F1119" s="33" t="s">
        <v>287</v>
      </c>
      <c r="G1119" s="33" t="s">
        <v>842</v>
      </c>
      <c r="H1119" s="33" t="s">
        <v>48</v>
      </c>
      <c r="I1119" s="69">
        <v>47619</v>
      </c>
      <c r="J1119" s="33" t="s">
        <v>343</v>
      </c>
      <c r="K1119" s="33" t="s">
        <v>1319</v>
      </c>
      <c r="L1119" s="33" t="s">
        <v>1318</v>
      </c>
      <c r="M1119" s="70" t="s">
        <v>105</v>
      </c>
    </row>
    <row r="1120" spans="1:13" s="3" customFormat="1" ht="33" hidden="1" customHeight="1" outlineLevel="2">
      <c r="A1120" s="37" t="s">
        <v>840</v>
      </c>
      <c r="B1120" s="33" t="s">
        <v>855</v>
      </c>
      <c r="C1120" s="33" t="s">
        <v>1315</v>
      </c>
      <c r="D1120" s="33" t="s">
        <v>46</v>
      </c>
      <c r="E1120" s="33" t="s">
        <v>1317</v>
      </c>
      <c r="F1120" s="33" t="s">
        <v>312</v>
      </c>
      <c r="G1120" s="24" t="s">
        <v>133</v>
      </c>
      <c r="H1120" s="33" t="s">
        <v>48</v>
      </c>
      <c r="I1120" s="69">
        <v>24900</v>
      </c>
      <c r="J1120" s="33" t="s">
        <v>399</v>
      </c>
      <c r="K1120" s="33" t="s">
        <v>1316</v>
      </c>
      <c r="L1120" s="42" t="s">
        <v>318</v>
      </c>
      <c r="M1120" s="70"/>
    </row>
    <row r="1121" spans="1:13" s="3" customFormat="1" ht="33" hidden="1" customHeight="1" outlineLevel="2">
      <c r="A1121" s="37" t="s">
        <v>840</v>
      </c>
      <c r="B1121" s="33" t="s">
        <v>548</v>
      </c>
      <c r="C1121" s="33" t="s">
        <v>1315</v>
      </c>
      <c r="D1121" s="33" t="s">
        <v>46</v>
      </c>
      <c r="E1121" s="33" t="s">
        <v>1314</v>
      </c>
      <c r="F1121" s="33" t="s">
        <v>312</v>
      </c>
      <c r="G1121" s="24" t="s">
        <v>133</v>
      </c>
      <c r="H1121" s="33" t="s">
        <v>48</v>
      </c>
      <c r="I1121" s="69">
        <v>33333</v>
      </c>
      <c r="J1121" s="33" t="s">
        <v>1313</v>
      </c>
      <c r="K1121" s="33" t="s">
        <v>550</v>
      </c>
      <c r="L1121" s="33" t="s">
        <v>1312</v>
      </c>
      <c r="M1121" s="70"/>
    </row>
    <row r="1122" spans="1:13" s="3" customFormat="1" ht="49.5" hidden="1" customHeight="1" outlineLevel="2">
      <c r="A1122" s="37" t="s">
        <v>840</v>
      </c>
      <c r="B1122" s="33" t="s">
        <v>548</v>
      </c>
      <c r="C1122" s="33" t="s">
        <v>549</v>
      </c>
      <c r="D1122" s="33" t="s">
        <v>94</v>
      </c>
      <c r="E1122" s="33" t="s">
        <v>1311</v>
      </c>
      <c r="F1122" s="33" t="s">
        <v>312</v>
      </c>
      <c r="G1122" s="24" t="s">
        <v>133</v>
      </c>
      <c r="H1122" s="33" t="s">
        <v>48</v>
      </c>
      <c r="I1122" s="69">
        <v>95238</v>
      </c>
      <c r="J1122" s="33" t="s">
        <v>327</v>
      </c>
      <c r="K1122" s="33" t="s">
        <v>550</v>
      </c>
      <c r="L1122" s="33" t="s">
        <v>551</v>
      </c>
      <c r="M1122" s="70"/>
    </row>
    <row r="1123" spans="1:13" s="3" customFormat="1" ht="33" hidden="1" customHeight="1" outlineLevel="2">
      <c r="A1123" s="37" t="s">
        <v>840</v>
      </c>
      <c r="B1123" s="33" t="s">
        <v>548</v>
      </c>
      <c r="C1123" s="33" t="s">
        <v>549</v>
      </c>
      <c r="D1123" s="33" t="s">
        <v>145</v>
      </c>
      <c r="E1123" s="33" t="s">
        <v>1310</v>
      </c>
      <c r="F1123" s="33" t="s">
        <v>312</v>
      </c>
      <c r="G1123" s="24" t="s">
        <v>133</v>
      </c>
      <c r="H1123" s="33" t="s">
        <v>48</v>
      </c>
      <c r="I1123" s="69">
        <v>19048</v>
      </c>
      <c r="J1123" s="33" t="s">
        <v>1309</v>
      </c>
      <c r="K1123" s="33" t="s">
        <v>550</v>
      </c>
      <c r="L1123" s="33" t="s">
        <v>1308</v>
      </c>
      <c r="M1123" s="70"/>
    </row>
    <row r="1124" spans="1:13" s="3" customFormat="1" ht="49.5" hidden="1" customHeight="1" outlineLevel="2">
      <c r="A1124" s="37" t="s">
        <v>840</v>
      </c>
      <c r="B1124" s="33" t="s">
        <v>552</v>
      </c>
      <c r="C1124" s="33" t="s">
        <v>1307</v>
      </c>
      <c r="D1124" s="33" t="s">
        <v>94</v>
      </c>
      <c r="E1124" s="33" t="s">
        <v>1304</v>
      </c>
      <c r="F1124" s="33" t="s">
        <v>311</v>
      </c>
      <c r="G1124" s="24" t="s">
        <v>133</v>
      </c>
      <c r="H1124" s="33" t="s">
        <v>48</v>
      </c>
      <c r="I1124" s="69">
        <v>71429</v>
      </c>
      <c r="J1124" s="33" t="s">
        <v>1306</v>
      </c>
      <c r="K1124" s="33" t="s">
        <v>553</v>
      </c>
      <c r="L1124" s="33" t="s">
        <v>1302</v>
      </c>
      <c r="M1124" s="70"/>
    </row>
    <row r="1125" spans="1:13" s="3" customFormat="1" ht="49.5" hidden="1" customHeight="1" outlineLevel="2">
      <c r="A1125" s="37" t="s">
        <v>840</v>
      </c>
      <c r="B1125" s="33" t="s">
        <v>552</v>
      </c>
      <c r="C1125" s="33" t="s">
        <v>1305</v>
      </c>
      <c r="D1125" s="33" t="s">
        <v>94</v>
      </c>
      <c r="E1125" s="33" t="s">
        <v>1304</v>
      </c>
      <c r="F1125" s="33" t="s">
        <v>311</v>
      </c>
      <c r="G1125" s="24" t="s">
        <v>133</v>
      </c>
      <c r="H1125" s="33" t="s">
        <v>48</v>
      </c>
      <c r="I1125" s="69">
        <v>71429</v>
      </c>
      <c r="J1125" s="33" t="s">
        <v>1303</v>
      </c>
      <c r="K1125" s="33" t="s">
        <v>553</v>
      </c>
      <c r="L1125" s="33" t="s">
        <v>1302</v>
      </c>
      <c r="M1125" s="70"/>
    </row>
    <row r="1126" spans="1:13" s="3" customFormat="1" ht="49.5" hidden="1" customHeight="1" outlineLevel="2">
      <c r="A1126" s="37" t="s">
        <v>840</v>
      </c>
      <c r="B1126" s="33" t="s">
        <v>1301</v>
      </c>
      <c r="C1126" s="33" t="s">
        <v>1300</v>
      </c>
      <c r="D1126" s="33" t="s">
        <v>94</v>
      </c>
      <c r="E1126" s="33" t="s">
        <v>1299</v>
      </c>
      <c r="F1126" s="33" t="s">
        <v>295</v>
      </c>
      <c r="G1126" s="33" t="s">
        <v>842</v>
      </c>
      <c r="H1126" s="33" t="s">
        <v>48</v>
      </c>
      <c r="I1126" s="69">
        <v>142000</v>
      </c>
      <c r="J1126" s="33" t="s">
        <v>1298</v>
      </c>
      <c r="K1126" s="33" t="s">
        <v>1297</v>
      </c>
      <c r="L1126" s="33" t="s">
        <v>1296</v>
      </c>
      <c r="M1126" s="70"/>
    </row>
    <row r="1127" spans="1:13" s="3" customFormat="1" ht="66" hidden="1" customHeight="1" outlineLevel="2">
      <c r="A1127" s="37" t="s">
        <v>840</v>
      </c>
      <c r="B1127" s="33" t="s">
        <v>567</v>
      </c>
      <c r="C1127" s="33" t="s">
        <v>1293</v>
      </c>
      <c r="D1127" s="33" t="s">
        <v>145</v>
      </c>
      <c r="E1127" s="33" t="s">
        <v>1295</v>
      </c>
      <c r="F1127" s="33" t="s">
        <v>310</v>
      </c>
      <c r="G1127" s="33" t="s">
        <v>842</v>
      </c>
      <c r="H1127" s="33" t="s">
        <v>48</v>
      </c>
      <c r="I1127" s="69">
        <v>30000</v>
      </c>
      <c r="J1127" s="33" t="s">
        <v>1140</v>
      </c>
      <c r="K1127" s="33" t="s">
        <v>1290</v>
      </c>
      <c r="L1127" s="33" t="s">
        <v>1294</v>
      </c>
      <c r="M1127" s="70"/>
    </row>
    <row r="1128" spans="1:13" s="3" customFormat="1" ht="66" hidden="1" customHeight="1" outlineLevel="2">
      <c r="A1128" s="37" t="s">
        <v>840</v>
      </c>
      <c r="B1128" s="33" t="s">
        <v>567</v>
      </c>
      <c r="C1128" s="33" t="s">
        <v>1293</v>
      </c>
      <c r="D1128" s="33" t="s">
        <v>145</v>
      </c>
      <c r="E1128" s="33" t="s">
        <v>1292</v>
      </c>
      <c r="F1128" s="33" t="s">
        <v>310</v>
      </c>
      <c r="G1128" s="33" t="s">
        <v>842</v>
      </c>
      <c r="H1128" s="33" t="s">
        <v>48</v>
      </c>
      <c r="I1128" s="69">
        <v>20000</v>
      </c>
      <c r="J1128" s="33" t="s">
        <v>1291</v>
      </c>
      <c r="K1128" s="33" t="s">
        <v>1290</v>
      </c>
      <c r="L1128" s="33" t="s">
        <v>1289</v>
      </c>
      <c r="M1128" s="70"/>
    </row>
    <row r="1129" spans="1:13" s="3" customFormat="1" ht="66" hidden="1" customHeight="1" outlineLevel="2">
      <c r="A1129" s="37" t="s">
        <v>840</v>
      </c>
      <c r="B1129" s="33" t="s">
        <v>302</v>
      </c>
      <c r="C1129" s="33" t="s">
        <v>1288</v>
      </c>
      <c r="D1129" s="33" t="s">
        <v>94</v>
      </c>
      <c r="E1129" s="33" t="s">
        <v>1287</v>
      </c>
      <c r="F1129" s="33" t="s">
        <v>310</v>
      </c>
      <c r="G1129" s="33" t="s">
        <v>842</v>
      </c>
      <c r="H1129" s="33" t="s">
        <v>48</v>
      </c>
      <c r="I1129" s="69">
        <v>57143</v>
      </c>
      <c r="J1129" s="33" t="s">
        <v>1286</v>
      </c>
      <c r="K1129" s="33" t="s">
        <v>1285</v>
      </c>
      <c r="L1129" s="33" t="s">
        <v>1284</v>
      </c>
      <c r="M1129" s="70"/>
    </row>
    <row r="1130" spans="1:13" s="3" customFormat="1" ht="49.5" hidden="1" customHeight="1" outlineLevel="2">
      <c r="A1130" s="37" t="s">
        <v>840</v>
      </c>
      <c r="B1130" s="33" t="s">
        <v>1283</v>
      </c>
      <c r="C1130" s="33" t="s">
        <v>1282</v>
      </c>
      <c r="D1130" s="33" t="s">
        <v>94</v>
      </c>
      <c r="E1130" s="33" t="s">
        <v>1281</v>
      </c>
      <c r="F1130" s="33" t="s">
        <v>285</v>
      </c>
      <c r="G1130" s="33" t="s">
        <v>842</v>
      </c>
      <c r="H1130" s="33" t="s">
        <v>48</v>
      </c>
      <c r="I1130" s="69">
        <v>94286</v>
      </c>
      <c r="J1130" s="33" t="s">
        <v>1280</v>
      </c>
      <c r="K1130" s="33" t="s">
        <v>1279</v>
      </c>
      <c r="L1130" s="33" t="s">
        <v>1278</v>
      </c>
      <c r="M1130" s="70"/>
    </row>
    <row r="1131" spans="1:13" s="3" customFormat="1" ht="66" hidden="1" customHeight="1" outlineLevel="2">
      <c r="A1131" s="37" t="s">
        <v>840</v>
      </c>
      <c r="B1131" s="33" t="s">
        <v>846</v>
      </c>
      <c r="C1131" s="33" t="s">
        <v>569</v>
      </c>
      <c r="D1131" s="33" t="s">
        <v>46</v>
      </c>
      <c r="E1131" s="33" t="s">
        <v>1277</v>
      </c>
      <c r="F1131" s="33" t="s">
        <v>314</v>
      </c>
      <c r="G1131" s="33" t="s">
        <v>842</v>
      </c>
      <c r="H1131" s="33" t="s">
        <v>281</v>
      </c>
      <c r="I1131" s="69">
        <v>45000</v>
      </c>
      <c r="J1131" s="33" t="s">
        <v>570</v>
      </c>
      <c r="K1131" s="33" t="s">
        <v>1276</v>
      </c>
      <c r="L1131" s="33" t="s">
        <v>571</v>
      </c>
      <c r="M1131" s="70"/>
    </row>
    <row r="1132" spans="1:13" s="3" customFormat="1" ht="66" hidden="1" customHeight="1" outlineLevel="2">
      <c r="A1132" s="37" t="s">
        <v>840</v>
      </c>
      <c r="B1132" s="33" t="s">
        <v>1275</v>
      </c>
      <c r="C1132" s="33" t="s">
        <v>1274</v>
      </c>
      <c r="D1132" s="33" t="s">
        <v>54</v>
      </c>
      <c r="E1132" s="33" t="s">
        <v>1273</v>
      </c>
      <c r="F1132" s="33" t="s">
        <v>314</v>
      </c>
      <c r="G1132" s="33" t="s">
        <v>842</v>
      </c>
      <c r="H1132" s="33" t="s">
        <v>281</v>
      </c>
      <c r="I1132" s="69">
        <v>25000</v>
      </c>
      <c r="J1132" s="33" t="s">
        <v>136</v>
      </c>
      <c r="K1132" s="33" t="s">
        <v>1272</v>
      </c>
      <c r="L1132" s="33" t="s">
        <v>236</v>
      </c>
      <c r="M1132" s="70"/>
    </row>
    <row r="1133" spans="1:13" s="3" customFormat="1" ht="49.5" hidden="1" customHeight="1" outlineLevel="2">
      <c r="A1133" s="37" t="s">
        <v>840</v>
      </c>
      <c r="B1133" s="33" t="s">
        <v>568</v>
      </c>
      <c r="C1133" s="33" t="s">
        <v>1271</v>
      </c>
      <c r="D1133" s="33" t="s">
        <v>54</v>
      </c>
      <c r="E1133" s="33" t="s">
        <v>1180</v>
      </c>
      <c r="F1133" s="33" t="s">
        <v>282</v>
      </c>
      <c r="G1133" s="33" t="s">
        <v>842</v>
      </c>
      <c r="H1133" s="33" t="s">
        <v>281</v>
      </c>
      <c r="I1133" s="69">
        <v>20000</v>
      </c>
      <c r="J1133" s="33" t="s">
        <v>328</v>
      </c>
      <c r="K1133" s="33" t="s">
        <v>850</v>
      </c>
      <c r="L1133" s="33" t="s">
        <v>1270</v>
      </c>
      <c r="M1133" s="70"/>
    </row>
    <row r="1134" spans="1:13" s="3" customFormat="1" ht="25.35" hidden="1" customHeight="1" outlineLevel="1">
      <c r="A1134" s="39" t="s">
        <v>1269</v>
      </c>
      <c r="B1134" s="39"/>
      <c r="C1134" s="39"/>
      <c r="D1134" s="39"/>
      <c r="E1134" s="39"/>
      <c r="F1134" s="39"/>
      <c r="G1134" s="39"/>
      <c r="H1134" s="54"/>
      <c r="I1134" s="43">
        <f>SUM(I1135:I1138)</f>
        <v>328809</v>
      </c>
      <c r="J1134" s="39"/>
      <c r="K1134" s="39"/>
      <c r="L1134" s="39"/>
      <c r="M1134" s="39"/>
    </row>
    <row r="1135" spans="1:13" s="4" customFormat="1" ht="82.5" hidden="1" customHeight="1" outlineLevel="2">
      <c r="A1135" s="37" t="s">
        <v>1256</v>
      </c>
      <c r="B1135" s="34" t="s">
        <v>1268</v>
      </c>
      <c r="C1135" s="34" t="s">
        <v>1267</v>
      </c>
      <c r="D1135" s="34" t="s">
        <v>56</v>
      </c>
      <c r="E1135" s="34" t="s">
        <v>1266</v>
      </c>
      <c r="F1135" s="34" t="s">
        <v>1253</v>
      </c>
      <c r="G1135" s="24" t="s">
        <v>133</v>
      </c>
      <c r="H1135" s="70" t="s">
        <v>1252</v>
      </c>
      <c r="I1135" s="69">
        <v>95000</v>
      </c>
      <c r="J1135" s="34" t="s">
        <v>144</v>
      </c>
      <c r="K1135" s="34" t="s">
        <v>1265</v>
      </c>
      <c r="L1135" s="34" t="s">
        <v>98</v>
      </c>
      <c r="M1135" s="38"/>
    </row>
    <row r="1136" spans="1:13" s="4" customFormat="1" ht="49.5" hidden="1" customHeight="1" outlineLevel="2">
      <c r="A1136" s="37" t="s">
        <v>1256</v>
      </c>
      <c r="B1136" s="34" t="s">
        <v>1264</v>
      </c>
      <c r="C1136" s="34" t="s">
        <v>1263</v>
      </c>
      <c r="D1136" s="34" t="s">
        <v>56</v>
      </c>
      <c r="E1136" s="34" t="s">
        <v>1262</v>
      </c>
      <c r="F1136" s="34" t="s">
        <v>1253</v>
      </c>
      <c r="G1136" s="24" t="s">
        <v>133</v>
      </c>
      <c r="H1136" s="70" t="s">
        <v>1252</v>
      </c>
      <c r="I1136" s="69">
        <v>90476</v>
      </c>
      <c r="J1136" s="34" t="s">
        <v>234</v>
      </c>
      <c r="K1136" s="34" t="s">
        <v>1261</v>
      </c>
      <c r="L1136" s="34" t="s">
        <v>212</v>
      </c>
      <c r="M1136" s="38"/>
    </row>
    <row r="1137" spans="1:13" s="4" customFormat="1" ht="66" hidden="1" customHeight="1" outlineLevel="2">
      <c r="A1137" s="37" t="s">
        <v>1256</v>
      </c>
      <c r="B1137" s="34" t="s">
        <v>1260</v>
      </c>
      <c r="C1137" s="34" t="s">
        <v>1259</v>
      </c>
      <c r="D1137" s="34" t="s">
        <v>56</v>
      </c>
      <c r="E1137" s="34">
        <v>113.11</v>
      </c>
      <c r="F1137" s="34" t="s">
        <v>1253</v>
      </c>
      <c r="G1137" s="24" t="s">
        <v>133</v>
      </c>
      <c r="H1137" s="70" t="s">
        <v>1252</v>
      </c>
      <c r="I1137" s="69">
        <v>50000</v>
      </c>
      <c r="J1137" s="34" t="s">
        <v>144</v>
      </c>
      <c r="K1137" s="34" t="s">
        <v>1258</v>
      </c>
      <c r="L1137" s="34" t="s">
        <v>1257</v>
      </c>
      <c r="M1137" s="38"/>
    </row>
    <row r="1138" spans="1:13" s="4" customFormat="1" ht="66" hidden="1" customHeight="1" outlineLevel="2">
      <c r="A1138" s="37" t="s">
        <v>1256</v>
      </c>
      <c r="B1138" s="34" t="s">
        <v>1255</v>
      </c>
      <c r="C1138" s="34" t="s">
        <v>1254</v>
      </c>
      <c r="D1138" s="34" t="s">
        <v>56</v>
      </c>
      <c r="E1138" s="34">
        <v>114.01</v>
      </c>
      <c r="F1138" s="34" t="s">
        <v>1253</v>
      </c>
      <c r="G1138" s="24" t="s">
        <v>133</v>
      </c>
      <c r="H1138" s="70" t="s">
        <v>1252</v>
      </c>
      <c r="I1138" s="69">
        <v>93333</v>
      </c>
      <c r="J1138" s="34" t="s">
        <v>227</v>
      </c>
      <c r="K1138" s="34" t="s">
        <v>1251</v>
      </c>
      <c r="L1138" s="34" t="s">
        <v>1250</v>
      </c>
      <c r="M1138" s="70" t="s">
        <v>105</v>
      </c>
    </row>
    <row r="1139" spans="1:13" s="3" customFormat="1" ht="25.35" hidden="1" customHeight="1" outlineLevel="1">
      <c r="A1139" s="39" t="s">
        <v>1249</v>
      </c>
      <c r="B1139" s="39"/>
      <c r="C1139" s="39"/>
      <c r="D1139" s="39"/>
      <c r="E1139" s="39"/>
      <c r="F1139" s="39"/>
      <c r="G1139" s="39"/>
      <c r="H1139" s="54"/>
      <c r="I1139" s="43">
        <f>SUM(I1140:I1169)</f>
        <v>1483137</v>
      </c>
      <c r="J1139" s="39"/>
      <c r="K1139" s="39"/>
      <c r="L1139" s="39"/>
      <c r="M1139" s="39"/>
    </row>
    <row r="1140" spans="1:13" s="3" customFormat="1" ht="49.5" hidden="1" customHeight="1" outlineLevel="2">
      <c r="A1140" s="37" t="s">
        <v>870</v>
      </c>
      <c r="B1140" s="33" t="s">
        <v>1248</v>
      </c>
      <c r="C1140" s="33" t="s">
        <v>1248</v>
      </c>
      <c r="D1140" s="33" t="s">
        <v>54</v>
      </c>
      <c r="E1140" s="33" t="s">
        <v>1247</v>
      </c>
      <c r="F1140" s="33" t="s">
        <v>579</v>
      </c>
      <c r="G1140" s="24" t="s">
        <v>133</v>
      </c>
      <c r="H1140" s="33" t="s">
        <v>48</v>
      </c>
      <c r="I1140" s="69">
        <v>14500</v>
      </c>
      <c r="J1140" s="33" t="s">
        <v>188</v>
      </c>
      <c r="K1140" s="33" t="s">
        <v>1246</v>
      </c>
      <c r="L1140" s="33" t="s">
        <v>208</v>
      </c>
      <c r="M1140" s="70"/>
    </row>
    <row r="1141" spans="1:13" s="3" customFormat="1" ht="49.5" hidden="1" customHeight="1" outlineLevel="2">
      <c r="A1141" s="37" t="s">
        <v>870</v>
      </c>
      <c r="B1141" s="33" t="s">
        <v>1245</v>
      </c>
      <c r="C1141" s="33" t="s">
        <v>1245</v>
      </c>
      <c r="D1141" s="33" t="s">
        <v>46</v>
      </c>
      <c r="E1141" s="33" t="s">
        <v>1244</v>
      </c>
      <c r="F1141" s="33" t="s">
        <v>1169</v>
      </c>
      <c r="G1141" s="24" t="s">
        <v>133</v>
      </c>
      <c r="H1141" s="33" t="s">
        <v>48</v>
      </c>
      <c r="I1141" s="69">
        <v>141700</v>
      </c>
      <c r="J1141" s="33" t="s">
        <v>872</v>
      </c>
      <c r="K1141" s="33" t="s">
        <v>1243</v>
      </c>
      <c r="L1141" s="33" t="s">
        <v>1188</v>
      </c>
      <c r="M1141" s="70"/>
    </row>
    <row r="1142" spans="1:13" s="3" customFormat="1" ht="49.5" hidden="1" customHeight="1" outlineLevel="2">
      <c r="A1142" s="37" t="s">
        <v>870</v>
      </c>
      <c r="B1142" s="33" t="s">
        <v>1242</v>
      </c>
      <c r="C1142" s="33" t="s">
        <v>1242</v>
      </c>
      <c r="D1142" s="33" t="s">
        <v>54</v>
      </c>
      <c r="E1142" s="33" t="s">
        <v>1241</v>
      </c>
      <c r="F1142" s="33" t="s">
        <v>121</v>
      </c>
      <c r="G1142" s="24" t="s">
        <v>133</v>
      </c>
      <c r="H1142" s="33" t="s">
        <v>48</v>
      </c>
      <c r="I1142" s="69">
        <v>5000</v>
      </c>
      <c r="J1142" s="33" t="s">
        <v>134</v>
      </c>
      <c r="K1142" s="33" t="s">
        <v>1240</v>
      </c>
      <c r="L1142" s="33" t="s">
        <v>1239</v>
      </c>
      <c r="M1142" s="70"/>
    </row>
    <row r="1143" spans="1:13" s="3" customFormat="1" ht="49.5" hidden="1" customHeight="1" outlineLevel="2">
      <c r="A1143" s="37" t="s">
        <v>870</v>
      </c>
      <c r="B1143" s="33" t="s">
        <v>1238</v>
      </c>
      <c r="C1143" s="33" t="s">
        <v>1238</v>
      </c>
      <c r="D1143" s="33" t="s">
        <v>46</v>
      </c>
      <c r="E1143" s="33" t="s">
        <v>1237</v>
      </c>
      <c r="F1143" s="33" t="s">
        <v>120</v>
      </c>
      <c r="G1143" s="24" t="s">
        <v>133</v>
      </c>
      <c r="H1143" s="33" t="s">
        <v>48</v>
      </c>
      <c r="I1143" s="69">
        <v>88000</v>
      </c>
      <c r="J1143" s="33" t="s">
        <v>1236</v>
      </c>
      <c r="K1143" s="33" t="s">
        <v>278</v>
      </c>
      <c r="L1143" s="33" t="s">
        <v>1235</v>
      </c>
      <c r="M1143" s="70"/>
    </row>
    <row r="1144" spans="1:13" s="3" customFormat="1" ht="49.5" hidden="1" customHeight="1" outlineLevel="2">
      <c r="A1144" s="37" t="s">
        <v>870</v>
      </c>
      <c r="B1144" s="33" t="s">
        <v>1234</v>
      </c>
      <c r="C1144" s="33" t="s">
        <v>1234</v>
      </c>
      <c r="D1144" s="33" t="s">
        <v>46</v>
      </c>
      <c r="E1144" s="33" t="s">
        <v>1233</v>
      </c>
      <c r="F1144" s="33" t="s">
        <v>121</v>
      </c>
      <c r="G1144" s="24" t="s">
        <v>133</v>
      </c>
      <c r="H1144" s="33" t="s">
        <v>48</v>
      </c>
      <c r="I1144" s="69">
        <v>7200</v>
      </c>
      <c r="J1144" s="33" t="s">
        <v>279</v>
      </c>
      <c r="K1144" s="33" t="s">
        <v>1232</v>
      </c>
      <c r="L1144" s="33" t="s">
        <v>1231</v>
      </c>
      <c r="M1144" s="70"/>
    </row>
    <row r="1145" spans="1:13" s="3" customFormat="1" ht="49.5" hidden="1" customHeight="1" outlineLevel="2">
      <c r="A1145" s="37" t="s">
        <v>870</v>
      </c>
      <c r="B1145" s="33" t="s">
        <v>1230</v>
      </c>
      <c r="C1145" s="33" t="s">
        <v>1230</v>
      </c>
      <c r="D1145" s="33" t="s">
        <v>54</v>
      </c>
      <c r="E1145" s="33" t="s">
        <v>1229</v>
      </c>
      <c r="F1145" s="33" t="s">
        <v>121</v>
      </c>
      <c r="G1145" s="24" t="s">
        <v>133</v>
      </c>
      <c r="H1145" s="33" t="s">
        <v>48</v>
      </c>
      <c r="I1145" s="69">
        <v>5000</v>
      </c>
      <c r="J1145" s="33" t="s">
        <v>329</v>
      </c>
      <c r="K1145" s="33" t="s">
        <v>1189</v>
      </c>
      <c r="L1145" s="33" t="s">
        <v>329</v>
      </c>
      <c r="M1145" s="70"/>
    </row>
    <row r="1146" spans="1:13" s="3" customFormat="1" ht="49.5" hidden="1" customHeight="1" outlineLevel="2">
      <c r="A1146" s="37" t="s">
        <v>870</v>
      </c>
      <c r="B1146" s="33" t="s">
        <v>1228</v>
      </c>
      <c r="C1146" s="33" t="s">
        <v>1228</v>
      </c>
      <c r="D1146" s="33" t="s">
        <v>94</v>
      </c>
      <c r="E1146" s="33" t="s">
        <v>1227</v>
      </c>
      <c r="F1146" s="33" t="s">
        <v>269</v>
      </c>
      <c r="G1146" s="24" t="s">
        <v>133</v>
      </c>
      <c r="H1146" s="33" t="s">
        <v>48</v>
      </c>
      <c r="I1146" s="69">
        <v>2857</v>
      </c>
      <c r="J1146" s="33" t="s">
        <v>1170</v>
      </c>
      <c r="K1146" s="33" t="s">
        <v>1189</v>
      </c>
      <c r="L1146" s="33" t="s">
        <v>1226</v>
      </c>
      <c r="M1146" s="70"/>
    </row>
    <row r="1147" spans="1:13" s="3" customFormat="1" ht="49.5" hidden="1" customHeight="1" outlineLevel="2">
      <c r="A1147" s="37" t="s">
        <v>870</v>
      </c>
      <c r="B1147" s="33" t="s">
        <v>1225</v>
      </c>
      <c r="C1147" s="33" t="s">
        <v>1225</v>
      </c>
      <c r="D1147" s="33" t="s">
        <v>145</v>
      </c>
      <c r="E1147" s="33" t="s">
        <v>1224</v>
      </c>
      <c r="F1147" s="33" t="s">
        <v>268</v>
      </c>
      <c r="G1147" s="24" t="s">
        <v>133</v>
      </c>
      <c r="H1147" s="33" t="s">
        <v>48</v>
      </c>
      <c r="I1147" s="69">
        <v>9000</v>
      </c>
      <c r="J1147" s="33" t="s">
        <v>267</v>
      </c>
      <c r="K1147" s="33" t="s">
        <v>1189</v>
      </c>
      <c r="L1147" s="33" t="s">
        <v>239</v>
      </c>
      <c r="M1147" s="70"/>
    </row>
    <row r="1148" spans="1:13" s="3" customFormat="1" ht="82.5" hidden="1" customHeight="1" outlineLevel="2">
      <c r="A1148" s="37" t="s">
        <v>870</v>
      </c>
      <c r="B1148" s="33" t="s">
        <v>1223</v>
      </c>
      <c r="C1148" s="33" t="s">
        <v>1223</v>
      </c>
      <c r="D1148" s="33" t="s">
        <v>46</v>
      </c>
      <c r="E1148" s="33" t="s">
        <v>1222</v>
      </c>
      <c r="F1148" s="33" t="s">
        <v>1221</v>
      </c>
      <c r="G1148" s="24" t="s">
        <v>133</v>
      </c>
      <c r="H1148" s="33" t="s">
        <v>48</v>
      </c>
      <c r="I1148" s="69">
        <v>98700</v>
      </c>
      <c r="J1148" s="33" t="s">
        <v>1220</v>
      </c>
      <c r="K1148" s="33" t="s">
        <v>1189</v>
      </c>
      <c r="L1148" s="33" t="s">
        <v>1188</v>
      </c>
      <c r="M1148" s="70"/>
    </row>
    <row r="1149" spans="1:13" s="3" customFormat="1" ht="49.5" hidden="1" customHeight="1" outlineLevel="2">
      <c r="A1149" s="37" t="s">
        <v>870</v>
      </c>
      <c r="B1149" s="33" t="s">
        <v>1219</v>
      </c>
      <c r="C1149" s="33" t="s">
        <v>1219</v>
      </c>
      <c r="D1149" s="33" t="s">
        <v>46</v>
      </c>
      <c r="E1149" s="33" t="s">
        <v>1201</v>
      </c>
      <c r="F1149" s="33" t="s">
        <v>120</v>
      </c>
      <c r="G1149" s="24" t="s">
        <v>133</v>
      </c>
      <c r="H1149" s="33" t="s">
        <v>48</v>
      </c>
      <c r="I1149" s="69">
        <v>80000</v>
      </c>
      <c r="J1149" s="33" t="s">
        <v>1218</v>
      </c>
      <c r="K1149" s="33" t="s">
        <v>1189</v>
      </c>
      <c r="L1149" s="33" t="s">
        <v>1207</v>
      </c>
      <c r="M1149" s="70"/>
    </row>
    <row r="1150" spans="1:13" s="3" customFormat="1" ht="49.5" hidden="1" customHeight="1" outlineLevel="2">
      <c r="A1150" s="37" t="s">
        <v>870</v>
      </c>
      <c r="B1150" s="33" t="s">
        <v>1211</v>
      </c>
      <c r="C1150" s="33" t="s">
        <v>1211</v>
      </c>
      <c r="D1150" s="33" t="s">
        <v>54</v>
      </c>
      <c r="E1150" s="33" t="s">
        <v>1216</v>
      </c>
      <c r="F1150" s="33" t="s">
        <v>120</v>
      </c>
      <c r="G1150" s="24" t="s">
        <v>133</v>
      </c>
      <c r="H1150" s="33" t="s">
        <v>48</v>
      </c>
      <c r="I1150" s="69">
        <v>85714</v>
      </c>
      <c r="J1150" s="33" t="s">
        <v>1217</v>
      </c>
      <c r="K1150" s="33" t="s">
        <v>1209</v>
      </c>
      <c r="L1150" s="33" t="s">
        <v>679</v>
      </c>
      <c r="M1150" s="70"/>
    </row>
    <row r="1151" spans="1:13" s="3" customFormat="1" ht="49.5" hidden="1" customHeight="1" outlineLevel="2">
      <c r="A1151" s="37" t="s">
        <v>870</v>
      </c>
      <c r="B1151" s="33" t="s">
        <v>1211</v>
      </c>
      <c r="C1151" s="33" t="s">
        <v>1211</v>
      </c>
      <c r="D1151" s="33" t="s">
        <v>54</v>
      </c>
      <c r="E1151" s="33" t="s">
        <v>1216</v>
      </c>
      <c r="F1151" s="33" t="s">
        <v>120</v>
      </c>
      <c r="G1151" s="24" t="s">
        <v>133</v>
      </c>
      <c r="H1151" s="33" t="s">
        <v>48</v>
      </c>
      <c r="I1151" s="69">
        <v>80000</v>
      </c>
      <c r="J1151" s="33" t="s">
        <v>187</v>
      </c>
      <c r="K1151" s="33" t="s">
        <v>1209</v>
      </c>
      <c r="L1151" s="33" t="s">
        <v>362</v>
      </c>
      <c r="M1151" s="70"/>
    </row>
    <row r="1152" spans="1:13" s="3" customFormat="1" ht="49.5" hidden="1" customHeight="1" outlineLevel="2">
      <c r="A1152" s="37" t="s">
        <v>870</v>
      </c>
      <c r="B1152" s="33" t="s">
        <v>1211</v>
      </c>
      <c r="C1152" s="33" t="s">
        <v>1211</v>
      </c>
      <c r="D1152" s="33" t="s">
        <v>54</v>
      </c>
      <c r="E1152" s="33" t="s">
        <v>1216</v>
      </c>
      <c r="F1152" s="33" t="s">
        <v>120</v>
      </c>
      <c r="G1152" s="24" t="s">
        <v>133</v>
      </c>
      <c r="H1152" s="33" t="s">
        <v>48</v>
      </c>
      <c r="I1152" s="69">
        <v>85714</v>
      </c>
      <c r="J1152" s="33" t="s">
        <v>275</v>
      </c>
      <c r="K1152" s="33" t="s">
        <v>1209</v>
      </c>
      <c r="L1152" s="33" t="s">
        <v>391</v>
      </c>
      <c r="M1152" s="70"/>
    </row>
    <row r="1153" spans="1:13" s="3" customFormat="1" ht="49.5" hidden="1" customHeight="1" outlineLevel="2">
      <c r="A1153" s="37" t="s">
        <v>870</v>
      </c>
      <c r="B1153" s="33" t="s">
        <v>1211</v>
      </c>
      <c r="C1153" s="33" t="s">
        <v>1211</v>
      </c>
      <c r="D1153" s="33" t="s">
        <v>54</v>
      </c>
      <c r="E1153" s="33" t="s">
        <v>1216</v>
      </c>
      <c r="F1153" s="33" t="s">
        <v>120</v>
      </c>
      <c r="G1153" s="24" t="s">
        <v>133</v>
      </c>
      <c r="H1153" s="33" t="s">
        <v>48</v>
      </c>
      <c r="I1153" s="69">
        <v>57143</v>
      </c>
      <c r="J1153" s="33" t="s">
        <v>187</v>
      </c>
      <c r="K1153" s="33" t="s">
        <v>1209</v>
      </c>
      <c r="L1153" s="33" t="s">
        <v>207</v>
      </c>
      <c r="M1153" s="70"/>
    </row>
    <row r="1154" spans="1:13" s="3" customFormat="1" ht="49.5" hidden="1" customHeight="1" outlineLevel="2">
      <c r="A1154" s="37" t="s">
        <v>870</v>
      </c>
      <c r="B1154" s="33" t="s">
        <v>1211</v>
      </c>
      <c r="C1154" s="33" t="s">
        <v>1211</v>
      </c>
      <c r="D1154" s="33" t="s">
        <v>54</v>
      </c>
      <c r="E1154" s="33" t="s">
        <v>1216</v>
      </c>
      <c r="F1154" s="33" t="s">
        <v>120</v>
      </c>
      <c r="G1154" s="24" t="s">
        <v>133</v>
      </c>
      <c r="H1154" s="33" t="s">
        <v>48</v>
      </c>
      <c r="I1154" s="69">
        <v>35000</v>
      </c>
      <c r="J1154" s="33" t="s">
        <v>135</v>
      </c>
      <c r="K1154" s="33" t="s">
        <v>1209</v>
      </c>
      <c r="L1154" s="33" t="s">
        <v>250</v>
      </c>
      <c r="M1154" s="70"/>
    </row>
    <row r="1155" spans="1:13" s="3" customFormat="1" ht="49.5" hidden="1" customHeight="1" outlineLevel="2">
      <c r="A1155" s="37" t="s">
        <v>870</v>
      </c>
      <c r="B1155" s="33" t="s">
        <v>1211</v>
      </c>
      <c r="C1155" s="33" t="s">
        <v>1211</v>
      </c>
      <c r="D1155" s="33" t="s">
        <v>54</v>
      </c>
      <c r="E1155" s="33" t="s">
        <v>1210</v>
      </c>
      <c r="F1155" s="33" t="s">
        <v>120</v>
      </c>
      <c r="G1155" s="24" t="s">
        <v>133</v>
      </c>
      <c r="H1155" s="33" t="s">
        <v>48</v>
      </c>
      <c r="I1155" s="69">
        <v>57143</v>
      </c>
      <c r="J1155" s="33" t="s">
        <v>188</v>
      </c>
      <c r="K1155" s="33" t="s">
        <v>1209</v>
      </c>
      <c r="L1155" s="33" t="s">
        <v>208</v>
      </c>
      <c r="M1155" s="70"/>
    </row>
    <row r="1156" spans="1:13" s="3" customFormat="1" ht="49.5" hidden="1" customHeight="1" outlineLevel="2">
      <c r="A1156" s="37" t="s">
        <v>870</v>
      </c>
      <c r="B1156" s="33" t="s">
        <v>1211</v>
      </c>
      <c r="C1156" s="33" t="s">
        <v>1211</v>
      </c>
      <c r="D1156" s="33" t="s">
        <v>54</v>
      </c>
      <c r="E1156" s="33" t="s">
        <v>1210</v>
      </c>
      <c r="F1156" s="33" t="s">
        <v>120</v>
      </c>
      <c r="G1156" s="24" t="s">
        <v>133</v>
      </c>
      <c r="H1156" s="33" t="s">
        <v>48</v>
      </c>
      <c r="I1156" s="69">
        <v>47619</v>
      </c>
      <c r="J1156" s="33" t="s">
        <v>189</v>
      </c>
      <c r="K1156" s="33" t="s">
        <v>1209</v>
      </c>
      <c r="L1156" s="33" t="s">
        <v>340</v>
      </c>
      <c r="M1156" s="70"/>
    </row>
    <row r="1157" spans="1:13" s="3" customFormat="1" ht="49.5" hidden="1" customHeight="1" outlineLevel="2">
      <c r="A1157" s="37" t="s">
        <v>870</v>
      </c>
      <c r="B1157" s="33" t="s">
        <v>1211</v>
      </c>
      <c r="C1157" s="33" t="s">
        <v>1211</v>
      </c>
      <c r="D1157" s="33" t="s">
        <v>54</v>
      </c>
      <c r="E1157" s="33" t="s">
        <v>1216</v>
      </c>
      <c r="F1157" s="33" t="s">
        <v>120</v>
      </c>
      <c r="G1157" s="24" t="s">
        <v>133</v>
      </c>
      <c r="H1157" s="33" t="s">
        <v>48</v>
      </c>
      <c r="I1157" s="69">
        <v>76190</v>
      </c>
      <c r="J1157" s="33" t="s">
        <v>137</v>
      </c>
      <c r="K1157" s="33" t="s">
        <v>1209</v>
      </c>
      <c r="L1157" s="33" t="s">
        <v>280</v>
      </c>
      <c r="M1157" s="70"/>
    </row>
    <row r="1158" spans="1:13" s="3" customFormat="1" ht="49.5" hidden="1" customHeight="1" outlineLevel="2">
      <c r="A1158" s="37" t="s">
        <v>870</v>
      </c>
      <c r="B1158" s="33" t="s">
        <v>1211</v>
      </c>
      <c r="C1158" s="33" t="s">
        <v>1211</v>
      </c>
      <c r="D1158" s="33" t="s">
        <v>54</v>
      </c>
      <c r="E1158" s="33" t="s">
        <v>1210</v>
      </c>
      <c r="F1158" s="33" t="s">
        <v>120</v>
      </c>
      <c r="G1158" s="24" t="s">
        <v>133</v>
      </c>
      <c r="H1158" s="33" t="s">
        <v>48</v>
      </c>
      <c r="I1158" s="69">
        <v>57143</v>
      </c>
      <c r="J1158" s="33" t="s">
        <v>122</v>
      </c>
      <c r="K1158" s="33" t="s">
        <v>1209</v>
      </c>
      <c r="L1158" s="33" t="s">
        <v>123</v>
      </c>
      <c r="M1158" s="70"/>
    </row>
    <row r="1159" spans="1:13" s="3" customFormat="1" ht="49.5" hidden="1" customHeight="1" outlineLevel="2">
      <c r="A1159" s="37" t="s">
        <v>870</v>
      </c>
      <c r="B1159" s="33" t="s">
        <v>1211</v>
      </c>
      <c r="C1159" s="33" t="s">
        <v>1211</v>
      </c>
      <c r="D1159" s="33" t="s">
        <v>54</v>
      </c>
      <c r="E1159" s="33" t="s">
        <v>1210</v>
      </c>
      <c r="F1159" s="33" t="s">
        <v>120</v>
      </c>
      <c r="G1159" s="24" t="s">
        <v>133</v>
      </c>
      <c r="H1159" s="33" t="s">
        <v>48</v>
      </c>
      <c r="I1159" s="69">
        <v>47619</v>
      </c>
      <c r="J1159" s="33" t="s">
        <v>1215</v>
      </c>
      <c r="K1159" s="33" t="s">
        <v>1209</v>
      </c>
      <c r="L1159" s="33" t="s">
        <v>1214</v>
      </c>
      <c r="M1159" s="70"/>
    </row>
    <row r="1160" spans="1:13" s="3" customFormat="1" ht="49.5" hidden="1" customHeight="1" outlineLevel="2">
      <c r="A1160" s="37" t="s">
        <v>870</v>
      </c>
      <c r="B1160" s="33" t="s">
        <v>1211</v>
      </c>
      <c r="C1160" s="33" t="s">
        <v>1211</v>
      </c>
      <c r="D1160" s="33" t="s">
        <v>54</v>
      </c>
      <c r="E1160" s="33" t="s">
        <v>1210</v>
      </c>
      <c r="F1160" s="33" t="s">
        <v>120</v>
      </c>
      <c r="G1160" s="24" t="s">
        <v>133</v>
      </c>
      <c r="H1160" s="33" t="s">
        <v>48</v>
      </c>
      <c r="I1160" s="69">
        <v>57143</v>
      </c>
      <c r="J1160" s="33" t="s">
        <v>1213</v>
      </c>
      <c r="K1160" s="33" t="s">
        <v>1209</v>
      </c>
      <c r="L1160" s="33" t="s">
        <v>1212</v>
      </c>
      <c r="M1160" s="70"/>
    </row>
    <row r="1161" spans="1:13" s="3" customFormat="1" ht="49.5" hidden="1" customHeight="1" outlineLevel="2">
      <c r="A1161" s="37" t="s">
        <v>870</v>
      </c>
      <c r="B1161" s="33" t="s">
        <v>1211</v>
      </c>
      <c r="C1161" s="33" t="s">
        <v>1211</v>
      </c>
      <c r="D1161" s="33" t="s">
        <v>54</v>
      </c>
      <c r="E1161" s="33" t="s">
        <v>1210</v>
      </c>
      <c r="F1161" s="33" t="s">
        <v>120</v>
      </c>
      <c r="G1161" s="24" t="s">
        <v>133</v>
      </c>
      <c r="H1161" s="33" t="s">
        <v>48</v>
      </c>
      <c r="I1161" s="69">
        <v>47619</v>
      </c>
      <c r="J1161" s="33" t="s">
        <v>136</v>
      </c>
      <c r="K1161" s="33" t="s">
        <v>1209</v>
      </c>
      <c r="L1161" s="33" t="s">
        <v>236</v>
      </c>
      <c r="M1161" s="70"/>
    </row>
    <row r="1162" spans="1:13" s="3" customFormat="1" ht="49.5" hidden="1" customHeight="1" outlineLevel="2">
      <c r="A1162" s="37" t="s">
        <v>870</v>
      </c>
      <c r="B1162" s="33" t="s">
        <v>1208</v>
      </c>
      <c r="C1162" s="33" t="s">
        <v>1208</v>
      </c>
      <c r="D1162" s="33" t="s">
        <v>46</v>
      </c>
      <c r="E1162" s="33" t="s">
        <v>1194</v>
      </c>
      <c r="F1162" s="33" t="s">
        <v>120</v>
      </c>
      <c r="G1162" s="24" t="s">
        <v>133</v>
      </c>
      <c r="H1162" s="33" t="s">
        <v>48</v>
      </c>
      <c r="I1162" s="69">
        <v>113000</v>
      </c>
      <c r="J1162" s="33" t="s">
        <v>871</v>
      </c>
      <c r="K1162" s="33" t="s">
        <v>1189</v>
      </c>
      <c r="L1162" s="33" t="s">
        <v>1207</v>
      </c>
      <c r="M1162" s="70"/>
    </row>
    <row r="1163" spans="1:13" s="3" customFormat="1" ht="82.5" hidden="1" customHeight="1" outlineLevel="2">
      <c r="A1163" s="37" t="s">
        <v>870</v>
      </c>
      <c r="B1163" s="33" t="s">
        <v>1206</v>
      </c>
      <c r="C1163" s="33" t="s">
        <v>1206</v>
      </c>
      <c r="D1163" s="33" t="s">
        <v>46</v>
      </c>
      <c r="E1163" s="33" t="s">
        <v>1205</v>
      </c>
      <c r="F1163" s="33" t="s">
        <v>120</v>
      </c>
      <c r="G1163" s="24" t="s">
        <v>133</v>
      </c>
      <c r="H1163" s="33" t="s">
        <v>48</v>
      </c>
      <c r="I1163" s="69">
        <v>74500</v>
      </c>
      <c r="J1163" s="33" t="s">
        <v>573</v>
      </c>
      <c r="K1163" s="33" t="s">
        <v>1189</v>
      </c>
      <c r="L1163" s="33" t="s">
        <v>574</v>
      </c>
      <c r="M1163" s="70"/>
    </row>
    <row r="1164" spans="1:13" s="3" customFormat="1" ht="49.5" hidden="1" customHeight="1" outlineLevel="2">
      <c r="A1164" s="37" t="s">
        <v>870</v>
      </c>
      <c r="B1164" s="33" t="s">
        <v>1204</v>
      </c>
      <c r="C1164" s="33" t="s">
        <v>1204</v>
      </c>
      <c r="D1164" s="33" t="s">
        <v>54</v>
      </c>
      <c r="E1164" s="33" t="s">
        <v>1203</v>
      </c>
      <c r="F1164" s="33" t="s">
        <v>121</v>
      </c>
      <c r="G1164" s="24" t="s">
        <v>133</v>
      </c>
      <c r="H1164" s="33" t="s">
        <v>48</v>
      </c>
      <c r="I1164" s="69">
        <v>8000</v>
      </c>
      <c r="J1164" s="33" t="s">
        <v>277</v>
      </c>
      <c r="K1164" s="33" t="s">
        <v>1189</v>
      </c>
      <c r="L1164" s="33" t="s">
        <v>353</v>
      </c>
      <c r="M1164" s="70"/>
    </row>
    <row r="1165" spans="1:13" s="3" customFormat="1" ht="49.5" hidden="1" customHeight="1" outlineLevel="2">
      <c r="A1165" s="37" t="s">
        <v>870</v>
      </c>
      <c r="B1165" s="33" t="s">
        <v>1202</v>
      </c>
      <c r="C1165" s="33" t="s">
        <v>1202</v>
      </c>
      <c r="D1165" s="33" t="s">
        <v>54</v>
      </c>
      <c r="E1165" s="33" t="s">
        <v>1201</v>
      </c>
      <c r="F1165" s="33" t="s">
        <v>121</v>
      </c>
      <c r="G1165" s="24" t="s">
        <v>133</v>
      </c>
      <c r="H1165" s="33" t="s">
        <v>48</v>
      </c>
      <c r="I1165" s="69">
        <v>6000</v>
      </c>
      <c r="J1165" s="33" t="s">
        <v>531</v>
      </c>
      <c r="K1165" s="33" t="s">
        <v>1189</v>
      </c>
      <c r="L1165" s="33" t="s">
        <v>531</v>
      </c>
      <c r="M1165" s="70"/>
    </row>
    <row r="1166" spans="1:13" s="3" customFormat="1" ht="49.5" hidden="1" customHeight="1" outlineLevel="2">
      <c r="A1166" s="37" t="s">
        <v>870</v>
      </c>
      <c r="B1166" s="33" t="s">
        <v>1200</v>
      </c>
      <c r="C1166" s="33" t="s">
        <v>1200</v>
      </c>
      <c r="D1166" s="33" t="s">
        <v>54</v>
      </c>
      <c r="E1166" s="33" t="s">
        <v>1199</v>
      </c>
      <c r="F1166" s="33" t="s">
        <v>121</v>
      </c>
      <c r="G1166" s="24" t="s">
        <v>133</v>
      </c>
      <c r="H1166" s="33" t="s">
        <v>48</v>
      </c>
      <c r="I1166" s="69">
        <v>5000</v>
      </c>
      <c r="J1166" s="33" t="s">
        <v>136</v>
      </c>
      <c r="K1166" s="33" t="s">
        <v>1189</v>
      </c>
      <c r="L1166" s="33" t="s">
        <v>236</v>
      </c>
      <c r="M1166" s="70"/>
    </row>
    <row r="1167" spans="1:13" s="3" customFormat="1" ht="49.5" hidden="1" customHeight="1" outlineLevel="2">
      <c r="A1167" s="37" t="s">
        <v>870</v>
      </c>
      <c r="B1167" s="33" t="s">
        <v>1198</v>
      </c>
      <c r="C1167" s="33" t="s">
        <v>1198</v>
      </c>
      <c r="D1167" s="33" t="s">
        <v>46</v>
      </c>
      <c r="E1167" s="33" t="s">
        <v>1197</v>
      </c>
      <c r="F1167" s="33" t="s">
        <v>271</v>
      </c>
      <c r="G1167" s="24" t="s">
        <v>133</v>
      </c>
      <c r="H1167" s="33" t="s">
        <v>48</v>
      </c>
      <c r="I1167" s="69">
        <v>33333</v>
      </c>
      <c r="J1167" s="33" t="s">
        <v>270</v>
      </c>
      <c r="K1167" s="33" t="s">
        <v>1189</v>
      </c>
      <c r="L1167" s="33" t="s">
        <v>1196</v>
      </c>
      <c r="M1167" s="70"/>
    </row>
    <row r="1168" spans="1:13" s="3" customFormat="1" ht="49.5" hidden="1" customHeight="1" outlineLevel="2">
      <c r="A1168" s="37" t="s">
        <v>870</v>
      </c>
      <c r="B1168" s="33" t="s">
        <v>1195</v>
      </c>
      <c r="C1168" s="33" t="s">
        <v>1195</v>
      </c>
      <c r="D1168" s="33" t="s">
        <v>46</v>
      </c>
      <c r="E1168" s="33" t="s">
        <v>1194</v>
      </c>
      <c r="F1168" s="33" t="s">
        <v>1193</v>
      </c>
      <c r="G1168" s="24" t="s">
        <v>133</v>
      </c>
      <c r="H1168" s="33" t="s">
        <v>48</v>
      </c>
      <c r="I1168" s="69">
        <v>15000</v>
      </c>
      <c r="J1168" s="33" t="s">
        <v>1192</v>
      </c>
      <c r="K1168" s="33" t="s">
        <v>1189</v>
      </c>
      <c r="L1168" s="33" t="s">
        <v>1188</v>
      </c>
      <c r="M1168" s="70"/>
    </row>
    <row r="1169" spans="1:16" s="3" customFormat="1" ht="82.5" hidden="1" customHeight="1" outlineLevel="2">
      <c r="A1169" s="37" t="s">
        <v>870</v>
      </c>
      <c r="B1169" s="33" t="s">
        <v>1191</v>
      </c>
      <c r="C1169" s="33" t="s">
        <v>1191</v>
      </c>
      <c r="D1169" s="33" t="s">
        <v>46</v>
      </c>
      <c r="E1169" s="33" t="s">
        <v>1190</v>
      </c>
      <c r="F1169" s="33" t="s">
        <v>266</v>
      </c>
      <c r="G1169" s="24" t="s">
        <v>133</v>
      </c>
      <c r="H1169" s="33" t="s">
        <v>48</v>
      </c>
      <c r="I1169" s="69">
        <v>42300</v>
      </c>
      <c r="J1169" s="33" t="s">
        <v>265</v>
      </c>
      <c r="K1169" s="33" t="s">
        <v>1189</v>
      </c>
      <c r="L1169" s="33" t="s">
        <v>1188</v>
      </c>
      <c r="M1169" s="70"/>
    </row>
    <row r="1170" spans="1:16" s="2" customFormat="1" ht="55.35" customHeight="1">
      <c r="A1170" s="66" t="s">
        <v>33</v>
      </c>
      <c r="B1170" s="51"/>
      <c r="C1170" s="51"/>
      <c r="D1170" s="51"/>
      <c r="E1170" s="51"/>
      <c r="F1170" s="41"/>
      <c r="G1170" s="41"/>
      <c r="H1170" s="51"/>
      <c r="I1170" s="52">
        <f>I1171</f>
        <v>100654</v>
      </c>
      <c r="J1170" s="51"/>
      <c r="K1170" s="51"/>
      <c r="L1170" s="40"/>
      <c r="M1170" s="40"/>
      <c r="O1170" s="52"/>
      <c r="P1170" s="53"/>
    </row>
    <row r="1171" spans="1:16" s="3" customFormat="1" ht="25.35" customHeight="1" outlineLevel="1">
      <c r="A1171" s="39" t="s">
        <v>222</v>
      </c>
      <c r="B1171" s="39"/>
      <c r="C1171" s="39"/>
      <c r="D1171" s="39"/>
      <c r="E1171" s="39"/>
      <c r="F1171" s="39"/>
      <c r="G1171" s="39"/>
      <c r="H1171" s="54"/>
      <c r="I1171" s="43">
        <f>SUM(I1172:I1176)</f>
        <v>100654</v>
      </c>
      <c r="J1171" s="39"/>
      <c r="K1171" s="39"/>
      <c r="L1171" s="39"/>
      <c r="M1171" s="39"/>
    </row>
    <row r="1172" spans="1:16" s="3" customFormat="1" ht="49.5" customHeight="1" outlineLevel="2">
      <c r="A1172" s="37" t="s">
        <v>874</v>
      </c>
      <c r="B1172" s="70" t="s">
        <v>582</v>
      </c>
      <c r="C1172" s="70" t="s">
        <v>1173</v>
      </c>
      <c r="D1172" s="70" t="s">
        <v>46</v>
      </c>
      <c r="E1172" s="70" t="s">
        <v>1187</v>
      </c>
      <c r="F1172" s="70" t="s">
        <v>874</v>
      </c>
      <c r="G1172" s="70" t="s">
        <v>124</v>
      </c>
      <c r="H1172" s="70" t="s">
        <v>48</v>
      </c>
      <c r="I1172" s="69">
        <v>1589</v>
      </c>
      <c r="J1172" s="70" t="s">
        <v>875</v>
      </c>
      <c r="K1172" s="70" t="s">
        <v>1186</v>
      </c>
      <c r="L1172" s="70" t="s">
        <v>876</v>
      </c>
      <c r="M1172" s="73"/>
    </row>
    <row r="1173" spans="1:16" s="3" customFormat="1" ht="49.5" customHeight="1" outlineLevel="2">
      <c r="A1173" s="37" t="s">
        <v>874</v>
      </c>
      <c r="B1173" s="70" t="s">
        <v>582</v>
      </c>
      <c r="C1173" s="70" t="s">
        <v>1173</v>
      </c>
      <c r="D1173" s="70" t="s">
        <v>46</v>
      </c>
      <c r="E1173" s="70" t="s">
        <v>1185</v>
      </c>
      <c r="F1173" s="70" t="s">
        <v>874</v>
      </c>
      <c r="G1173" s="70" t="s">
        <v>124</v>
      </c>
      <c r="H1173" s="70" t="s">
        <v>48</v>
      </c>
      <c r="I1173" s="69">
        <v>1260</v>
      </c>
      <c r="J1173" s="70" t="s">
        <v>875</v>
      </c>
      <c r="K1173" s="70" t="s">
        <v>1184</v>
      </c>
      <c r="L1173" s="70" t="s">
        <v>876</v>
      </c>
      <c r="M1173" s="73"/>
    </row>
    <row r="1174" spans="1:16" s="3" customFormat="1" ht="132" customHeight="1" outlineLevel="2">
      <c r="A1174" s="37" t="s">
        <v>874</v>
      </c>
      <c r="B1174" s="70" t="s">
        <v>582</v>
      </c>
      <c r="C1174" s="70" t="s">
        <v>1173</v>
      </c>
      <c r="D1174" s="70" t="s">
        <v>46</v>
      </c>
      <c r="E1174" s="70" t="s">
        <v>1180</v>
      </c>
      <c r="F1174" s="70" t="s">
        <v>874</v>
      </c>
      <c r="G1174" s="70" t="s">
        <v>124</v>
      </c>
      <c r="H1174" s="70" t="s">
        <v>48</v>
      </c>
      <c r="I1174" s="69">
        <v>-195</v>
      </c>
      <c r="J1174" s="70" t="s">
        <v>875</v>
      </c>
      <c r="K1174" s="70" t="s">
        <v>1183</v>
      </c>
      <c r="L1174" s="70" t="s">
        <v>876</v>
      </c>
      <c r="M1174" s="73" t="s">
        <v>1182</v>
      </c>
    </row>
    <row r="1175" spans="1:16" s="3" customFormat="1" ht="49.5" customHeight="1" outlineLevel="2">
      <c r="A1175" s="37" t="s">
        <v>874</v>
      </c>
      <c r="B1175" s="70" t="s">
        <v>582</v>
      </c>
      <c r="C1175" s="70" t="s">
        <v>1181</v>
      </c>
      <c r="D1175" s="70" t="s">
        <v>54</v>
      </c>
      <c r="E1175" s="70" t="s">
        <v>1180</v>
      </c>
      <c r="F1175" s="70" t="s">
        <v>874</v>
      </c>
      <c r="G1175" s="70" t="s">
        <v>124</v>
      </c>
      <c r="H1175" s="70" t="s">
        <v>48</v>
      </c>
      <c r="I1175" s="69">
        <v>98000</v>
      </c>
      <c r="J1175" s="70" t="s">
        <v>1179</v>
      </c>
      <c r="K1175" s="70" t="s">
        <v>1178</v>
      </c>
      <c r="L1175" s="70" t="s">
        <v>774</v>
      </c>
      <c r="M1175" s="73"/>
    </row>
    <row r="1176" spans="1:16" s="3" customFormat="1" ht="66" customHeight="1" outlineLevel="2">
      <c r="A1176" s="37" t="s">
        <v>874</v>
      </c>
      <c r="B1176" s="70" t="s">
        <v>1177</v>
      </c>
      <c r="C1176" s="70" t="s">
        <v>877</v>
      </c>
      <c r="D1176" s="70" t="s">
        <v>46</v>
      </c>
      <c r="E1176" s="70" t="s">
        <v>1176</v>
      </c>
      <c r="F1176" s="70" t="s">
        <v>874</v>
      </c>
      <c r="G1176" s="70"/>
      <c r="H1176" s="70"/>
      <c r="I1176" s="69">
        <v>0</v>
      </c>
      <c r="J1176" s="70" t="s">
        <v>800</v>
      </c>
      <c r="K1176" s="70" t="s">
        <v>879</v>
      </c>
      <c r="L1176" s="70" t="s">
        <v>878</v>
      </c>
      <c r="M1176" s="73" t="s">
        <v>42</v>
      </c>
    </row>
    <row r="1177" spans="1:16" s="2" customFormat="1" ht="22.35" customHeight="1">
      <c r="A1177" s="66" t="s">
        <v>226</v>
      </c>
      <c r="B1177" s="51"/>
      <c r="C1177" s="51"/>
      <c r="D1177" s="51"/>
      <c r="E1177" s="51"/>
      <c r="F1177" s="41"/>
      <c r="G1177" s="41"/>
      <c r="H1177" s="51"/>
      <c r="I1177" s="52">
        <f>I1171+I874+I6</f>
        <v>201430589</v>
      </c>
      <c r="J1177" s="51"/>
      <c r="K1177" s="51"/>
      <c r="L1177" s="40"/>
      <c r="M1177" s="40"/>
      <c r="O1177" s="52"/>
      <c r="P1177" s="53"/>
    </row>
    <row r="1178" spans="1:16" ht="19.5">
      <c r="A1178" s="63" t="s">
        <v>13</v>
      </c>
      <c r="B1178" s="63"/>
      <c r="C1178" s="8"/>
      <c r="D1178" s="8"/>
      <c r="E1178" s="8"/>
      <c r="F1178" s="8"/>
      <c r="G1178" s="8"/>
      <c r="H1178" s="8"/>
      <c r="I1178" s="8"/>
      <c r="J1178" s="8"/>
      <c r="K1178" s="8"/>
      <c r="L1178" s="8"/>
      <c r="M1178" s="8"/>
    </row>
    <row r="1179" spans="1:16" ht="19.5">
      <c r="A1179" s="64" t="s">
        <v>14</v>
      </c>
      <c r="B1179" s="490" t="s">
        <v>15</v>
      </c>
      <c r="C1179" s="490"/>
      <c r="D1179" s="490"/>
      <c r="E1179" s="490"/>
      <c r="F1179" s="490"/>
      <c r="G1179" s="490"/>
      <c r="H1179" s="490"/>
      <c r="I1179" s="490"/>
      <c r="J1179" s="490"/>
      <c r="K1179" s="490"/>
      <c r="L1179" s="490"/>
      <c r="M1179" s="490"/>
    </row>
    <row r="1180" spans="1:16" ht="19.5">
      <c r="A1180" s="64" t="s">
        <v>16</v>
      </c>
      <c r="B1180" s="490" t="s">
        <v>30</v>
      </c>
      <c r="C1180" s="490"/>
      <c r="D1180" s="490"/>
      <c r="E1180" s="490"/>
      <c r="F1180" s="490"/>
      <c r="G1180" s="490"/>
      <c r="H1180" s="490"/>
      <c r="I1180" s="490"/>
      <c r="J1180" s="490"/>
      <c r="K1180" s="490"/>
      <c r="L1180" s="490"/>
      <c r="M1180" s="490"/>
    </row>
    <row r="1181" spans="1:16" ht="20.100000000000001" customHeight="1">
      <c r="A1181" s="64" t="s">
        <v>17</v>
      </c>
      <c r="B1181" s="490" t="s">
        <v>18</v>
      </c>
      <c r="C1181" s="490"/>
      <c r="D1181" s="490"/>
      <c r="E1181" s="490"/>
      <c r="F1181" s="490"/>
      <c r="G1181" s="490"/>
      <c r="H1181" s="490"/>
      <c r="I1181" s="490"/>
      <c r="J1181" s="490"/>
      <c r="K1181" s="490"/>
      <c r="L1181" s="490"/>
      <c r="M1181" s="490"/>
    </row>
    <row r="1182" spans="1:16" ht="19.5">
      <c r="A1182" s="64" t="s">
        <v>19</v>
      </c>
      <c r="B1182" s="487" t="s">
        <v>20</v>
      </c>
      <c r="C1182" s="487"/>
      <c r="D1182" s="487"/>
      <c r="E1182" s="487"/>
      <c r="F1182" s="487"/>
      <c r="G1182" s="487"/>
      <c r="H1182" s="487"/>
      <c r="I1182" s="487"/>
      <c r="J1182" s="487"/>
      <c r="K1182" s="487"/>
      <c r="L1182" s="487"/>
      <c r="M1182" s="487"/>
    </row>
    <row r="1183" spans="1:16" ht="19.5">
      <c r="A1183" s="64" t="s">
        <v>21</v>
      </c>
      <c r="B1183" s="8" t="s">
        <v>22</v>
      </c>
      <c r="D1183" s="8"/>
      <c r="E1183" s="65"/>
      <c r="F1183" s="65"/>
      <c r="G1183" s="65"/>
      <c r="H1183" s="65"/>
      <c r="I1183" s="65"/>
      <c r="J1183" s="65"/>
      <c r="K1183" s="65"/>
      <c r="L1183" s="65"/>
      <c r="M1183" s="65"/>
    </row>
    <row r="1184" spans="1:16" ht="19.5">
      <c r="A1184" s="64" t="s">
        <v>23</v>
      </c>
      <c r="B1184" s="8" t="s">
        <v>24</v>
      </c>
      <c r="D1184" s="8"/>
      <c r="E1184" s="65"/>
      <c r="F1184" s="65"/>
      <c r="G1184" s="65"/>
      <c r="H1184" s="65"/>
      <c r="I1184" s="65"/>
      <c r="J1184" s="65"/>
      <c r="K1184" s="65"/>
      <c r="L1184" s="65"/>
      <c r="M1184" s="65"/>
    </row>
    <row r="1185" spans="1:13" ht="50.45" customHeight="1">
      <c r="A1185" s="64" t="s">
        <v>25</v>
      </c>
      <c r="B1185" s="487" t="s">
        <v>26</v>
      </c>
      <c r="C1185" s="487"/>
      <c r="D1185" s="487"/>
      <c r="E1185" s="487"/>
      <c r="F1185" s="487"/>
      <c r="G1185" s="487"/>
      <c r="H1185" s="487"/>
      <c r="I1185" s="487"/>
      <c r="J1185" s="487"/>
      <c r="K1185" s="487"/>
      <c r="L1185" s="487"/>
      <c r="M1185" s="487"/>
    </row>
    <row r="1186" spans="1:13" ht="19.5">
      <c r="A1186" s="64" t="s">
        <v>27</v>
      </c>
      <c r="B1186" s="63" t="s">
        <v>28</v>
      </c>
      <c r="D1186" s="8"/>
      <c r="E1186" s="8"/>
      <c r="F1186" s="8"/>
      <c r="G1186" s="8"/>
      <c r="H1186" s="8"/>
      <c r="I1186" s="8"/>
      <c r="J1186" s="8"/>
      <c r="K1186" s="8"/>
      <c r="L1186" s="8"/>
      <c r="M1186" s="8"/>
    </row>
  </sheetData>
  <autoFilter ref="A5:AMK1186" xr:uid="{8D933294-98CB-4AB6-B22E-9E075FE752E1}"/>
  <mergeCells count="28">
    <mergeCell ref="B1185:M1185"/>
    <mergeCell ref="A1:M1"/>
    <mergeCell ref="A2:M2"/>
    <mergeCell ref="A3:M3"/>
    <mergeCell ref="B1179:M1179"/>
    <mergeCell ref="B1180:M1180"/>
    <mergeCell ref="G16:G18"/>
    <mergeCell ref="H16:H18"/>
    <mergeCell ref="G13:G15"/>
    <mergeCell ref="B1181:M1181"/>
    <mergeCell ref="B1182:M1182"/>
    <mergeCell ref="A421:A422"/>
    <mergeCell ref="B421:B422"/>
    <mergeCell ref="C421:C422"/>
    <mergeCell ref="D421:D422"/>
    <mergeCell ref="E421:E422"/>
    <mergeCell ref="G8:G12"/>
    <mergeCell ref="H8:H12"/>
    <mergeCell ref="M13:M15"/>
    <mergeCell ref="M8:M12"/>
    <mergeCell ref="F421:F422"/>
    <mergeCell ref="G421:G422"/>
    <mergeCell ref="H13:H15"/>
    <mergeCell ref="L421:L422"/>
    <mergeCell ref="M421:M422"/>
    <mergeCell ref="J421:J422"/>
    <mergeCell ref="K421:K422"/>
    <mergeCell ref="M16:M18"/>
  </mergeCells>
  <phoneticPr fontId="33" type="noConversion"/>
  <dataValidations count="1">
    <dataValidation type="list" allowBlank="1" showInputMessage="1" showErrorMessage="1" sqref="D692" xr:uid="{D853D676-B13B-4D2A-AAB4-F74A5B1373F5}">
      <formula1>#REF!</formula1>
    </dataValidation>
  </dataValidations>
  <printOptions horizontalCentered="1"/>
  <pageMargins left="0.31496062992125984" right="0.31496062992125984" top="0.47244094488188981" bottom="0.31496062992125984" header="0.47244094488188981" footer="0"/>
  <pageSetup paperSize="9" scale="65" fitToHeight="0" orientation="landscape" r:id="rId1"/>
  <headerFooter alignWithMargins="0">
    <oddFooter>&amp;C&amp;"標楷體,標準"&amp;P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具名範圍</vt:lpstr>
      </vt:variant>
      <vt:variant>
        <vt:i4>10</vt:i4>
      </vt:variant>
    </vt:vector>
  </HeadingPairs>
  <TitlesOfParts>
    <vt:vector size="16" baseType="lpstr">
      <vt:lpstr>請填此表~114S4</vt:lpstr>
      <vt:lpstr>請填此表~114統計-公告 </vt:lpstr>
      <vt:lpstr>114S3-供參</vt:lpstr>
      <vt:lpstr>114S2-供參</vt:lpstr>
      <vt:lpstr>114S1-供參</vt:lpstr>
      <vt:lpstr>113S4-供參</vt:lpstr>
      <vt:lpstr>'113S4-供參'!Print_Area</vt:lpstr>
      <vt:lpstr>'114S1-供參'!Print_Area</vt:lpstr>
      <vt:lpstr>'114S2-供參'!Print_Area</vt:lpstr>
      <vt:lpstr>'請填此表~114統計-公告 '!Print_Area</vt:lpstr>
      <vt:lpstr>'113S4-供參'!Print_Titles</vt:lpstr>
      <vt:lpstr>'114S1-供參'!Print_Titles</vt:lpstr>
      <vt:lpstr>'114S2-供參'!Print_Titles</vt:lpstr>
      <vt:lpstr>'114S3-供參'!Print_Titles</vt:lpstr>
      <vt:lpstr>'請填此表~114S4'!Print_Titles</vt:lpstr>
      <vt:lpstr>'請填此表~114統計-公告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公務預算處一般政務科柯亭劭</dc:creator>
  <cp:lastModifiedBy>吳睿淳</cp:lastModifiedBy>
  <cp:lastPrinted>2025-07-21T09:12:41Z</cp:lastPrinted>
  <dcterms:created xsi:type="dcterms:W3CDTF">2020-11-02T02:13:46Z</dcterms:created>
  <dcterms:modified xsi:type="dcterms:W3CDTF">2026-01-12T06:32:01Z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r8>0</vt:r8>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